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Rose_function_old_code\"/>
    </mc:Choice>
  </mc:AlternateContent>
  <xr:revisionPtr revIDLastSave="0" documentId="13_ncr:1_{0AA972F6-7448-4CB7-A2DB-B16A9B6DCBBF}" xr6:coauthVersionLast="47" xr6:coauthVersionMax="47" xr10:uidLastSave="{00000000-0000-0000-0000-000000000000}"/>
  <bookViews>
    <workbookView xWindow="1230" yWindow="600" windowWidth="24615" windowHeight="14415" xr2:uid="{B1CE91EC-0DE3-4F38-BC70-60547E21D489}"/>
  </bookViews>
  <sheets>
    <sheet name="fit_5NN_FCC" sheetId="11" r:id="rId1"/>
    <sheet name="fit_5NN_BCC" sheetId="10" r:id="rId2"/>
    <sheet name="fit_5NN_HCP" sheetId="5" r:id="rId3"/>
    <sheet name="table" sheetId="3" r:id="rId4"/>
    <sheet name="Data" sheetId="12" r:id="rId5"/>
  </sheets>
  <definedNames>
    <definedName name="solver_adj" localSheetId="1" hidden="1">fit_5NN_BCC!$O$4:$O$7</definedName>
    <definedName name="solver_adj" localSheetId="0" hidden="1">fit_5NN_FCC!$O$5:$O$7</definedName>
    <definedName name="solver_adj" localSheetId="2" hidden="1">fit_5NN_HCP!$O$5:$O$7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fit_5NN_BCC!$O$4</definedName>
    <definedName name="solver_lhs1" localSheetId="0" hidden="1">fit_5NN_FCC!$O$4</definedName>
    <definedName name="solver_lhs1" localSheetId="2" hidden="1">fit_5NN_HCP!$O$4</definedName>
    <definedName name="solver_lhs2" localSheetId="1" hidden="1">fit_5NN_BCC!$O$6</definedName>
    <definedName name="solver_lhs2" localSheetId="0" hidden="1">fit_5NN_FCC!$O$6</definedName>
    <definedName name="solver_lhs2" localSheetId="2" hidden="1">fit_5NN_HCP!$O$6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fit_5NN_BCC!$P$19</definedName>
    <definedName name="solver_opt" localSheetId="0" hidden="1">fit_5NN_FCC!$P$19</definedName>
    <definedName name="solver_opt" localSheetId="2" hidden="1">fit_5NN_HCP!$P$19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9" i="11" l="1"/>
  <c r="W9" i="10"/>
  <c r="W9" i="5"/>
  <c r="M19" i="11"/>
  <c r="X5" i="11"/>
  <c r="W5" i="11"/>
  <c r="X9" i="11"/>
  <c r="X9" i="10"/>
  <c r="M19" i="10"/>
  <c r="M19" i="5"/>
  <c r="H15" i="5"/>
  <c r="X5" i="5"/>
  <c r="X9" i="5"/>
  <c r="O11" i="5" l="1"/>
  <c r="O4" i="5"/>
  <c r="L4" i="5" s="1"/>
  <c r="L5" i="5"/>
  <c r="O4" i="11"/>
  <c r="L7" i="5"/>
  <c r="L6" i="5"/>
  <c r="H3" i="5"/>
  <c r="L7" i="10" l="1"/>
  <c r="L6" i="10"/>
  <c r="L5" i="10"/>
  <c r="L4" i="10"/>
  <c r="L7" i="11"/>
  <c r="L6" i="11"/>
  <c r="L5" i="11"/>
  <c r="H311" i="12"/>
  <c r="H89" i="12"/>
  <c r="H83" i="12"/>
  <c r="H35" i="12"/>
  <c r="H14" i="5" l="1"/>
  <c r="S5" i="5"/>
  <c r="V9" i="5"/>
  <c r="O9" i="10"/>
  <c r="B11" i="5"/>
  <c r="R29" i="5"/>
  <c r="L3" i="11"/>
  <c r="O3" i="11" s="1"/>
  <c r="H11" i="5"/>
  <c r="H13" i="5" s="1"/>
  <c r="G3" i="5"/>
  <c r="R29" i="11"/>
  <c r="Y27" i="11"/>
  <c r="W25" i="11"/>
  <c r="W30" i="11" s="1"/>
  <c r="T21" i="11"/>
  <c r="E12" i="11"/>
  <c r="B14" i="11" s="1"/>
  <c r="B12" i="11"/>
  <c r="B11" i="11"/>
  <c r="E11" i="11" s="1"/>
  <c r="AA9" i="11"/>
  <c r="Z9" i="11"/>
  <c r="T9" i="11"/>
  <c r="L9" i="11"/>
  <c r="E8" i="11"/>
  <c r="AA5" i="11"/>
  <c r="Z5" i="11"/>
  <c r="V5" i="11"/>
  <c r="U5" i="11"/>
  <c r="T5" i="11"/>
  <c r="N3" i="11"/>
  <c r="K3" i="11"/>
  <c r="E3" i="11"/>
  <c r="W24" i="11" s="1"/>
  <c r="D3" i="11"/>
  <c r="V24" i="11" s="1"/>
  <c r="R29" i="10"/>
  <c r="Y27" i="10"/>
  <c r="W25" i="10"/>
  <c r="V24" i="10"/>
  <c r="E12" i="10"/>
  <c r="B12" i="10"/>
  <c r="B11" i="10"/>
  <c r="AA9" i="10"/>
  <c r="Z9" i="10"/>
  <c r="T9" i="10"/>
  <c r="L9" i="10"/>
  <c r="E8" i="10"/>
  <c r="AA5" i="10"/>
  <c r="Z5" i="10"/>
  <c r="V5" i="10"/>
  <c r="U5" i="10"/>
  <c r="T5" i="10"/>
  <c r="S5" i="10"/>
  <c r="N3" i="10"/>
  <c r="L3" i="10"/>
  <c r="O3" i="10" s="1"/>
  <c r="K3" i="10"/>
  <c r="E3" i="10"/>
  <c r="W24" i="10" s="1"/>
  <c r="D3" i="10"/>
  <c r="AD4" i="3"/>
  <c r="W5" i="5" l="1"/>
  <c r="L4" i="11"/>
  <c r="M30" i="11"/>
  <c r="M45" i="11"/>
  <c r="M65" i="11"/>
  <c r="M75" i="11"/>
  <c r="M85" i="11"/>
  <c r="M95" i="11"/>
  <c r="M105" i="11"/>
  <c r="M115" i="11"/>
  <c r="M125" i="11"/>
  <c r="M155" i="11"/>
  <c r="M215" i="11"/>
  <c r="M245" i="11"/>
  <c r="M295" i="11"/>
  <c r="M315" i="11"/>
  <c r="M345" i="11"/>
  <c r="M355" i="11"/>
  <c r="M20" i="11"/>
  <c r="M80" i="11"/>
  <c r="M200" i="11"/>
  <c r="M26" i="11"/>
  <c r="M46" i="11"/>
  <c r="M56" i="11"/>
  <c r="M66" i="11"/>
  <c r="M76" i="11"/>
  <c r="M146" i="11"/>
  <c r="M156" i="11"/>
  <c r="M166" i="11"/>
  <c r="M186" i="11"/>
  <c r="M196" i="11"/>
  <c r="M216" i="11"/>
  <c r="M226" i="11"/>
  <c r="M246" i="11"/>
  <c r="M276" i="11"/>
  <c r="M346" i="11"/>
  <c r="M416" i="11"/>
  <c r="M426" i="11"/>
  <c r="M446" i="11"/>
  <c r="M456" i="11"/>
  <c r="M466" i="11"/>
  <c r="M37" i="11"/>
  <c r="M57" i="11"/>
  <c r="M77" i="11"/>
  <c r="M117" i="11"/>
  <c r="M137" i="11"/>
  <c r="M147" i="11"/>
  <c r="M157" i="11"/>
  <c r="M167" i="11"/>
  <c r="M237" i="11"/>
  <c r="M307" i="11"/>
  <c r="M327" i="11"/>
  <c r="M337" i="11"/>
  <c r="M357" i="11"/>
  <c r="M367" i="11"/>
  <c r="M58" i="11"/>
  <c r="M68" i="11"/>
  <c r="M78" i="11"/>
  <c r="M88" i="11"/>
  <c r="M98" i="11"/>
  <c r="M108" i="11"/>
  <c r="M118" i="11"/>
  <c r="M128" i="11"/>
  <c r="M218" i="11"/>
  <c r="M238" i="11"/>
  <c r="M248" i="11"/>
  <c r="M258" i="11"/>
  <c r="M278" i="11"/>
  <c r="M288" i="11"/>
  <c r="M298" i="11"/>
  <c r="M308" i="11"/>
  <c r="M318" i="11"/>
  <c r="M328" i="11"/>
  <c r="M408" i="11"/>
  <c r="M418" i="11"/>
  <c r="M448" i="11"/>
  <c r="M458" i="11"/>
  <c r="M468" i="11"/>
  <c r="M269" i="11"/>
  <c r="M329" i="11"/>
  <c r="M369" i="11"/>
  <c r="M339" i="11"/>
  <c r="M389" i="11"/>
  <c r="M29" i="11"/>
  <c r="M39" i="11"/>
  <c r="M49" i="11"/>
  <c r="M59" i="11"/>
  <c r="M69" i="11"/>
  <c r="M79" i="11"/>
  <c r="M89" i="11"/>
  <c r="M99" i="11"/>
  <c r="M179" i="11"/>
  <c r="M199" i="11"/>
  <c r="M229" i="11"/>
  <c r="M249" i="11"/>
  <c r="M299" i="11"/>
  <c r="M319" i="11"/>
  <c r="M359" i="11"/>
  <c r="M429" i="11"/>
  <c r="M81" i="11"/>
  <c r="M264" i="11"/>
  <c r="M464" i="11"/>
  <c r="M84" i="11"/>
  <c r="M203" i="11"/>
  <c r="M382" i="11"/>
  <c r="M314" i="11"/>
  <c r="M182" i="11"/>
  <c r="M212" i="11"/>
  <c r="M74" i="11"/>
  <c r="M123" i="11"/>
  <c r="M373" i="11"/>
  <c r="M32" i="11"/>
  <c r="M311" i="11"/>
  <c r="M353" i="11"/>
  <c r="M380" i="11"/>
  <c r="M251" i="11"/>
  <c r="M134" i="11"/>
  <c r="M210" i="11"/>
  <c r="M273" i="11"/>
  <c r="M280" i="11"/>
  <c r="M254" i="11"/>
  <c r="M72" i="11"/>
  <c r="M330" i="11"/>
  <c r="M152" i="11"/>
  <c r="M201" i="11"/>
  <c r="M422" i="11"/>
  <c r="M313" i="11"/>
  <c r="M424" i="11"/>
  <c r="M114" i="11"/>
  <c r="M184" i="11"/>
  <c r="M301" i="11"/>
  <c r="M323" i="11"/>
  <c r="M192" i="11"/>
  <c r="M261" i="11"/>
  <c r="M24" i="11"/>
  <c r="M304" i="11"/>
  <c r="M462" i="11"/>
  <c r="M31" i="11"/>
  <c r="M174" i="11"/>
  <c r="M450" i="11"/>
  <c r="M181" i="11"/>
  <c r="M224" i="11"/>
  <c r="M403" i="11"/>
  <c r="M272" i="11"/>
  <c r="M430" i="11"/>
  <c r="M321" i="11"/>
  <c r="M21" i="11"/>
  <c r="M412" i="11"/>
  <c r="M51" i="11"/>
  <c r="M240" i="11"/>
  <c r="M101" i="11"/>
  <c r="M262" i="11"/>
  <c r="M441" i="11"/>
  <c r="M310" i="11"/>
  <c r="M252" i="11"/>
  <c r="M141" i="11"/>
  <c r="M44" i="11"/>
  <c r="M281" i="11"/>
  <c r="M171" i="11"/>
  <c r="M420" i="11"/>
  <c r="M340" i="11"/>
  <c r="M41" i="11"/>
  <c r="M64" i="11"/>
  <c r="M410" i="11"/>
  <c r="M363" i="11"/>
  <c r="M92" i="11"/>
  <c r="M211" i="11"/>
  <c r="M390" i="11"/>
  <c r="M71" i="11"/>
  <c r="M322" i="11"/>
  <c r="M172" i="11"/>
  <c r="M162" i="11"/>
  <c r="M163" i="11"/>
  <c r="M460" i="11"/>
  <c r="M213" i="11"/>
  <c r="M371" i="11"/>
  <c r="M214" i="11"/>
  <c r="M414" i="11"/>
  <c r="M193" i="11"/>
  <c r="M191" i="11"/>
  <c r="M434" i="11"/>
  <c r="M241" i="11"/>
  <c r="M331" i="11"/>
  <c r="O9" i="11"/>
  <c r="O10" i="11" s="1"/>
  <c r="E5" i="11" s="1"/>
  <c r="O9" i="5"/>
  <c r="O10" i="5" s="1"/>
  <c r="E5" i="5" s="1"/>
  <c r="S9" i="11"/>
  <c r="O10" i="10"/>
  <c r="E5" i="10" s="1"/>
  <c r="H85" i="10" s="1"/>
  <c r="I85" i="10" s="1"/>
  <c r="B12" i="5"/>
  <c r="I13" i="5"/>
  <c r="E4" i="5"/>
  <c r="W28" i="11"/>
  <c r="W29" i="11" s="1"/>
  <c r="E11" i="10"/>
  <c r="G312" i="10" s="1"/>
  <c r="B14" i="10"/>
  <c r="H12" i="5"/>
  <c r="G461" i="11"/>
  <c r="M461" i="11" s="1"/>
  <c r="G441" i="11"/>
  <c r="G421" i="11"/>
  <c r="M421" i="11" s="1"/>
  <c r="G401" i="11"/>
  <c r="M401" i="11" s="1"/>
  <c r="G381" i="11"/>
  <c r="M381" i="11" s="1"/>
  <c r="G361" i="11"/>
  <c r="M361" i="11" s="1"/>
  <c r="G341" i="11"/>
  <c r="M341" i="11" s="1"/>
  <c r="G321" i="11"/>
  <c r="G301" i="11"/>
  <c r="G281" i="11"/>
  <c r="G261" i="11"/>
  <c r="G241" i="11"/>
  <c r="G221" i="11"/>
  <c r="M221" i="11" s="1"/>
  <c r="G201" i="11"/>
  <c r="G181" i="11"/>
  <c r="G161" i="11"/>
  <c r="M161" i="11" s="1"/>
  <c r="G141" i="11"/>
  <c r="G457" i="11"/>
  <c r="M457" i="11" s="1"/>
  <c r="G466" i="11"/>
  <c r="G463" i="11"/>
  <c r="M463" i="11" s="1"/>
  <c r="G442" i="11"/>
  <c r="M442" i="11" s="1"/>
  <c r="G439" i="11"/>
  <c r="M439" i="11" s="1"/>
  <c r="G362" i="11"/>
  <c r="M362" i="11" s="1"/>
  <c r="G359" i="11"/>
  <c r="G282" i="11"/>
  <c r="M282" i="11" s="1"/>
  <c r="G279" i="11"/>
  <c r="M279" i="11" s="1"/>
  <c r="G202" i="11"/>
  <c r="M202" i="11" s="1"/>
  <c r="G199" i="11"/>
  <c r="G128" i="11"/>
  <c r="G108" i="11"/>
  <c r="G88" i="11"/>
  <c r="G68" i="11"/>
  <c r="G465" i="11"/>
  <c r="M465" i="11" s="1"/>
  <c r="G462" i="11"/>
  <c r="G459" i="11"/>
  <c r="M459" i="11" s="1"/>
  <c r="G456" i="11"/>
  <c r="G453" i="11"/>
  <c r="M453" i="11" s="1"/>
  <c r="G450" i="11"/>
  <c r="G447" i="11"/>
  <c r="M447" i="11" s="1"/>
  <c r="G444" i="11"/>
  <c r="M444" i="11" s="1"/>
  <c r="G409" i="11"/>
  <c r="M409" i="11" s="1"/>
  <c r="G387" i="11"/>
  <c r="M387" i="11" s="1"/>
  <c r="G320" i="11"/>
  <c r="M320" i="11" s="1"/>
  <c r="G317" i="11"/>
  <c r="M317" i="11" s="1"/>
  <c r="G247" i="11"/>
  <c r="M247" i="11" s="1"/>
  <c r="G225" i="11"/>
  <c r="M225" i="11" s="1"/>
  <c r="G222" i="11"/>
  <c r="M222" i="11" s="1"/>
  <c r="G216" i="11"/>
  <c r="G213" i="11"/>
  <c r="G210" i="11"/>
  <c r="G207" i="11"/>
  <c r="M207" i="11" s="1"/>
  <c r="G204" i="11"/>
  <c r="M204" i="11" s="1"/>
  <c r="G183" i="11"/>
  <c r="M183" i="11" s="1"/>
  <c r="G177" i="11"/>
  <c r="M177" i="11" s="1"/>
  <c r="G152" i="11"/>
  <c r="G104" i="11"/>
  <c r="M104" i="11" s="1"/>
  <c r="G101" i="11"/>
  <c r="G98" i="11"/>
  <c r="G95" i="11"/>
  <c r="G92" i="11"/>
  <c r="G48" i="11"/>
  <c r="M48" i="11" s="1"/>
  <c r="G440" i="11"/>
  <c r="M440" i="11" s="1"/>
  <c r="G437" i="11"/>
  <c r="M437" i="11" s="1"/>
  <c r="G434" i="11"/>
  <c r="G431" i="11"/>
  <c r="M431" i="11" s="1"/>
  <c r="G428" i="11"/>
  <c r="M428" i="11" s="1"/>
  <c r="G425" i="11"/>
  <c r="M425" i="11" s="1"/>
  <c r="G422" i="11"/>
  <c r="G390" i="11"/>
  <c r="G326" i="11"/>
  <c r="M326" i="11" s="1"/>
  <c r="G323" i="11"/>
  <c r="G250" i="11"/>
  <c r="M250" i="11" s="1"/>
  <c r="G228" i="11"/>
  <c r="M228" i="11" s="1"/>
  <c r="G155" i="11"/>
  <c r="G89" i="11"/>
  <c r="G86" i="11"/>
  <c r="M86" i="11" s="1"/>
  <c r="G45" i="11"/>
  <c r="G449" i="11"/>
  <c r="M449" i="11" s="1"/>
  <c r="G399" i="11"/>
  <c r="M399" i="11" s="1"/>
  <c r="G396" i="11"/>
  <c r="M396" i="11" s="1"/>
  <c r="G332" i="11"/>
  <c r="M332" i="11" s="1"/>
  <c r="G304" i="11"/>
  <c r="G283" i="11"/>
  <c r="M283" i="11" s="1"/>
  <c r="G262" i="11"/>
  <c r="G256" i="11"/>
  <c r="M256" i="11" s="1"/>
  <c r="G234" i="11"/>
  <c r="M234" i="11" s="1"/>
  <c r="G164" i="11"/>
  <c r="M164" i="11" s="1"/>
  <c r="G139" i="11"/>
  <c r="M139" i="11" s="1"/>
  <c r="G468" i="11"/>
  <c r="G458" i="11"/>
  <c r="G389" i="11"/>
  <c r="G319" i="11"/>
  <c r="G316" i="11"/>
  <c r="M316" i="11" s="1"/>
  <c r="G252" i="11"/>
  <c r="G224" i="11"/>
  <c r="G203" i="11"/>
  <c r="G182" i="11"/>
  <c r="G176" i="11"/>
  <c r="M176" i="11" s="1"/>
  <c r="G154" i="11"/>
  <c r="M154" i="11" s="1"/>
  <c r="G103" i="11"/>
  <c r="M103" i="11" s="1"/>
  <c r="G100" i="11"/>
  <c r="M100" i="11" s="1"/>
  <c r="G97" i="11"/>
  <c r="M97" i="11" s="1"/>
  <c r="G94" i="11"/>
  <c r="M94" i="11" s="1"/>
  <c r="G91" i="11"/>
  <c r="M91" i="11" s="1"/>
  <c r="G454" i="11"/>
  <c r="M454" i="11" s="1"/>
  <c r="G405" i="11"/>
  <c r="M405" i="11" s="1"/>
  <c r="G347" i="11"/>
  <c r="M347" i="11" s="1"/>
  <c r="G329" i="11"/>
  <c r="G315" i="11"/>
  <c r="G300" i="11"/>
  <c r="M300" i="11" s="1"/>
  <c r="G193" i="11"/>
  <c r="G165" i="11"/>
  <c r="M165" i="11" s="1"/>
  <c r="G158" i="11"/>
  <c r="M158" i="11" s="1"/>
  <c r="G119" i="11"/>
  <c r="O11" i="11" s="1"/>
  <c r="G99" i="11"/>
  <c r="G61" i="11"/>
  <c r="M61" i="11" s="1"/>
  <c r="G39" i="11"/>
  <c r="G22" i="11"/>
  <c r="M22" i="11" s="1"/>
  <c r="G469" i="11"/>
  <c r="M469" i="11" s="1"/>
  <c r="G433" i="11"/>
  <c r="M433" i="11" s="1"/>
  <c r="G423" i="11"/>
  <c r="M423" i="11" s="1"/>
  <c r="G376" i="11"/>
  <c r="M376" i="11" s="1"/>
  <c r="G354" i="11"/>
  <c r="M354" i="11" s="1"/>
  <c r="G333" i="11"/>
  <c r="M333" i="11" s="1"/>
  <c r="G322" i="11"/>
  <c r="G284" i="11"/>
  <c r="M284" i="11" s="1"/>
  <c r="G255" i="11"/>
  <c r="M255" i="11" s="1"/>
  <c r="G140" i="11"/>
  <c r="M140" i="11" s="1"/>
  <c r="G83" i="11"/>
  <c r="M83" i="11" s="1"/>
  <c r="G80" i="11"/>
  <c r="G77" i="11"/>
  <c r="G74" i="11"/>
  <c r="G71" i="11"/>
  <c r="G51" i="11"/>
  <c r="G42" i="11"/>
  <c r="M42" i="11" s="1"/>
  <c r="G443" i="11"/>
  <c r="M443" i="11" s="1"/>
  <c r="G416" i="11"/>
  <c r="G412" i="11"/>
  <c r="G287" i="11"/>
  <c r="M287" i="11" s="1"/>
  <c r="G277" i="11"/>
  <c r="M277" i="11" s="1"/>
  <c r="G274" i="11"/>
  <c r="M274" i="11" s="1"/>
  <c r="G271" i="11"/>
  <c r="M271" i="11" s="1"/>
  <c r="G268" i="11"/>
  <c r="M268" i="11" s="1"/>
  <c r="G265" i="11"/>
  <c r="M265" i="11" s="1"/>
  <c r="G230" i="11"/>
  <c r="M230" i="11" s="1"/>
  <c r="G223" i="11"/>
  <c r="M223" i="11" s="1"/>
  <c r="G206" i="11"/>
  <c r="M206" i="11" s="1"/>
  <c r="G196" i="11"/>
  <c r="G186" i="11"/>
  <c r="G179" i="11"/>
  <c r="G172" i="11"/>
  <c r="G147" i="11"/>
  <c r="G136" i="11"/>
  <c r="M136" i="11" s="1"/>
  <c r="G129" i="11"/>
  <c r="M129" i="11" s="1"/>
  <c r="G115" i="11"/>
  <c r="G102" i="11"/>
  <c r="M102" i="11" s="1"/>
  <c r="G54" i="11"/>
  <c r="M54" i="11" s="1"/>
  <c r="G27" i="11"/>
  <c r="M27" i="11" s="1"/>
  <c r="G446" i="11"/>
  <c r="G436" i="11"/>
  <c r="M436" i="11" s="1"/>
  <c r="G426" i="11"/>
  <c r="G383" i="11"/>
  <c r="M383" i="11" s="1"/>
  <c r="G372" i="11"/>
  <c r="M372" i="11" s="1"/>
  <c r="G368" i="11"/>
  <c r="M368" i="11" s="1"/>
  <c r="G350" i="11"/>
  <c r="M350" i="11" s="1"/>
  <c r="G343" i="11"/>
  <c r="M343" i="11" s="1"/>
  <c r="G325" i="11"/>
  <c r="M325" i="11" s="1"/>
  <c r="G311" i="11"/>
  <c r="G307" i="11"/>
  <c r="G290" i="11"/>
  <c r="M290" i="11" s="1"/>
  <c r="G280" i="11"/>
  <c r="G248" i="11"/>
  <c r="G237" i="11"/>
  <c r="G122" i="11"/>
  <c r="M122" i="11" s="1"/>
  <c r="G64" i="11"/>
  <c r="G419" i="11"/>
  <c r="M419" i="11" s="1"/>
  <c r="G408" i="11"/>
  <c r="G397" i="11"/>
  <c r="M397" i="11" s="1"/>
  <c r="G379" i="11"/>
  <c r="M379" i="11" s="1"/>
  <c r="G357" i="11"/>
  <c r="G336" i="11"/>
  <c r="M336" i="11" s="1"/>
  <c r="G318" i="11"/>
  <c r="G303" i="11"/>
  <c r="M303" i="11" s="1"/>
  <c r="G293" i="11"/>
  <c r="M293" i="11" s="1"/>
  <c r="G233" i="11"/>
  <c r="M233" i="11" s="1"/>
  <c r="G209" i="11"/>
  <c r="M209" i="11" s="1"/>
  <c r="G189" i="11"/>
  <c r="M189" i="11" s="1"/>
  <c r="G168" i="11"/>
  <c r="M168" i="11" s="1"/>
  <c r="G132" i="11"/>
  <c r="M132" i="11" s="1"/>
  <c r="G105" i="11"/>
  <c r="G67" i="11"/>
  <c r="G57" i="11"/>
  <c r="G464" i="11"/>
  <c r="G429" i="11"/>
  <c r="G386" i="11"/>
  <c r="M386" i="11" s="1"/>
  <c r="G364" i="11"/>
  <c r="M364" i="11" s="1"/>
  <c r="G346" i="11"/>
  <c r="G258" i="11"/>
  <c r="G226" i="11"/>
  <c r="G219" i="11"/>
  <c r="M219" i="11" s="1"/>
  <c r="G175" i="11"/>
  <c r="M175" i="11" s="1"/>
  <c r="G143" i="11"/>
  <c r="M143" i="11" s="1"/>
  <c r="G118" i="11"/>
  <c r="G111" i="11"/>
  <c r="M111" i="11" s="1"/>
  <c r="G415" i="11"/>
  <c r="M415" i="11" s="1"/>
  <c r="G404" i="11"/>
  <c r="M404" i="11" s="1"/>
  <c r="G393" i="11"/>
  <c r="M393" i="11" s="1"/>
  <c r="G353" i="11"/>
  <c r="G339" i="11"/>
  <c r="G328" i="11"/>
  <c r="G314" i="11"/>
  <c r="G299" i="11"/>
  <c r="G296" i="11"/>
  <c r="M296" i="11" s="1"/>
  <c r="G251" i="11"/>
  <c r="G244" i="11"/>
  <c r="M244" i="11" s="1"/>
  <c r="G240" i="11"/>
  <c r="G212" i="11"/>
  <c r="G192" i="11"/>
  <c r="G160" i="11"/>
  <c r="M160" i="11" s="1"/>
  <c r="G157" i="11"/>
  <c r="G150" i="11"/>
  <c r="M150" i="11" s="1"/>
  <c r="G125" i="11"/>
  <c r="G411" i="11"/>
  <c r="M411" i="11" s="1"/>
  <c r="G400" i="11"/>
  <c r="M400" i="11" s="1"/>
  <c r="G360" i="11"/>
  <c r="M360" i="11" s="1"/>
  <c r="G349" i="11"/>
  <c r="M349" i="11" s="1"/>
  <c r="G335" i="11"/>
  <c r="M335" i="11" s="1"/>
  <c r="G306" i="11"/>
  <c r="M306" i="11" s="1"/>
  <c r="G286" i="11"/>
  <c r="M286" i="11" s="1"/>
  <c r="G254" i="11"/>
  <c r="G229" i="11"/>
  <c r="G215" i="11"/>
  <c r="G195" i="11"/>
  <c r="M195" i="11" s="1"/>
  <c r="G432" i="11"/>
  <c r="M432" i="11" s="1"/>
  <c r="G424" i="11"/>
  <c r="G367" i="11"/>
  <c r="G334" i="11"/>
  <c r="M334" i="11" s="1"/>
  <c r="G295" i="11"/>
  <c r="G291" i="11"/>
  <c r="M291" i="11" s="1"/>
  <c r="G267" i="11"/>
  <c r="M267" i="11" s="1"/>
  <c r="G208" i="11"/>
  <c r="M208" i="11" s="1"/>
  <c r="G82" i="11"/>
  <c r="M82" i="11" s="1"/>
  <c r="G47" i="11"/>
  <c r="M47" i="11" s="1"/>
  <c r="G344" i="11"/>
  <c r="M344" i="11" s="1"/>
  <c r="G305" i="11"/>
  <c r="M305" i="11" s="1"/>
  <c r="G259" i="11"/>
  <c r="M259" i="11" s="1"/>
  <c r="G217" i="11"/>
  <c r="M217" i="11" s="1"/>
  <c r="G173" i="11"/>
  <c r="M173" i="11" s="1"/>
  <c r="G114" i="11"/>
  <c r="G75" i="11"/>
  <c r="G32" i="11"/>
  <c r="G26" i="11"/>
  <c r="G23" i="11"/>
  <c r="M23" i="11" s="1"/>
  <c r="G410" i="11"/>
  <c r="G371" i="11"/>
  <c r="G324" i="11"/>
  <c r="M324" i="11" s="1"/>
  <c r="G278" i="11"/>
  <c r="G249" i="11"/>
  <c r="G239" i="11"/>
  <c r="M239" i="11" s="1"/>
  <c r="G235" i="11"/>
  <c r="M235" i="11" s="1"/>
  <c r="G190" i="11"/>
  <c r="M190" i="11" s="1"/>
  <c r="G127" i="11"/>
  <c r="M127" i="11" s="1"/>
  <c r="G123" i="11"/>
  <c r="G110" i="11"/>
  <c r="M110" i="11" s="1"/>
  <c r="G63" i="11"/>
  <c r="M63" i="11" s="1"/>
  <c r="G40" i="11"/>
  <c r="M40" i="11" s="1"/>
  <c r="G36" i="11"/>
  <c r="M36" i="11" s="1"/>
  <c r="G29" i="11"/>
  <c r="G20" i="11"/>
  <c r="G448" i="11"/>
  <c r="G414" i="11"/>
  <c r="G348" i="11"/>
  <c r="M348" i="11" s="1"/>
  <c r="G338" i="11"/>
  <c r="M338" i="11" s="1"/>
  <c r="G263" i="11"/>
  <c r="M263" i="11" s="1"/>
  <c r="G194" i="11"/>
  <c r="M194" i="11" s="1"/>
  <c r="G185" i="11"/>
  <c r="M185" i="11" s="1"/>
  <c r="G167" i="11"/>
  <c r="G149" i="11"/>
  <c r="M149" i="11" s="1"/>
  <c r="G106" i="11"/>
  <c r="M106" i="11" s="1"/>
  <c r="G50" i="11"/>
  <c r="M50" i="11" s="1"/>
  <c r="G394" i="11"/>
  <c r="M394" i="11" s="1"/>
  <c r="G385" i="11"/>
  <c r="M385" i="11" s="1"/>
  <c r="G352" i="11"/>
  <c r="M352" i="11" s="1"/>
  <c r="G309" i="11"/>
  <c r="M309" i="11" s="1"/>
  <c r="G270" i="11"/>
  <c r="M270" i="11" s="1"/>
  <c r="G243" i="11"/>
  <c r="M243" i="11" s="1"/>
  <c r="G135" i="11"/>
  <c r="M135" i="11" s="1"/>
  <c r="G131" i="11"/>
  <c r="M131" i="11" s="1"/>
  <c r="G93" i="11"/>
  <c r="M93" i="11" s="1"/>
  <c r="G85" i="11"/>
  <c r="G78" i="11"/>
  <c r="G58" i="11"/>
  <c r="G43" i="11"/>
  <c r="M43" i="11" s="1"/>
  <c r="G435" i="11"/>
  <c r="M435" i="11" s="1"/>
  <c r="G418" i="11"/>
  <c r="G198" i="11"/>
  <c r="M198" i="11" s="1"/>
  <c r="G153" i="11"/>
  <c r="M153" i="11" s="1"/>
  <c r="G144" i="11"/>
  <c r="M144" i="11" s="1"/>
  <c r="G35" i="11"/>
  <c r="M35" i="11" s="1"/>
  <c r="G452" i="11"/>
  <c r="M452" i="11" s="1"/>
  <c r="G427" i="11"/>
  <c r="M427" i="11" s="1"/>
  <c r="G375" i="11"/>
  <c r="M375" i="11" s="1"/>
  <c r="G366" i="11"/>
  <c r="M366" i="11" s="1"/>
  <c r="G356" i="11"/>
  <c r="M356" i="11" s="1"/>
  <c r="G294" i="11"/>
  <c r="M294" i="11" s="1"/>
  <c r="G266" i="11"/>
  <c r="M266" i="11" s="1"/>
  <c r="G220" i="11"/>
  <c r="M220" i="11" s="1"/>
  <c r="G162" i="11"/>
  <c r="G62" i="11"/>
  <c r="M62" i="11" s="1"/>
  <c r="G467" i="11"/>
  <c r="M467" i="11" s="1"/>
  <c r="G380" i="11"/>
  <c r="G313" i="11"/>
  <c r="G253" i="11"/>
  <c r="M253" i="11" s="1"/>
  <c r="G211" i="11"/>
  <c r="G166" i="11"/>
  <c r="G148" i="11"/>
  <c r="M148" i="11" s="1"/>
  <c r="G113" i="11"/>
  <c r="M113" i="11" s="1"/>
  <c r="G218" i="11"/>
  <c r="G159" i="11"/>
  <c r="M159" i="11" s="1"/>
  <c r="G142" i="11"/>
  <c r="M142" i="11" s="1"/>
  <c r="G90" i="11"/>
  <c r="M90" i="11" s="1"/>
  <c r="G81" i="11"/>
  <c r="G52" i="11"/>
  <c r="M52" i="11" s="1"/>
  <c r="G38" i="11"/>
  <c r="M38" i="11" s="1"/>
  <c r="G370" i="11"/>
  <c r="M370" i="11" s="1"/>
  <c r="G391" i="11"/>
  <c r="M391" i="11" s="1"/>
  <c r="G351" i="11"/>
  <c r="M351" i="11" s="1"/>
  <c r="G340" i="11"/>
  <c r="G298" i="11"/>
  <c r="G246" i="11"/>
  <c r="G187" i="11"/>
  <c r="M187" i="11" s="1"/>
  <c r="G170" i="11"/>
  <c r="M170" i="11" s="1"/>
  <c r="G126" i="11"/>
  <c r="M126" i="11" s="1"/>
  <c r="G116" i="11"/>
  <c r="M116" i="11" s="1"/>
  <c r="G56" i="11"/>
  <c r="G308" i="11"/>
  <c r="G227" i="11"/>
  <c r="M227" i="11" s="1"/>
  <c r="G59" i="11"/>
  <c r="G19" i="11"/>
  <c r="G382" i="11"/>
  <c r="G289" i="11"/>
  <c r="M289" i="11" s="1"/>
  <c r="G260" i="11"/>
  <c r="M260" i="11" s="1"/>
  <c r="G178" i="11"/>
  <c r="M178" i="11" s="1"/>
  <c r="G53" i="11"/>
  <c r="M53" i="11" s="1"/>
  <c r="G398" i="11"/>
  <c r="M398" i="11" s="1"/>
  <c r="G392" i="11"/>
  <c r="M392" i="11" s="1"/>
  <c r="G358" i="11"/>
  <c r="M358" i="11" s="1"/>
  <c r="G330" i="11"/>
  <c r="G242" i="11"/>
  <c r="M242" i="11" s="1"/>
  <c r="G138" i="11"/>
  <c r="M138" i="11" s="1"/>
  <c r="G117" i="11"/>
  <c r="G112" i="11"/>
  <c r="M112" i="11" s="1"/>
  <c r="G69" i="11"/>
  <c r="G214" i="11"/>
  <c r="G96" i="11"/>
  <c r="M96" i="11" s="1"/>
  <c r="G374" i="11"/>
  <c r="M374" i="11" s="1"/>
  <c r="G369" i="11"/>
  <c r="G273" i="11"/>
  <c r="G133" i="11"/>
  <c r="M133" i="11" s="1"/>
  <c r="G121" i="11"/>
  <c r="M121" i="11" s="1"/>
  <c r="E4" i="11"/>
  <c r="E13" i="11" s="1"/>
  <c r="G403" i="11"/>
  <c r="G34" i="11"/>
  <c r="M34" i="11" s="1"/>
  <c r="G420" i="11"/>
  <c r="G310" i="11"/>
  <c r="G292" i="11"/>
  <c r="M292" i="11" s="1"/>
  <c r="G197" i="11"/>
  <c r="M197" i="11" s="1"/>
  <c r="G191" i="11"/>
  <c r="G137" i="11"/>
  <c r="G76" i="11"/>
  <c r="G72" i="11"/>
  <c r="L10" i="11"/>
  <c r="M67" i="11" s="1"/>
  <c r="G460" i="11"/>
  <c r="G60" i="11"/>
  <c r="M60" i="11" s="1"/>
  <c r="G377" i="11"/>
  <c r="M377" i="11" s="1"/>
  <c r="G337" i="11"/>
  <c r="G238" i="11"/>
  <c r="G41" i="11"/>
  <c r="G134" i="11"/>
  <c r="G87" i="11"/>
  <c r="M87" i="11" s="1"/>
  <c r="G49" i="11"/>
  <c r="G231" i="11"/>
  <c r="M231" i="11" s="1"/>
  <c r="G188" i="11"/>
  <c r="M188" i="11" s="1"/>
  <c r="G107" i="11"/>
  <c r="M107" i="11" s="1"/>
  <c r="G73" i="11"/>
  <c r="M73" i="11" s="1"/>
  <c r="G312" i="11"/>
  <c r="M312" i="11" s="1"/>
  <c r="G236" i="11"/>
  <c r="M236" i="11" s="1"/>
  <c r="G44" i="11"/>
  <c r="G269" i="11"/>
  <c r="G171" i="11"/>
  <c r="G30" i="11"/>
  <c r="G363" i="11"/>
  <c r="G288" i="11"/>
  <c r="G264" i="11"/>
  <c r="G451" i="11"/>
  <c r="M451" i="11" s="1"/>
  <c r="G445" i="11"/>
  <c r="M445" i="11" s="1"/>
  <c r="G430" i="11"/>
  <c r="G345" i="11"/>
  <c r="G327" i="11"/>
  <c r="G438" i="11"/>
  <c r="M438" i="11" s="1"/>
  <c r="G124" i="11"/>
  <c r="M124" i="11" s="1"/>
  <c r="G402" i="11"/>
  <c r="M402" i="11" s="1"/>
  <c r="G373" i="11"/>
  <c r="G272" i="11"/>
  <c r="G120" i="11"/>
  <c r="M120" i="11" s="1"/>
  <c r="G33" i="11"/>
  <c r="M33" i="11" s="1"/>
  <c r="G25" i="11"/>
  <c r="M25" i="11" s="1"/>
  <c r="G21" i="11"/>
  <c r="G395" i="11"/>
  <c r="M395" i="11" s="1"/>
  <c r="G378" i="11"/>
  <c r="M378" i="11" s="1"/>
  <c r="G355" i="11"/>
  <c r="G276" i="11"/>
  <c r="G180" i="11"/>
  <c r="M180" i="11" s="1"/>
  <c r="G169" i="11"/>
  <c r="M169" i="11" s="1"/>
  <c r="G163" i="11"/>
  <c r="G66" i="11"/>
  <c r="G407" i="11"/>
  <c r="M407" i="11" s="1"/>
  <c r="G302" i="11"/>
  <c r="M302" i="11" s="1"/>
  <c r="G257" i="11"/>
  <c r="M257" i="11" s="1"/>
  <c r="G130" i="11"/>
  <c r="M130" i="11" s="1"/>
  <c r="G109" i="11"/>
  <c r="M109" i="11" s="1"/>
  <c r="G46" i="11"/>
  <c r="G28" i="11"/>
  <c r="M28" i="11" s="1"/>
  <c r="G455" i="11"/>
  <c r="M455" i="11" s="1"/>
  <c r="G413" i="11"/>
  <c r="M413" i="11" s="1"/>
  <c r="G384" i="11"/>
  <c r="M384" i="11" s="1"/>
  <c r="G297" i="11"/>
  <c r="M297" i="11" s="1"/>
  <c r="G245" i="11"/>
  <c r="G174" i="11"/>
  <c r="G146" i="11"/>
  <c r="G55" i="11"/>
  <c r="M55" i="11" s="1"/>
  <c r="G37" i="11"/>
  <c r="G331" i="11"/>
  <c r="G232" i="11"/>
  <c r="M232" i="11" s="1"/>
  <c r="G84" i="11"/>
  <c r="G70" i="11"/>
  <c r="M70" i="11" s="1"/>
  <c r="G365" i="11"/>
  <c r="M365" i="11" s="1"/>
  <c r="G79" i="11"/>
  <c r="G31" i="11"/>
  <c r="G24" i="11"/>
  <c r="G406" i="11"/>
  <c r="M406" i="11" s="1"/>
  <c r="G388" i="11"/>
  <c r="M388" i="11" s="1"/>
  <c r="G285" i="11"/>
  <c r="M285" i="11" s="1"/>
  <c r="G275" i="11"/>
  <c r="M275" i="11" s="1"/>
  <c r="G205" i="11"/>
  <c r="M205" i="11" s="1"/>
  <c r="G151" i="11"/>
  <c r="M151" i="11" s="1"/>
  <c r="G145" i="11"/>
  <c r="M145" i="11" s="1"/>
  <c r="G65" i="11"/>
  <c r="G200" i="11"/>
  <c r="G417" i="11"/>
  <c r="M417" i="11" s="1"/>
  <c r="G342" i="11"/>
  <c r="M342" i="11" s="1"/>
  <c r="G184" i="11"/>
  <c r="G156" i="11"/>
  <c r="R24" i="11"/>
  <c r="R19" i="11"/>
  <c r="R25" i="11"/>
  <c r="W30" i="10"/>
  <c r="W28" i="10"/>
  <c r="W29" i="10" s="1"/>
  <c r="R25" i="10"/>
  <c r="R24" i="10"/>
  <c r="S9" i="10"/>
  <c r="R17" i="10"/>
  <c r="R19" i="10"/>
  <c r="G357" i="10"/>
  <c r="G465" i="10"/>
  <c r="G305" i="10"/>
  <c r="G163" i="10"/>
  <c r="T21" i="10"/>
  <c r="M119" i="11" l="1"/>
  <c r="G123" i="10"/>
  <c r="G351" i="10"/>
  <c r="K25" i="11"/>
  <c r="K35" i="11"/>
  <c r="K45" i="11"/>
  <c r="K55" i="11"/>
  <c r="K65" i="11"/>
  <c r="K75" i="11"/>
  <c r="K85" i="11"/>
  <c r="K95" i="11"/>
  <c r="K105" i="11"/>
  <c r="K115" i="11"/>
  <c r="K125" i="11"/>
  <c r="K135" i="11"/>
  <c r="K145" i="11"/>
  <c r="K155" i="11"/>
  <c r="K165" i="11"/>
  <c r="K175" i="11"/>
  <c r="K185" i="11"/>
  <c r="K195" i="11"/>
  <c r="K205" i="11"/>
  <c r="K215" i="11"/>
  <c r="K225" i="11"/>
  <c r="K235" i="11"/>
  <c r="K245" i="11"/>
  <c r="K255" i="11"/>
  <c r="K265" i="11"/>
  <c r="K275" i="11"/>
  <c r="K285" i="11"/>
  <c r="K295" i="11"/>
  <c r="K305" i="11"/>
  <c r="K315" i="11"/>
  <c r="K325" i="11"/>
  <c r="K335" i="11"/>
  <c r="K345" i="11"/>
  <c r="K355" i="11"/>
  <c r="K365" i="11"/>
  <c r="K375" i="11"/>
  <c r="K385" i="11"/>
  <c r="K395" i="11"/>
  <c r="K405" i="11"/>
  <c r="K415" i="11"/>
  <c r="K425" i="11"/>
  <c r="K435" i="11"/>
  <c r="K445" i="11"/>
  <c r="K455" i="11"/>
  <c r="K465" i="11"/>
  <c r="K26" i="11"/>
  <c r="K46" i="11"/>
  <c r="K56" i="11"/>
  <c r="K66" i="11"/>
  <c r="K76" i="11"/>
  <c r="K86" i="11"/>
  <c r="K106" i="11"/>
  <c r="K116" i="11"/>
  <c r="K126" i="11"/>
  <c r="K146" i="11"/>
  <c r="K156" i="11"/>
  <c r="K176" i="11"/>
  <c r="K186" i="11"/>
  <c r="K196" i="11"/>
  <c r="K216" i="11"/>
  <c r="K236" i="11"/>
  <c r="K256" i="11"/>
  <c r="K276" i="11"/>
  <c r="K296" i="11"/>
  <c r="K316" i="11"/>
  <c r="K336" i="11"/>
  <c r="K356" i="11"/>
  <c r="K366" i="11"/>
  <c r="K386" i="11"/>
  <c r="K396" i="11"/>
  <c r="K416" i="11"/>
  <c r="K426" i="11"/>
  <c r="K446" i="11"/>
  <c r="K456" i="11"/>
  <c r="K466" i="11"/>
  <c r="K80" i="11"/>
  <c r="K230" i="11"/>
  <c r="K290" i="11"/>
  <c r="K380" i="11"/>
  <c r="K450" i="11"/>
  <c r="K36" i="11"/>
  <c r="K96" i="11"/>
  <c r="K136" i="11"/>
  <c r="K166" i="11"/>
  <c r="K206" i="11"/>
  <c r="K226" i="11"/>
  <c r="K246" i="11"/>
  <c r="K266" i="11"/>
  <c r="K286" i="11"/>
  <c r="K306" i="11"/>
  <c r="K326" i="11"/>
  <c r="K346" i="11"/>
  <c r="K376" i="11"/>
  <c r="K406" i="11"/>
  <c r="K436" i="11"/>
  <c r="K90" i="11"/>
  <c r="K130" i="11"/>
  <c r="K160" i="11"/>
  <c r="K220" i="11"/>
  <c r="K250" i="11"/>
  <c r="K280" i="11"/>
  <c r="K310" i="11"/>
  <c r="K350" i="11"/>
  <c r="K370" i="11"/>
  <c r="K390" i="11"/>
  <c r="K430" i="11"/>
  <c r="K460" i="11"/>
  <c r="K38" i="11"/>
  <c r="K88" i="11"/>
  <c r="K148" i="11"/>
  <c r="K188" i="11"/>
  <c r="K218" i="11"/>
  <c r="K248" i="11"/>
  <c r="K288" i="11"/>
  <c r="K318" i="11"/>
  <c r="K358" i="11"/>
  <c r="K398" i="11"/>
  <c r="K438" i="11"/>
  <c r="K468" i="11"/>
  <c r="K60" i="11"/>
  <c r="K110" i="11"/>
  <c r="K150" i="11"/>
  <c r="K210" i="11"/>
  <c r="K260" i="11"/>
  <c r="K330" i="11"/>
  <c r="K400" i="11"/>
  <c r="K27" i="11"/>
  <c r="K37" i="11"/>
  <c r="K47" i="11"/>
  <c r="K57" i="11"/>
  <c r="K67" i="11"/>
  <c r="K77" i="11"/>
  <c r="K87" i="11"/>
  <c r="K97" i="11"/>
  <c r="K107" i="11"/>
  <c r="K117" i="11"/>
  <c r="K127" i="11"/>
  <c r="K137" i="11"/>
  <c r="K147" i="11"/>
  <c r="K157" i="11"/>
  <c r="K167" i="11"/>
  <c r="K177" i="11"/>
  <c r="K187" i="11"/>
  <c r="K197" i="11"/>
  <c r="K207" i="11"/>
  <c r="K217" i="11"/>
  <c r="K227" i="11"/>
  <c r="K237" i="11"/>
  <c r="K247" i="11"/>
  <c r="K257" i="11"/>
  <c r="K267" i="11"/>
  <c r="K277" i="11"/>
  <c r="K287" i="11"/>
  <c r="K297" i="11"/>
  <c r="K307" i="11"/>
  <c r="K317" i="11"/>
  <c r="K327" i="11"/>
  <c r="K337" i="11"/>
  <c r="K347" i="11"/>
  <c r="K357" i="11"/>
  <c r="K367" i="11"/>
  <c r="K377" i="11"/>
  <c r="K387" i="11"/>
  <c r="K397" i="11"/>
  <c r="K407" i="11"/>
  <c r="K417" i="11"/>
  <c r="K427" i="11"/>
  <c r="K437" i="11"/>
  <c r="K447" i="11"/>
  <c r="K457" i="11"/>
  <c r="K467" i="11"/>
  <c r="K48" i="11"/>
  <c r="K58" i="11"/>
  <c r="K68" i="11"/>
  <c r="K78" i="11"/>
  <c r="K98" i="11"/>
  <c r="K108" i="11"/>
  <c r="K118" i="11"/>
  <c r="K138" i="11"/>
  <c r="K158" i="11"/>
  <c r="K168" i="11"/>
  <c r="K178" i="11"/>
  <c r="K208" i="11"/>
  <c r="K228" i="11"/>
  <c r="K238" i="11"/>
  <c r="K258" i="11"/>
  <c r="K278" i="11"/>
  <c r="K298" i="11"/>
  <c r="K308" i="11"/>
  <c r="K328" i="11"/>
  <c r="K348" i="11"/>
  <c r="K368" i="11"/>
  <c r="K378" i="11"/>
  <c r="K388" i="11"/>
  <c r="K408" i="11"/>
  <c r="K428" i="11"/>
  <c r="K448" i="11"/>
  <c r="K458" i="11"/>
  <c r="K40" i="11"/>
  <c r="K200" i="11"/>
  <c r="K270" i="11"/>
  <c r="K360" i="11"/>
  <c r="K440" i="11"/>
  <c r="K28" i="11"/>
  <c r="K128" i="11"/>
  <c r="K198" i="11"/>
  <c r="K268" i="11"/>
  <c r="K338" i="11"/>
  <c r="K418" i="11"/>
  <c r="K70" i="11"/>
  <c r="K100" i="11"/>
  <c r="K120" i="11"/>
  <c r="K140" i="11"/>
  <c r="K170" i="11"/>
  <c r="K240" i="11"/>
  <c r="K300" i="11"/>
  <c r="K420" i="11"/>
  <c r="K419" i="11"/>
  <c r="K449" i="11"/>
  <c r="K469" i="11"/>
  <c r="K20" i="11"/>
  <c r="K190" i="11"/>
  <c r="K340" i="11"/>
  <c r="K29" i="11"/>
  <c r="K39" i="11"/>
  <c r="K49" i="11"/>
  <c r="K59" i="11"/>
  <c r="K69" i="11"/>
  <c r="K79" i="11"/>
  <c r="K89" i="11"/>
  <c r="K99" i="11"/>
  <c r="K109" i="11"/>
  <c r="K119" i="11"/>
  <c r="K129" i="11"/>
  <c r="K139" i="11"/>
  <c r="K149" i="11"/>
  <c r="K159" i="11"/>
  <c r="K169" i="11"/>
  <c r="K179" i="11"/>
  <c r="K189" i="11"/>
  <c r="K199" i="11"/>
  <c r="K209" i="11"/>
  <c r="K219" i="11"/>
  <c r="K229" i="11"/>
  <c r="K239" i="11"/>
  <c r="K249" i="11"/>
  <c r="K259" i="11"/>
  <c r="K269" i="11"/>
  <c r="K279" i="11"/>
  <c r="K289" i="11"/>
  <c r="K299" i="11"/>
  <c r="K309" i="11"/>
  <c r="K319" i="11"/>
  <c r="K329" i="11"/>
  <c r="K339" i="11"/>
  <c r="K349" i="11"/>
  <c r="K359" i="11"/>
  <c r="K369" i="11"/>
  <c r="K379" i="11"/>
  <c r="K389" i="11"/>
  <c r="K399" i="11"/>
  <c r="K409" i="11"/>
  <c r="K429" i="11"/>
  <c r="K439" i="11"/>
  <c r="K459" i="11"/>
  <c r="K30" i="11"/>
  <c r="K180" i="11"/>
  <c r="K320" i="11"/>
  <c r="K50" i="11"/>
  <c r="K410" i="11"/>
  <c r="K32" i="11"/>
  <c r="K54" i="11"/>
  <c r="K103" i="11"/>
  <c r="K124" i="11"/>
  <c r="K173" i="11"/>
  <c r="K311" i="11"/>
  <c r="K332" i="11"/>
  <c r="K353" i="11"/>
  <c r="K374" i="11"/>
  <c r="K422" i="11"/>
  <c r="K443" i="11"/>
  <c r="K104" i="11"/>
  <c r="K354" i="11"/>
  <c r="K224" i="11"/>
  <c r="K133" i="11"/>
  <c r="K293" i="11"/>
  <c r="K451" i="11"/>
  <c r="K91" i="11"/>
  <c r="K183" i="11"/>
  <c r="K232" i="11"/>
  <c r="K432" i="11"/>
  <c r="K163" i="11"/>
  <c r="K364" i="11"/>
  <c r="K22" i="11"/>
  <c r="K281" i="11"/>
  <c r="K344" i="11"/>
  <c r="K23" i="11"/>
  <c r="K234" i="11"/>
  <c r="K303" i="11"/>
  <c r="K74" i="11"/>
  <c r="K394" i="11"/>
  <c r="K82" i="11"/>
  <c r="K152" i="11"/>
  <c r="K201" i="11"/>
  <c r="K222" i="11"/>
  <c r="K243" i="11"/>
  <c r="K264" i="11"/>
  <c r="K401" i="11"/>
  <c r="K464" i="11"/>
  <c r="K174" i="11"/>
  <c r="K291" i="11"/>
  <c r="K333" i="11"/>
  <c r="K361" i="11"/>
  <c r="K403" i="11"/>
  <c r="K182" i="11"/>
  <c r="K383" i="11"/>
  <c r="K252" i="11"/>
  <c r="K342" i="11"/>
  <c r="K21" i="11"/>
  <c r="K141" i="11"/>
  <c r="K343" i="11"/>
  <c r="K44" i="11"/>
  <c r="K164" i="11"/>
  <c r="K143" i="11"/>
  <c r="K282" i="11"/>
  <c r="K24" i="11"/>
  <c r="K193" i="11"/>
  <c r="K441" i="11"/>
  <c r="K53" i="11"/>
  <c r="K331" i="11"/>
  <c r="K151" i="11"/>
  <c r="K242" i="11"/>
  <c r="K442" i="11"/>
  <c r="K33" i="11"/>
  <c r="K61" i="11"/>
  <c r="K131" i="11"/>
  <c r="K312" i="11"/>
  <c r="K424" i="11"/>
  <c r="K63" i="11"/>
  <c r="K251" i="11"/>
  <c r="K161" i="11"/>
  <c r="K341" i="11"/>
  <c r="K134" i="11"/>
  <c r="K231" i="11"/>
  <c r="K431" i="11"/>
  <c r="K384" i="11"/>
  <c r="K411" i="11"/>
  <c r="K322" i="11"/>
  <c r="K433" i="11"/>
  <c r="K73" i="11"/>
  <c r="K461" i="11"/>
  <c r="K372" i="11"/>
  <c r="K304" i="11"/>
  <c r="K172" i="11"/>
  <c r="K83" i="11"/>
  <c r="K153" i="11"/>
  <c r="K202" i="11"/>
  <c r="K223" i="11"/>
  <c r="K244" i="11"/>
  <c r="K381" i="11"/>
  <c r="K402" i="11"/>
  <c r="K423" i="11"/>
  <c r="K444" i="11"/>
  <c r="K19" i="11"/>
  <c r="K334" i="11"/>
  <c r="K314" i="11"/>
  <c r="K112" i="11"/>
  <c r="K321" i="11"/>
  <c r="K253" i="11"/>
  <c r="K93" i="11"/>
  <c r="K212" i="11"/>
  <c r="K391" i="11"/>
  <c r="K72" i="11"/>
  <c r="K121" i="11"/>
  <c r="K392" i="11"/>
  <c r="K101" i="11"/>
  <c r="K414" i="11"/>
  <c r="K241" i="11"/>
  <c r="K102" i="11"/>
  <c r="K81" i="11"/>
  <c r="K34" i="11"/>
  <c r="K62" i="11"/>
  <c r="K132" i="11"/>
  <c r="K271" i="11"/>
  <c r="K292" i="11"/>
  <c r="K313" i="11"/>
  <c r="K382" i="11"/>
  <c r="K41" i="11"/>
  <c r="K272" i="11"/>
  <c r="K204" i="11"/>
  <c r="K404" i="11"/>
  <c r="K64" i="11"/>
  <c r="K273" i="11"/>
  <c r="K113" i="11"/>
  <c r="K162" i="11"/>
  <c r="K363" i="11"/>
  <c r="K43" i="11"/>
  <c r="K274" i="11"/>
  <c r="K114" i="11"/>
  <c r="K301" i="11"/>
  <c r="K233" i="11"/>
  <c r="K412" i="11"/>
  <c r="K323" i="11"/>
  <c r="K94" i="11"/>
  <c r="K434" i="11"/>
  <c r="K261" i="11"/>
  <c r="K351" i="11"/>
  <c r="K283" i="11"/>
  <c r="K31" i="11"/>
  <c r="K221" i="11"/>
  <c r="K263" i="11"/>
  <c r="K84" i="11"/>
  <c r="K111" i="11"/>
  <c r="K154" i="11"/>
  <c r="K181" i="11"/>
  <c r="K203" i="11"/>
  <c r="K362" i="11"/>
  <c r="K294" i="11"/>
  <c r="K92" i="11"/>
  <c r="K211" i="11"/>
  <c r="K302" i="11"/>
  <c r="K51" i="11"/>
  <c r="K371" i="11"/>
  <c r="K324" i="11"/>
  <c r="K52" i="11"/>
  <c r="K393" i="11"/>
  <c r="K352" i="11"/>
  <c r="K284" i="11"/>
  <c r="K463" i="11"/>
  <c r="K184" i="11"/>
  <c r="K191" i="11"/>
  <c r="K122" i="11"/>
  <c r="K373" i="11"/>
  <c r="K194" i="11"/>
  <c r="K421" i="11"/>
  <c r="K42" i="11"/>
  <c r="K452" i="11"/>
  <c r="K453" i="11"/>
  <c r="K71" i="11"/>
  <c r="K254" i="11"/>
  <c r="K142" i="11"/>
  <c r="K413" i="11"/>
  <c r="K192" i="11"/>
  <c r="K171" i="11"/>
  <c r="K144" i="11"/>
  <c r="K462" i="11"/>
  <c r="K454" i="11"/>
  <c r="K213" i="11"/>
  <c r="K214" i="11"/>
  <c r="K262" i="11"/>
  <c r="K123" i="11"/>
  <c r="S5" i="11"/>
  <c r="G99" i="10"/>
  <c r="G49" i="10"/>
  <c r="G174" i="10"/>
  <c r="E197" i="10"/>
  <c r="E454" i="10"/>
  <c r="E284" i="10"/>
  <c r="E452" i="10"/>
  <c r="E410" i="10"/>
  <c r="E295" i="10"/>
  <c r="H238" i="10"/>
  <c r="I238" i="10" s="1"/>
  <c r="E232" i="10"/>
  <c r="E74" i="10"/>
  <c r="H24" i="10"/>
  <c r="I24" i="10" s="1"/>
  <c r="E340" i="10"/>
  <c r="E399" i="10"/>
  <c r="E117" i="10"/>
  <c r="E61" i="10"/>
  <c r="E22" i="10"/>
  <c r="E187" i="10"/>
  <c r="H63" i="10"/>
  <c r="I63" i="10" s="1"/>
  <c r="H323" i="10"/>
  <c r="I323" i="10" s="1"/>
  <c r="E176" i="10"/>
  <c r="H350" i="10"/>
  <c r="I350" i="10" s="1"/>
  <c r="H356" i="10"/>
  <c r="I356" i="10" s="1"/>
  <c r="E311" i="10"/>
  <c r="E342" i="10"/>
  <c r="H305" i="10"/>
  <c r="I305" i="10" s="1"/>
  <c r="H318" i="10"/>
  <c r="I318" i="10" s="1"/>
  <c r="E266" i="10"/>
  <c r="E25" i="10"/>
  <c r="H294" i="10"/>
  <c r="I294" i="10" s="1"/>
  <c r="E72" i="10"/>
  <c r="E255" i="10"/>
  <c r="H463" i="10"/>
  <c r="I463" i="10" s="1"/>
  <c r="H128" i="10"/>
  <c r="I128" i="10" s="1"/>
  <c r="H346" i="10"/>
  <c r="I346" i="10" s="1"/>
  <c r="E89" i="10"/>
  <c r="H420" i="10"/>
  <c r="I420" i="10" s="1"/>
  <c r="E84" i="10"/>
  <c r="H423" i="10"/>
  <c r="I423" i="10" s="1"/>
  <c r="H46" i="10"/>
  <c r="I46" i="10" s="1"/>
  <c r="H375" i="10"/>
  <c r="I375" i="10" s="1"/>
  <c r="H177" i="10"/>
  <c r="I177" i="10" s="1"/>
  <c r="H422" i="10"/>
  <c r="I422" i="10" s="1"/>
  <c r="E36" i="10"/>
  <c r="H198" i="10"/>
  <c r="I198" i="10" s="1"/>
  <c r="H217" i="10"/>
  <c r="I217" i="10" s="1"/>
  <c r="H393" i="10"/>
  <c r="I393" i="10" s="1"/>
  <c r="H174" i="10"/>
  <c r="I174" i="10" s="1"/>
  <c r="H153" i="10"/>
  <c r="I153" i="10" s="1"/>
  <c r="H227" i="10"/>
  <c r="I227" i="10" s="1"/>
  <c r="H256" i="10"/>
  <c r="I256" i="10" s="1"/>
  <c r="H130" i="10"/>
  <c r="I130" i="10" s="1"/>
  <c r="H142" i="10"/>
  <c r="I142" i="10" s="1"/>
  <c r="H427" i="10"/>
  <c r="I427" i="10" s="1"/>
  <c r="E194" i="10"/>
  <c r="H332" i="10"/>
  <c r="I332" i="10" s="1"/>
  <c r="E409" i="10"/>
  <c r="E118" i="10"/>
  <c r="H181" i="10"/>
  <c r="I181" i="10" s="1"/>
  <c r="H288" i="10"/>
  <c r="I288" i="10" s="1"/>
  <c r="E331" i="10"/>
  <c r="E158" i="10"/>
  <c r="H265" i="10"/>
  <c r="I265" i="10" s="1"/>
  <c r="E34" i="10"/>
  <c r="E168" i="10"/>
  <c r="H56" i="10"/>
  <c r="I56" i="10" s="1"/>
  <c r="H252" i="10"/>
  <c r="I252" i="10" s="1"/>
  <c r="E318" i="10"/>
  <c r="E286" i="10"/>
  <c r="H196" i="10"/>
  <c r="I196" i="10" s="1"/>
  <c r="H338" i="10"/>
  <c r="I338" i="10" s="1"/>
  <c r="E193" i="10"/>
  <c r="H101" i="10"/>
  <c r="I101" i="10" s="1"/>
  <c r="H306" i="10"/>
  <c r="I306" i="10" s="1"/>
  <c r="E263" i="10"/>
  <c r="E33" i="10"/>
  <c r="E145" i="10"/>
  <c r="H236" i="10"/>
  <c r="I236" i="10" s="1"/>
  <c r="E214" i="10"/>
  <c r="H458" i="10"/>
  <c r="I458" i="10" s="1"/>
  <c r="H363" i="10"/>
  <c r="I363" i="10" s="1"/>
  <c r="H364" i="10"/>
  <c r="I364" i="10" s="1"/>
  <c r="H73" i="10"/>
  <c r="I73" i="10" s="1"/>
  <c r="H434" i="10"/>
  <c r="I434" i="10" s="1"/>
  <c r="E412" i="10"/>
  <c r="E30" i="10"/>
  <c r="H377" i="10"/>
  <c r="I377" i="10" s="1"/>
  <c r="H426" i="10"/>
  <c r="I426" i="10" s="1"/>
  <c r="H401" i="10"/>
  <c r="I401" i="10" s="1"/>
  <c r="E364" i="10"/>
  <c r="E309" i="10"/>
  <c r="H417" i="10"/>
  <c r="I417" i="10" s="1"/>
  <c r="H451" i="10"/>
  <c r="I451" i="10" s="1"/>
  <c r="E379" i="10"/>
  <c r="H70" i="10"/>
  <c r="I70" i="10" s="1"/>
  <c r="E358" i="10"/>
  <c r="E457" i="10"/>
  <c r="E368" i="10"/>
  <c r="H89" i="10"/>
  <c r="I89" i="10" s="1"/>
  <c r="H258" i="10"/>
  <c r="I258" i="10" s="1"/>
  <c r="E183" i="10"/>
  <c r="E203" i="10"/>
  <c r="E213" i="10"/>
  <c r="H129" i="10"/>
  <c r="I129" i="10" s="1"/>
  <c r="H148" i="10"/>
  <c r="I148" i="10" s="1"/>
  <c r="E60" i="10"/>
  <c r="E79" i="10"/>
  <c r="E446" i="10"/>
  <c r="E463" i="10"/>
  <c r="H455" i="10"/>
  <c r="I455" i="10" s="1"/>
  <c r="E103" i="10"/>
  <c r="H38" i="10"/>
  <c r="I38" i="10" s="1"/>
  <c r="H270" i="10"/>
  <c r="I270" i="10" s="1"/>
  <c r="H224" i="10"/>
  <c r="I224" i="10" s="1"/>
  <c r="E319" i="10"/>
  <c r="H126" i="10"/>
  <c r="I126" i="10" s="1"/>
  <c r="E247" i="10"/>
  <c r="E90" i="10"/>
  <c r="E352" i="10"/>
  <c r="H425" i="10"/>
  <c r="I425" i="10" s="1"/>
  <c r="H40" i="10"/>
  <c r="I40" i="10" s="1"/>
  <c r="H92" i="10"/>
  <c r="I92" i="10" s="1"/>
  <c r="E363" i="10"/>
  <c r="E49" i="10"/>
  <c r="E92" i="10"/>
  <c r="E191" i="10"/>
  <c r="E404" i="10"/>
  <c r="E383" i="10"/>
  <c r="H289" i="10"/>
  <c r="I289" i="10" s="1"/>
  <c r="E19" i="10"/>
  <c r="E361" i="10"/>
  <c r="E308" i="10"/>
  <c r="E108" i="10"/>
  <c r="H367" i="10"/>
  <c r="I367" i="10" s="1"/>
  <c r="H167" i="10"/>
  <c r="I167" i="10" s="1"/>
  <c r="H139" i="10"/>
  <c r="I139" i="10" s="1"/>
  <c r="H361" i="10"/>
  <c r="I361" i="10" s="1"/>
  <c r="E129" i="10"/>
  <c r="E351" i="10"/>
  <c r="E55" i="10"/>
  <c r="E431" i="10"/>
  <c r="H209" i="10"/>
  <c r="I209" i="10" s="1"/>
  <c r="H431" i="10"/>
  <c r="I431" i="10" s="1"/>
  <c r="E420" i="10"/>
  <c r="E243" i="10"/>
  <c r="H465" i="10"/>
  <c r="I465" i="10" s="1"/>
  <c r="E67" i="10"/>
  <c r="H343" i="10"/>
  <c r="I343" i="10" s="1"/>
  <c r="H396" i="10"/>
  <c r="I396" i="10" s="1"/>
  <c r="E100" i="10"/>
  <c r="E322" i="10"/>
  <c r="H88" i="10"/>
  <c r="I88" i="10" s="1"/>
  <c r="E86" i="10"/>
  <c r="E458" i="10"/>
  <c r="H307" i="10"/>
  <c r="I307" i="10" s="1"/>
  <c r="E195" i="10"/>
  <c r="H275" i="10"/>
  <c r="I275" i="10" s="1"/>
  <c r="H285" i="10"/>
  <c r="I285" i="10" s="1"/>
  <c r="E186" i="10"/>
  <c r="E201" i="10"/>
  <c r="E141" i="10"/>
  <c r="H124" i="10"/>
  <c r="I124" i="10" s="1"/>
  <c r="E42" i="10"/>
  <c r="H109" i="10"/>
  <c r="I109" i="10" s="1"/>
  <c r="H68" i="10"/>
  <c r="I68" i="10" s="1"/>
  <c r="E113" i="10"/>
  <c r="E170" i="10"/>
  <c r="H52" i="10"/>
  <c r="I52" i="10" s="1"/>
  <c r="H120" i="10"/>
  <c r="I120" i="10" s="1"/>
  <c r="H243" i="10"/>
  <c r="I243" i="10" s="1"/>
  <c r="E50" i="10"/>
  <c r="H415" i="10"/>
  <c r="I415" i="10" s="1"/>
  <c r="E427" i="10"/>
  <c r="H237" i="10"/>
  <c r="I237" i="10" s="1"/>
  <c r="H152" i="10"/>
  <c r="I152" i="10" s="1"/>
  <c r="H322" i="10"/>
  <c r="I322" i="10" s="1"/>
  <c r="H158" i="10"/>
  <c r="I158" i="10" s="1"/>
  <c r="E347" i="10"/>
  <c r="E301" i="10"/>
  <c r="E357" i="10"/>
  <c r="H202" i="10"/>
  <c r="I202" i="10" s="1"/>
  <c r="H291" i="10"/>
  <c r="I291" i="10" s="1"/>
  <c r="H162" i="10"/>
  <c r="I162" i="10" s="1"/>
  <c r="E335" i="10"/>
  <c r="H406" i="10"/>
  <c r="I406" i="10" s="1"/>
  <c r="E461" i="10"/>
  <c r="H74" i="10"/>
  <c r="I74" i="10" s="1"/>
  <c r="E346" i="10"/>
  <c r="E70" i="10"/>
  <c r="E137" i="10"/>
  <c r="E283" i="10"/>
  <c r="E73" i="10"/>
  <c r="H412" i="10"/>
  <c r="I412" i="10" s="1"/>
  <c r="H312" i="10"/>
  <c r="I312" i="10" s="1"/>
  <c r="H57" i="10"/>
  <c r="I57" i="10" s="1"/>
  <c r="E385" i="10"/>
  <c r="E298" i="10"/>
  <c r="E98" i="10"/>
  <c r="H357" i="10"/>
  <c r="I357" i="10" s="1"/>
  <c r="H157" i="10"/>
  <c r="I157" i="10" s="1"/>
  <c r="H150" i="10"/>
  <c r="I150" i="10" s="1"/>
  <c r="H372" i="10"/>
  <c r="I372" i="10" s="1"/>
  <c r="E140" i="10"/>
  <c r="E362" i="10"/>
  <c r="H65" i="10"/>
  <c r="I65" i="10" s="1"/>
  <c r="E453" i="10"/>
  <c r="H220" i="10"/>
  <c r="I220" i="10" s="1"/>
  <c r="H442" i="10"/>
  <c r="I442" i="10" s="1"/>
  <c r="E35" i="10"/>
  <c r="E254" i="10"/>
  <c r="E65" i="10"/>
  <c r="H354" i="10"/>
  <c r="I354" i="10" s="1"/>
  <c r="H441" i="10"/>
  <c r="I441" i="10" s="1"/>
  <c r="E111" i="10"/>
  <c r="E333" i="10"/>
  <c r="E299" i="10"/>
  <c r="E330" i="10"/>
  <c r="H205" i="10"/>
  <c r="I205" i="10" s="1"/>
  <c r="H141" i="10"/>
  <c r="I141" i="10" s="1"/>
  <c r="E397" i="10"/>
  <c r="E321" i="10"/>
  <c r="H421" i="10"/>
  <c r="I421" i="10" s="1"/>
  <c r="E177" i="10"/>
  <c r="H432" i="10"/>
  <c r="I432" i="10" s="1"/>
  <c r="H392" i="10"/>
  <c r="I392" i="10" s="1"/>
  <c r="H335" i="10"/>
  <c r="I335" i="10" s="1"/>
  <c r="H54" i="10"/>
  <c r="I54" i="10" s="1"/>
  <c r="E222" i="10"/>
  <c r="E323" i="10"/>
  <c r="H373" i="10"/>
  <c r="I373" i="10" s="1"/>
  <c r="E124" i="10"/>
  <c r="E188" i="10"/>
  <c r="E262" i="10"/>
  <c r="E154" i="10"/>
  <c r="H276" i="10"/>
  <c r="I276" i="10" s="1"/>
  <c r="E345" i="10"/>
  <c r="H278" i="10"/>
  <c r="I278" i="10" s="1"/>
  <c r="E178" i="10"/>
  <c r="E273" i="10"/>
  <c r="E387" i="10"/>
  <c r="H26" i="10"/>
  <c r="I26" i="10" s="1"/>
  <c r="H108" i="10"/>
  <c r="I108" i="10" s="1"/>
  <c r="E302" i="10"/>
  <c r="E424" i="10"/>
  <c r="E82" i="10"/>
  <c r="E396" i="10"/>
  <c r="E246" i="10"/>
  <c r="E325" i="10"/>
  <c r="E282" i="10"/>
  <c r="E315" i="10"/>
  <c r="H390" i="10"/>
  <c r="I390" i="10" s="1"/>
  <c r="E445" i="10"/>
  <c r="E59" i="10"/>
  <c r="E326" i="10"/>
  <c r="H114" i="10"/>
  <c r="I114" i="10" s="1"/>
  <c r="H160" i="10"/>
  <c r="I160" i="10" s="1"/>
  <c r="H381" i="10"/>
  <c r="I381" i="10" s="1"/>
  <c r="H166" i="10"/>
  <c r="I166" i="10" s="1"/>
  <c r="E435" i="10"/>
  <c r="E337" i="10"/>
  <c r="H80" i="10"/>
  <c r="I80" i="10" s="1"/>
  <c r="H413" i="10"/>
  <c r="I413" i="10" s="1"/>
  <c r="E288" i="10"/>
  <c r="E88" i="10"/>
  <c r="H347" i="10"/>
  <c r="I347" i="10" s="1"/>
  <c r="H147" i="10"/>
  <c r="I147" i="10" s="1"/>
  <c r="H161" i="10"/>
  <c r="I161" i="10" s="1"/>
  <c r="H383" i="10"/>
  <c r="I383" i="10" s="1"/>
  <c r="E151" i="10"/>
  <c r="E373" i="10"/>
  <c r="H86" i="10"/>
  <c r="I86" i="10" s="1"/>
  <c r="H464" i="10"/>
  <c r="I464" i="10" s="1"/>
  <c r="H231" i="10"/>
  <c r="I231" i="10" s="1"/>
  <c r="H453" i="10"/>
  <c r="I453" i="10" s="1"/>
  <c r="H45" i="10"/>
  <c r="I45" i="10" s="1"/>
  <c r="E265" i="10"/>
  <c r="H119" i="10"/>
  <c r="I119" i="10" s="1"/>
  <c r="H99" i="10"/>
  <c r="I99" i="10" s="1"/>
  <c r="H365" i="10"/>
  <c r="I365" i="10" s="1"/>
  <c r="E76" i="10"/>
  <c r="E122" i="10"/>
  <c r="E344" i="10"/>
  <c r="E320" i="10"/>
  <c r="E236" i="10"/>
  <c r="E417" i="10"/>
  <c r="H154" i="10"/>
  <c r="I154" i="10" s="1"/>
  <c r="E99" i="10"/>
  <c r="E46" i="10"/>
  <c r="H77" i="10"/>
  <c r="I77" i="10" s="1"/>
  <c r="H195" i="10"/>
  <c r="I195" i="10" s="1"/>
  <c r="H313" i="10"/>
  <c r="I313" i="10" s="1"/>
  <c r="H145" i="10"/>
  <c r="I145" i="10" s="1"/>
  <c r="H457" i="10"/>
  <c r="I457" i="10" s="1"/>
  <c r="E32" i="10"/>
  <c r="E143" i="10"/>
  <c r="E393" i="10"/>
  <c r="H355" i="10"/>
  <c r="I355" i="10" s="1"/>
  <c r="H247" i="10"/>
  <c r="I247" i="10" s="1"/>
  <c r="H385" i="10"/>
  <c r="I385" i="10" s="1"/>
  <c r="E233" i="10"/>
  <c r="H271" i="10"/>
  <c r="I271" i="10" s="1"/>
  <c r="E223" i="10"/>
  <c r="E119" i="10"/>
  <c r="E53" i="10"/>
  <c r="E165" i="10"/>
  <c r="E244" i="10"/>
  <c r="H345" i="10"/>
  <c r="I345" i="10" s="1"/>
  <c r="E416" i="10"/>
  <c r="H218" i="10"/>
  <c r="I218" i="10" s="1"/>
  <c r="E152" i="10"/>
  <c r="H440" i="10"/>
  <c r="I440" i="10" s="1"/>
  <c r="E324" i="10"/>
  <c r="H371" i="10"/>
  <c r="I371" i="10" s="1"/>
  <c r="H403" i="10"/>
  <c r="I403" i="10" s="1"/>
  <c r="E296" i="10"/>
  <c r="H370" i="10"/>
  <c r="I370" i="10" s="1"/>
  <c r="E425" i="10"/>
  <c r="E40" i="10"/>
  <c r="E291" i="10"/>
  <c r="H136" i="10"/>
  <c r="I136" i="10" s="1"/>
  <c r="H182" i="10"/>
  <c r="I182" i="10" s="1"/>
  <c r="E101" i="10"/>
  <c r="H260" i="10"/>
  <c r="I260" i="10" s="1"/>
  <c r="E459" i="10"/>
  <c r="H360" i="10"/>
  <c r="I360" i="10" s="1"/>
  <c r="E102" i="10"/>
  <c r="E436" i="10"/>
  <c r="E278" i="10"/>
  <c r="E78" i="10"/>
  <c r="H337" i="10"/>
  <c r="I337" i="10" s="1"/>
  <c r="H137" i="10"/>
  <c r="I137" i="10" s="1"/>
  <c r="H172" i="10"/>
  <c r="I172" i="10" s="1"/>
  <c r="H394" i="10"/>
  <c r="I394" i="10" s="1"/>
  <c r="E162" i="10"/>
  <c r="E384" i="10"/>
  <c r="E109" i="10"/>
  <c r="H25" i="10"/>
  <c r="I25" i="10" s="1"/>
  <c r="H242" i="10"/>
  <c r="I242" i="10" s="1"/>
  <c r="E465" i="10"/>
  <c r="E56" i="10"/>
  <c r="E276" i="10"/>
  <c r="H163" i="10"/>
  <c r="I163" i="10" s="1"/>
  <c r="H110" i="10"/>
  <c r="I110" i="10" s="1"/>
  <c r="H376" i="10"/>
  <c r="I376" i="10" s="1"/>
  <c r="E153" i="10"/>
  <c r="E133" i="10"/>
  <c r="E355" i="10"/>
  <c r="H399" i="10"/>
  <c r="I399" i="10" s="1"/>
  <c r="E31" i="10"/>
  <c r="H428" i="10"/>
  <c r="I428" i="10" s="1"/>
  <c r="H87" i="10"/>
  <c r="I87" i="10" s="1"/>
  <c r="E166" i="10"/>
  <c r="H185" i="10"/>
  <c r="I185" i="10" s="1"/>
  <c r="E189" i="10"/>
  <c r="H290" i="10"/>
  <c r="I290" i="10" s="1"/>
  <c r="E259" i="10"/>
  <c r="H325" i="10"/>
  <c r="I325" i="10" s="1"/>
  <c r="H359" i="10"/>
  <c r="I359" i="10" s="1"/>
  <c r="E408" i="10"/>
  <c r="H257" i="10"/>
  <c r="I257" i="10" s="1"/>
  <c r="E251" i="10"/>
  <c r="H331" i="10"/>
  <c r="I331" i="10" s="1"/>
  <c r="E466" i="10"/>
  <c r="H180" i="10"/>
  <c r="I180" i="10" s="1"/>
  <c r="H402" i="10"/>
  <c r="I402" i="10" s="1"/>
  <c r="H42" i="10"/>
  <c r="I42" i="10" s="1"/>
  <c r="E376" i="10"/>
  <c r="E136" i="10"/>
  <c r="H168" i="10"/>
  <c r="I168" i="10" s="1"/>
  <c r="H53" i="10"/>
  <c r="I53" i="10" s="1"/>
  <c r="E63" i="10"/>
  <c r="H353" i="10"/>
  <c r="I353" i="10" s="1"/>
  <c r="H75" i="10"/>
  <c r="I75" i="10" s="1"/>
  <c r="E179" i="10"/>
  <c r="H135" i="10"/>
  <c r="I135" i="10" s="1"/>
  <c r="H273" i="10"/>
  <c r="I273" i="10" s="1"/>
  <c r="E225" i="10"/>
  <c r="H21" i="10"/>
  <c r="I21" i="10" s="1"/>
  <c r="H368" i="10"/>
  <c r="I368" i="10" s="1"/>
  <c r="H414" i="10"/>
  <c r="I414" i="10" s="1"/>
  <c r="E24" i="10"/>
  <c r="E280" i="10"/>
  <c r="H351" i="10"/>
  <c r="I351" i="10" s="1"/>
  <c r="E405" i="10"/>
  <c r="H444" i="10"/>
  <c r="I444" i="10" s="1"/>
  <c r="E271" i="10"/>
  <c r="H159" i="10"/>
  <c r="I159" i="10" s="1"/>
  <c r="E207" i="10"/>
  <c r="H169" i="10"/>
  <c r="I169" i="10" s="1"/>
  <c r="E359" i="10"/>
  <c r="E96" i="10"/>
  <c r="H384" i="10"/>
  <c r="I384" i="10" s="1"/>
  <c r="E146" i="10"/>
  <c r="E460" i="10"/>
  <c r="E268" i="10"/>
  <c r="E68" i="10"/>
  <c r="H327" i="10"/>
  <c r="I327" i="10" s="1"/>
  <c r="H127" i="10"/>
  <c r="I127" i="10" s="1"/>
  <c r="H183" i="10"/>
  <c r="I183" i="10" s="1"/>
  <c r="H405" i="10"/>
  <c r="I405" i="10" s="1"/>
  <c r="E173" i="10"/>
  <c r="E395" i="10"/>
  <c r="E131" i="10"/>
  <c r="H34" i="10"/>
  <c r="I34" i="10" s="1"/>
  <c r="H253" i="10"/>
  <c r="I253" i="10" s="1"/>
  <c r="E44" i="10"/>
  <c r="H66" i="10"/>
  <c r="I66" i="10" s="1"/>
  <c r="E287" i="10"/>
  <c r="H208" i="10"/>
  <c r="I208" i="10" s="1"/>
  <c r="H132" i="10"/>
  <c r="I132" i="10" s="1"/>
  <c r="H388" i="10"/>
  <c r="I388" i="10" s="1"/>
  <c r="E231" i="10"/>
  <c r="E144" i="10"/>
  <c r="E366" i="10"/>
  <c r="H241" i="10"/>
  <c r="I241" i="10" s="1"/>
  <c r="H435" i="10"/>
  <c r="I435" i="10" s="1"/>
  <c r="H107" i="10"/>
  <c r="I107" i="10" s="1"/>
  <c r="H55" i="10"/>
  <c r="I55" i="10" s="1"/>
  <c r="E310" i="10"/>
  <c r="E389" i="10"/>
  <c r="H286" i="10"/>
  <c r="I286" i="10" s="1"/>
  <c r="E400" i="10"/>
  <c r="E43" i="10"/>
  <c r="E381" i="10"/>
  <c r="E264" i="10"/>
  <c r="H233" i="10"/>
  <c r="I233" i="10" s="1"/>
  <c r="E372" i="10"/>
  <c r="E239" i="10"/>
  <c r="H382" i="10"/>
  <c r="I382" i="10" s="1"/>
  <c r="H447" i="10"/>
  <c r="I447" i="10" s="1"/>
  <c r="H96" i="10"/>
  <c r="I96" i="10" s="1"/>
  <c r="E120" i="10"/>
  <c r="E455" i="10"/>
  <c r="E181" i="10"/>
  <c r="E171" i="10"/>
  <c r="H430" i="10"/>
  <c r="I430" i="10" s="1"/>
  <c r="H466" i="10"/>
  <c r="I466" i="10" s="1"/>
  <c r="H469" i="10"/>
  <c r="I469" i="10" s="1"/>
  <c r="E380" i="10"/>
  <c r="E39" i="10"/>
  <c r="H348" i="10"/>
  <c r="I348" i="10" s="1"/>
  <c r="H301" i="10"/>
  <c r="I301" i="10" s="1"/>
  <c r="H48" i="10"/>
  <c r="I48" i="10" s="1"/>
  <c r="H448" i="10"/>
  <c r="I448" i="10" s="1"/>
  <c r="H449" i="10"/>
  <c r="I449" i="10" s="1"/>
  <c r="H90" i="10"/>
  <c r="I90" i="10" s="1"/>
  <c r="E260" i="10"/>
  <c r="H334" i="10"/>
  <c r="I334" i="10" s="1"/>
  <c r="E370" i="10"/>
  <c r="H424" i="10"/>
  <c r="I424" i="10" s="1"/>
  <c r="E252" i="10"/>
  <c r="E182" i="10"/>
  <c r="E230" i="10"/>
  <c r="H213" i="10"/>
  <c r="I213" i="10" s="1"/>
  <c r="H456" i="10"/>
  <c r="I456" i="10" s="1"/>
  <c r="H212" i="10"/>
  <c r="I212" i="10" s="1"/>
  <c r="E413" i="10"/>
  <c r="H192" i="10"/>
  <c r="I192" i="10" s="1"/>
  <c r="E468" i="10"/>
  <c r="E258" i="10"/>
  <c r="E58" i="10"/>
  <c r="H317" i="10"/>
  <c r="I317" i="10" s="1"/>
  <c r="H117" i="10"/>
  <c r="I117" i="10" s="1"/>
  <c r="H194" i="10"/>
  <c r="I194" i="10" s="1"/>
  <c r="H416" i="10"/>
  <c r="I416" i="10" s="1"/>
  <c r="E184" i="10"/>
  <c r="E406" i="10"/>
  <c r="E142" i="10"/>
  <c r="E45" i="10"/>
  <c r="H264" i="10"/>
  <c r="I264" i="10" s="1"/>
  <c r="E77" i="10"/>
  <c r="H143" i="10"/>
  <c r="I143" i="10" s="1"/>
  <c r="E155" i="10"/>
  <c r="E377" i="10"/>
  <c r="E248" i="10"/>
  <c r="H410" i="10"/>
  <c r="I410" i="10" s="1"/>
  <c r="H330" i="10"/>
  <c r="I330" i="10" s="1"/>
  <c r="H188" i="10"/>
  <c r="I188" i="10" s="1"/>
  <c r="H344" i="10"/>
  <c r="I344" i="10" s="1"/>
  <c r="H379" i="10"/>
  <c r="I379" i="10" s="1"/>
  <c r="E198" i="10"/>
  <c r="H261" i="10"/>
  <c r="I261" i="10" s="1"/>
  <c r="H341" i="10"/>
  <c r="I341" i="10" s="1"/>
  <c r="E64" i="10"/>
  <c r="H184" i="10"/>
  <c r="I184" i="10" s="1"/>
  <c r="H30" i="10"/>
  <c r="I30" i="10" s="1"/>
  <c r="H272" i="10"/>
  <c r="I272" i="10" s="1"/>
  <c r="H342" i="10"/>
  <c r="I342" i="10" s="1"/>
  <c r="H33" i="10"/>
  <c r="I33" i="10" s="1"/>
  <c r="E449" i="10"/>
  <c r="E415" i="10"/>
  <c r="H93" i="10"/>
  <c r="I93" i="10" s="1"/>
  <c r="H104" i="10"/>
  <c r="I104" i="10" s="1"/>
  <c r="E388" i="10"/>
  <c r="H283" i="10"/>
  <c r="I283" i="10" s="1"/>
  <c r="H131" i="10"/>
  <c r="I131" i="10" s="1"/>
  <c r="H254" i="10"/>
  <c r="I254" i="10" s="1"/>
  <c r="E467" i="10"/>
  <c r="E227" i="10"/>
  <c r="E423" i="10"/>
  <c r="H429" i="10"/>
  <c r="I429" i="10" s="1"/>
  <c r="H378" i="10"/>
  <c r="I378" i="10" s="1"/>
  <c r="E85" i="10"/>
  <c r="H60" i="10"/>
  <c r="I60" i="10" s="1"/>
  <c r="H61" i="10"/>
  <c r="I61" i="10" s="1"/>
  <c r="E62" i="10"/>
  <c r="E241" i="10"/>
  <c r="H295" i="10"/>
  <c r="I295" i="10" s="1"/>
  <c r="E350" i="10"/>
  <c r="H404" i="10"/>
  <c r="I404" i="10" s="1"/>
  <c r="E235" i="10"/>
  <c r="H206" i="10"/>
  <c r="I206" i="10" s="1"/>
  <c r="H255" i="10"/>
  <c r="I255" i="10" s="1"/>
  <c r="H19" i="10"/>
  <c r="I19" i="10" s="1"/>
  <c r="E48" i="10"/>
  <c r="E164" i="10"/>
  <c r="E327" i="10"/>
  <c r="H44" i="10"/>
  <c r="I44" i="10" s="1"/>
  <c r="E398" i="10"/>
  <c r="H468" i="10"/>
  <c r="I468" i="10" s="1"/>
  <c r="H380" i="10"/>
  <c r="I380" i="10" s="1"/>
  <c r="H62" i="10"/>
  <c r="I62" i="10" s="1"/>
  <c r="H20" i="10"/>
  <c r="I20" i="10" s="1"/>
  <c r="E441" i="10"/>
  <c r="H125" i="10"/>
  <c r="I125" i="10" s="1"/>
  <c r="H133" i="10"/>
  <c r="I133" i="10" s="1"/>
  <c r="E94" i="10"/>
  <c r="H95" i="10"/>
  <c r="I95" i="10" s="1"/>
  <c r="E204" i="10"/>
  <c r="H279" i="10"/>
  <c r="I279" i="10" s="1"/>
  <c r="E334" i="10"/>
  <c r="H389" i="10"/>
  <c r="I389" i="10" s="1"/>
  <c r="E215" i="10"/>
  <c r="H229" i="10"/>
  <c r="I229" i="10" s="1"/>
  <c r="E281" i="10"/>
  <c r="E261" i="10"/>
  <c r="H122" i="10"/>
  <c r="I122" i="10" s="1"/>
  <c r="H433" i="10"/>
  <c r="I433" i="10" s="1"/>
  <c r="H459" i="10"/>
  <c r="I459" i="10" s="1"/>
  <c r="E37" i="10"/>
  <c r="E448" i="10"/>
  <c r="E238" i="10"/>
  <c r="E38" i="10"/>
  <c r="H297" i="10"/>
  <c r="I297" i="10" s="1"/>
  <c r="H97" i="10"/>
  <c r="I97" i="10" s="1"/>
  <c r="H216" i="10"/>
  <c r="I216" i="10" s="1"/>
  <c r="H439" i="10"/>
  <c r="I439" i="10" s="1"/>
  <c r="E206" i="10"/>
  <c r="E429" i="10"/>
  <c r="E66" i="10"/>
  <c r="H176" i="10"/>
  <c r="I176" i="10" s="1"/>
  <c r="E274" i="10"/>
  <c r="E444" i="10"/>
  <c r="H146" i="10"/>
  <c r="I146" i="10" s="1"/>
  <c r="E469" i="10"/>
  <c r="E107" i="10"/>
  <c r="E114" i="10"/>
  <c r="E293" i="10"/>
  <c r="H43" i="10"/>
  <c r="I43" i="10" s="1"/>
  <c r="E159" i="10"/>
  <c r="H171" i="10"/>
  <c r="I171" i="10" s="1"/>
  <c r="H134" i="10"/>
  <c r="I134" i="10" s="1"/>
  <c r="E135" i="10"/>
  <c r="E185" i="10"/>
  <c r="H259" i="10"/>
  <c r="I259" i="10" s="1"/>
  <c r="E314" i="10"/>
  <c r="H369" i="10"/>
  <c r="I369" i="10" s="1"/>
  <c r="E196" i="10"/>
  <c r="H251" i="10"/>
  <c r="I251" i="10" s="1"/>
  <c r="H303" i="10"/>
  <c r="I303" i="10" s="1"/>
  <c r="H284" i="10"/>
  <c r="I284" i="10" s="1"/>
  <c r="H32" i="10"/>
  <c r="I32" i="10" s="1"/>
  <c r="E52" i="10"/>
  <c r="H72" i="10"/>
  <c r="I72" i="10" s="1"/>
  <c r="H58" i="10"/>
  <c r="I58" i="10" s="1"/>
  <c r="E438" i="10"/>
  <c r="E228" i="10"/>
  <c r="H28" i="10"/>
  <c r="I28" i="10" s="1"/>
  <c r="H287" i="10"/>
  <c r="I287" i="10" s="1"/>
  <c r="E464" i="10"/>
  <c r="H228" i="10"/>
  <c r="I228" i="10" s="1"/>
  <c r="H450" i="10"/>
  <c r="I450" i="10" s="1"/>
  <c r="E217" i="10"/>
  <c r="E440" i="10"/>
  <c r="E209" i="10"/>
  <c r="H76" i="10"/>
  <c r="I76" i="10" s="1"/>
  <c r="H298" i="10"/>
  <c r="I298" i="10" s="1"/>
  <c r="H230" i="10"/>
  <c r="I230" i="10" s="1"/>
  <c r="E110" i="10"/>
  <c r="E332" i="10"/>
  <c r="H374" i="10"/>
  <c r="I374" i="10" s="1"/>
  <c r="E411" i="10"/>
  <c r="H329" i="10"/>
  <c r="I329" i="10" s="1"/>
  <c r="H232" i="10"/>
  <c r="I232" i="10" s="1"/>
  <c r="H293" i="10"/>
  <c r="I293" i="10" s="1"/>
  <c r="H39" i="10"/>
  <c r="I39" i="10" s="1"/>
  <c r="H244" i="10"/>
  <c r="I244" i="10" s="1"/>
  <c r="E190" i="10"/>
  <c r="E349" i="10"/>
  <c r="H82" i="10"/>
  <c r="I82" i="10" s="1"/>
  <c r="H201" i="10"/>
  <c r="I201" i="10" s="1"/>
  <c r="H204" i="10"/>
  <c r="I204" i="10" s="1"/>
  <c r="H173" i="10"/>
  <c r="I173" i="10" s="1"/>
  <c r="E249" i="10"/>
  <c r="E169" i="10"/>
  <c r="H240" i="10"/>
  <c r="I240" i="10" s="1"/>
  <c r="E294" i="10"/>
  <c r="H349" i="10"/>
  <c r="I349" i="10" s="1"/>
  <c r="E180" i="10"/>
  <c r="H280" i="10"/>
  <c r="I280" i="10" s="1"/>
  <c r="H326" i="10"/>
  <c r="I326" i="10" s="1"/>
  <c r="H311" i="10"/>
  <c r="I311" i="10" s="1"/>
  <c r="E80" i="10"/>
  <c r="H144" i="10"/>
  <c r="I144" i="10" s="1"/>
  <c r="E163" i="10"/>
  <c r="E81" i="10"/>
  <c r="E428" i="10"/>
  <c r="E218" i="10"/>
  <c r="E20" i="10"/>
  <c r="H277" i="10"/>
  <c r="I277" i="10" s="1"/>
  <c r="E23" i="10"/>
  <c r="H239" i="10"/>
  <c r="I239" i="10" s="1"/>
  <c r="H461" i="10"/>
  <c r="I461" i="10" s="1"/>
  <c r="E229" i="10"/>
  <c r="E451" i="10"/>
  <c r="E220" i="10"/>
  <c r="E87" i="10"/>
  <c r="H309" i="10"/>
  <c r="I309" i="10" s="1"/>
  <c r="H274" i="10"/>
  <c r="I274" i="10" s="1"/>
  <c r="E121" i="10"/>
  <c r="E343" i="10"/>
  <c r="H419" i="10"/>
  <c r="I419" i="10" s="1"/>
  <c r="H199" i="10"/>
  <c r="I199" i="10" s="1"/>
  <c r="H443" i="10"/>
  <c r="I443" i="10" s="1"/>
  <c r="H121" i="10"/>
  <c r="I121" i="10" s="1"/>
  <c r="E200" i="10"/>
  <c r="E422" i="10"/>
  <c r="E130" i="10"/>
  <c r="H221" i="10"/>
  <c r="I221" i="10" s="1"/>
  <c r="E434" i="10"/>
  <c r="H437" i="10"/>
  <c r="I437" i="10" s="1"/>
  <c r="H41" i="10"/>
  <c r="I41" i="10" s="1"/>
  <c r="E250" i="10"/>
  <c r="H268" i="10"/>
  <c r="I268" i="10" s="1"/>
  <c r="E430" i="10"/>
  <c r="H156" i="10"/>
  <c r="I156" i="10" s="1"/>
  <c r="E245" i="10"/>
  <c r="H246" i="10"/>
  <c r="I246" i="10" s="1"/>
  <c r="H211" i="10"/>
  <c r="I211" i="10" s="1"/>
  <c r="H292" i="10"/>
  <c r="I292" i="10" s="1"/>
  <c r="E149" i="10"/>
  <c r="H223" i="10"/>
  <c r="I223" i="10" s="1"/>
  <c r="E279" i="10"/>
  <c r="H333" i="10"/>
  <c r="I333" i="10" s="1"/>
  <c r="E160" i="10"/>
  <c r="E303" i="10"/>
  <c r="E356" i="10"/>
  <c r="E336" i="10"/>
  <c r="E123" i="10"/>
  <c r="H235" i="10"/>
  <c r="I235" i="10" s="1"/>
  <c r="H282" i="10"/>
  <c r="I282" i="10" s="1"/>
  <c r="H102" i="10"/>
  <c r="I102" i="10" s="1"/>
  <c r="E418" i="10"/>
  <c r="E208" i="10"/>
  <c r="H467" i="10"/>
  <c r="I467" i="10" s="1"/>
  <c r="H267" i="10"/>
  <c r="I267" i="10" s="1"/>
  <c r="H31" i="10"/>
  <c r="I31" i="10" s="1"/>
  <c r="H250" i="10"/>
  <c r="I250" i="10" s="1"/>
  <c r="H23" i="10"/>
  <c r="I23" i="10" s="1"/>
  <c r="E240" i="10"/>
  <c r="E462" i="10"/>
  <c r="E242" i="10"/>
  <c r="H98" i="10"/>
  <c r="I98" i="10" s="1"/>
  <c r="H320" i="10"/>
  <c r="I320" i="10" s="1"/>
  <c r="H308" i="10"/>
  <c r="I308" i="10" s="1"/>
  <c r="E132" i="10"/>
  <c r="E354" i="10"/>
  <c r="H452" i="10"/>
  <c r="I452" i="10" s="1"/>
  <c r="H210" i="10"/>
  <c r="I210" i="10" s="1"/>
  <c r="H454" i="10"/>
  <c r="I454" i="10" s="1"/>
  <c r="H165" i="10"/>
  <c r="I165" i="10" s="1"/>
  <c r="E211" i="10"/>
  <c r="E433" i="10"/>
  <c r="H203" i="10"/>
  <c r="I203" i="10" s="1"/>
  <c r="E365" i="10"/>
  <c r="H324" i="10"/>
  <c r="I324" i="10" s="1"/>
  <c r="E275" i="10"/>
  <c r="E256" i="10"/>
  <c r="E192" i="10"/>
  <c r="E297" i="10"/>
  <c r="H225" i="10"/>
  <c r="I225" i="10" s="1"/>
  <c r="E267" i="10"/>
  <c r="E270" i="10"/>
  <c r="H222" i="10"/>
  <c r="I222" i="10" s="1"/>
  <c r="H395" i="10"/>
  <c r="I395" i="10" s="1"/>
  <c r="E126" i="10"/>
  <c r="E91" i="10"/>
  <c r="E202" i="10"/>
  <c r="E426" i="10"/>
  <c r="E41" i="10"/>
  <c r="H112" i="10"/>
  <c r="I112" i="10" s="1"/>
  <c r="E167" i="10"/>
  <c r="E437" i="10"/>
  <c r="H51" i="10"/>
  <c r="I51" i="10" s="1"/>
  <c r="E450" i="10"/>
  <c r="H118" i="10"/>
  <c r="I118" i="10" s="1"/>
  <c r="E51" i="10"/>
  <c r="H262" i="10"/>
  <c r="I262" i="10" s="1"/>
  <c r="H123" i="10"/>
  <c r="I123" i="10" s="1"/>
  <c r="H79" i="10"/>
  <c r="I79" i="10" s="1"/>
  <c r="H266" i="10"/>
  <c r="I266" i="10" s="1"/>
  <c r="E348" i="10"/>
  <c r="E148" i="10"/>
  <c r="H407" i="10"/>
  <c r="I407" i="10" s="1"/>
  <c r="H207" i="10"/>
  <c r="I207" i="10" s="1"/>
  <c r="H94" i="10"/>
  <c r="I94" i="10" s="1"/>
  <c r="H316" i="10"/>
  <c r="I316" i="10" s="1"/>
  <c r="H84" i="10"/>
  <c r="I84" i="10" s="1"/>
  <c r="E306" i="10"/>
  <c r="H296" i="10"/>
  <c r="I296" i="10" s="1"/>
  <c r="E353" i="10"/>
  <c r="H164" i="10"/>
  <c r="I164" i="10" s="1"/>
  <c r="H386" i="10"/>
  <c r="I386" i="10" s="1"/>
  <c r="E97" i="10"/>
  <c r="E199" i="10"/>
  <c r="E421" i="10"/>
  <c r="E442" i="10"/>
  <c r="H299" i="10"/>
  <c r="I299" i="10" s="1"/>
  <c r="H219" i="10"/>
  <c r="I219" i="10" s="1"/>
  <c r="E57" i="10"/>
  <c r="E277" i="10"/>
  <c r="H37" i="10"/>
  <c r="I37" i="10" s="1"/>
  <c r="H49" i="10"/>
  <c r="I49" i="10" s="1"/>
  <c r="H336" i="10"/>
  <c r="I336" i="10" s="1"/>
  <c r="E54" i="10"/>
  <c r="E328" i="10"/>
  <c r="E128" i="10"/>
  <c r="H187" i="10"/>
  <c r="I187" i="10" s="1"/>
  <c r="H339" i="10"/>
  <c r="I339" i="10" s="1"/>
  <c r="E106" i="10"/>
  <c r="H408" i="10"/>
  <c r="I408" i="10" s="1"/>
  <c r="H186" i="10"/>
  <c r="I186" i="10" s="1"/>
  <c r="E253" i="10"/>
  <c r="E443" i="10"/>
  <c r="H321" i="10"/>
  <c r="I321" i="10" s="1"/>
  <c r="H78" i="10"/>
  <c r="I78" i="10" s="1"/>
  <c r="E226" i="10"/>
  <c r="E394" i="10"/>
  <c r="E69" i="10"/>
  <c r="H300" i="10"/>
  <c r="I300" i="10" s="1"/>
  <c r="H200" i="10"/>
  <c r="I200" i="10" s="1"/>
  <c r="H245" i="10"/>
  <c r="I245" i="10" s="1"/>
  <c r="E134" i="10"/>
  <c r="H281" i="10"/>
  <c r="I281" i="10" s="1"/>
  <c r="E407" i="10"/>
  <c r="E27" i="10"/>
  <c r="E93" i="10"/>
  <c r="E147" i="10"/>
  <c r="E419" i="10"/>
  <c r="H36" i="10"/>
  <c r="I36" i="10" s="1"/>
  <c r="E29" i="10"/>
  <c r="H234" i="10"/>
  <c r="I234" i="10" s="1"/>
  <c r="H140" i="10"/>
  <c r="I140" i="10" s="1"/>
  <c r="E285" i="10"/>
  <c r="H214" i="10"/>
  <c r="I214" i="10" s="1"/>
  <c r="H191" i="10"/>
  <c r="I191" i="10" s="1"/>
  <c r="E290" i="10"/>
  <c r="E338" i="10"/>
  <c r="E138" i="10"/>
  <c r="H397" i="10"/>
  <c r="I397" i="10" s="1"/>
  <c r="H197" i="10"/>
  <c r="I197" i="10" s="1"/>
  <c r="H105" i="10"/>
  <c r="I105" i="10" s="1"/>
  <c r="H328" i="10"/>
  <c r="I328" i="10" s="1"/>
  <c r="E95" i="10"/>
  <c r="E317" i="10"/>
  <c r="H352" i="10"/>
  <c r="I352" i="10" s="1"/>
  <c r="E375" i="10"/>
  <c r="H175" i="10"/>
  <c r="I175" i="10" s="1"/>
  <c r="H398" i="10"/>
  <c r="I398" i="10" s="1"/>
  <c r="E175" i="10"/>
  <c r="E210" i="10"/>
  <c r="E432" i="10"/>
  <c r="E26" i="10"/>
  <c r="H310" i="10"/>
  <c r="I310" i="10" s="1"/>
  <c r="H263" i="10"/>
  <c r="I263" i="10" s="1"/>
  <c r="H67" i="10"/>
  <c r="I67" i="10" s="1"/>
  <c r="E289" i="10"/>
  <c r="H226" i="10"/>
  <c r="I226" i="10" s="1"/>
  <c r="H138" i="10"/>
  <c r="I138" i="10" s="1"/>
  <c r="H362" i="10"/>
  <c r="I362" i="10" s="1"/>
  <c r="E234" i="10"/>
  <c r="E403" i="10"/>
  <c r="E172" i="10"/>
  <c r="E447" i="10"/>
  <c r="E391" i="10"/>
  <c r="H462" i="10"/>
  <c r="I462" i="10" s="1"/>
  <c r="E75" i="10"/>
  <c r="E127" i="10"/>
  <c r="E402" i="10"/>
  <c r="E21" i="10"/>
  <c r="H358" i="10"/>
  <c r="I358" i="10" s="1"/>
  <c r="H190" i="10"/>
  <c r="I190" i="10" s="1"/>
  <c r="E237" i="10"/>
  <c r="E313" i="10"/>
  <c r="H387" i="10"/>
  <c r="I387" i="10" s="1"/>
  <c r="H116" i="10"/>
  <c r="I116" i="10" s="1"/>
  <c r="E329" i="10"/>
  <c r="E386" i="10"/>
  <c r="H409" i="10"/>
  <c r="I409" i="10" s="1"/>
  <c r="E221" i="10"/>
  <c r="H35" i="10"/>
  <c r="I35" i="10" s="1"/>
  <c r="H319" i="10"/>
  <c r="I319" i="10" s="1"/>
  <c r="E300" i="10"/>
  <c r="H249" i="10"/>
  <c r="I249" i="10" s="1"/>
  <c r="H113" i="10"/>
  <c r="I113" i="10" s="1"/>
  <c r="E216" i="10"/>
  <c r="H436" i="10"/>
  <c r="I436" i="10" s="1"/>
  <c r="E272" i="10"/>
  <c r="H50" i="10"/>
  <c r="I50" i="10" s="1"/>
  <c r="E205" i="10"/>
  <c r="H22" i="10"/>
  <c r="I22" i="10" s="1"/>
  <c r="E371" i="10"/>
  <c r="H445" i="10"/>
  <c r="I445" i="10" s="1"/>
  <c r="H59" i="10"/>
  <c r="I59" i="10" s="1"/>
  <c r="E112" i="10"/>
  <c r="E382" i="10"/>
  <c r="E28" i="10"/>
  <c r="E71" i="10"/>
  <c r="E456" i="10"/>
  <c r="E305" i="10"/>
  <c r="E360" i="10"/>
  <c r="H83" i="10"/>
  <c r="I83" i="10" s="1"/>
  <c r="E341" i="10"/>
  <c r="E105" i="10"/>
  <c r="H155" i="10"/>
  <c r="I155" i="10" s="1"/>
  <c r="H340" i="10"/>
  <c r="I340" i="10" s="1"/>
  <c r="E104" i="10"/>
  <c r="H115" i="10"/>
  <c r="I115" i="10" s="1"/>
  <c r="E150" i="10"/>
  <c r="H418" i="10"/>
  <c r="I418" i="10" s="1"/>
  <c r="H29" i="10"/>
  <c r="I29" i="10" s="1"/>
  <c r="H103" i="10"/>
  <c r="I103" i="10" s="1"/>
  <c r="E316" i="10"/>
  <c r="E339" i="10"/>
  <c r="E212" i="10"/>
  <c r="E292" i="10"/>
  <c r="E414" i="10"/>
  <c r="E367" i="10"/>
  <c r="E157" i="10"/>
  <c r="H151" i="10"/>
  <c r="I151" i="10" s="1"/>
  <c r="E139" i="10"/>
  <c r="H302" i="10"/>
  <c r="I302" i="10" s="1"/>
  <c r="H111" i="10"/>
  <c r="I111" i="10" s="1"/>
  <c r="H315" i="10"/>
  <c r="I315" i="10" s="1"/>
  <c r="E378" i="10"/>
  <c r="H215" i="10"/>
  <c r="I215" i="10" s="1"/>
  <c r="H411" i="10"/>
  <c r="I411" i="10" s="1"/>
  <c r="H170" i="10"/>
  <c r="I170" i="10" s="1"/>
  <c r="E312" i="10"/>
  <c r="E257" i="10"/>
  <c r="H100" i="10"/>
  <c r="I100" i="10" s="1"/>
  <c r="E115" i="10"/>
  <c r="H91" i="10"/>
  <c r="I91" i="10" s="1"/>
  <c r="E307" i="10"/>
  <c r="H460" i="10"/>
  <c r="I460" i="10" s="1"/>
  <c r="E390" i="10"/>
  <c r="H314" i="10"/>
  <c r="I314" i="10" s="1"/>
  <c r="E224" i="10"/>
  <c r="E174" i="10"/>
  <c r="H248" i="10"/>
  <c r="I248" i="10" s="1"/>
  <c r="E369" i="10"/>
  <c r="E161" i="10"/>
  <c r="E439" i="10"/>
  <c r="H81" i="10"/>
  <c r="I81" i="10" s="1"/>
  <c r="H69" i="10"/>
  <c r="I69" i="10" s="1"/>
  <c r="H178" i="10"/>
  <c r="I178" i="10" s="1"/>
  <c r="H391" i="10"/>
  <c r="I391" i="10" s="1"/>
  <c r="H64" i="10"/>
  <c r="I64" i="10" s="1"/>
  <c r="H304" i="10"/>
  <c r="I304" i="10" s="1"/>
  <c r="H450" i="11"/>
  <c r="I450" i="11" s="1"/>
  <c r="G136" i="10"/>
  <c r="G61" i="10"/>
  <c r="G447" i="10"/>
  <c r="G451" i="10"/>
  <c r="G206" i="10"/>
  <c r="L10" i="10"/>
  <c r="G377" i="10"/>
  <c r="G121" i="10"/>
  <c r="G348" i="10"/>
  <c r="G97" i="10"/>
  <c r="G185" i="10"/>
  <c r="E232" i="11"/>
  <c r="E182" i="11"/>
  <c r="E219" i="11"/>
  <c r="H67" i="11"/>
  <c r="I67" i="11" s="1"/>
  <c r="G398" i="10"/>
  <c r="M398" i="10" s="1"/>
  <c r="G50" i="10"/>
  <c r="G462" i="10"/>
  <c r="G267" i="10"/>
  <c r="G323" i="10"/>
  <c r="G367" i="10"/>
  <c r="G193" i="10"/>
  <c r="G32" i="10"/>
  <c r="G355" i="10"/>
  <c r="G426" i="10"/>
  <c r="G336" i="10"/>
  <c r="G341" i="10"/>
  <c r="G446" i="10"/>
  <c r="G143" i="10"/>
  <c r="G349" i="10"/>
  <c r="G414" i="10"/>
  <c r="G272" i="10"/>
  <c r="G47" i="10"/>
  <c r="G224" i="10"/>
  <c r="G115" i="10"/>
  <c r="G431" i="10"/>
  <c r="K431" i="10" s="1"/>
  <c r="G268" i="10"/>
  <c r="G68" i="10"/>
  <c r="G320" i="10"/>
  <c r="G147" i="10"/>
  <c r="G19" i="10"/>
  <c r="G36" i="10"/>
  <c r="G321" i="10"/>
  <c r="G169" i="10"/>
  <c r="G221" i="10"/>
  <c r="G150" i="10"/>
  <c r="M150" i="10" s="1"/>
  <c r="G436" i="10"/>
  <c r="G179" i="10"/>
  <c r="G125" i="10"/>
  <c r="G370" i="10"/>
  <c r="G137" i="10"/>
  <c r="G160" i="10"/>
  <c r="G93" i="10"/>
  <c r="G128" i="10"/>
  <c r="G145" i="10"/>
  <c r="G70" i="10"/>
  <c r="M70" i="10" s="1"/>
  <c r="G255" i="10"/>
  <c r="G113" i="10"/>
  <c r="G103" i="10"/>
  <c r="G338" i="10"/>
  <c r="G430" i="10"/>
  <c r="H446" i="10"/>
  <c r="I446" i="10" s="1"/>
  <c r="E116" i="10"/>
  <c r="H27" i="10"/>
  <c r="I27" i="10" s="1"/>
  <c r="E219" i="10"/>
  <c r="E269" i="10"/>
  <c r="H400" i="10"/>
  <c r="I400" i="10" s="1"/>
  <c r="H106" i="10"/>
  <c r="I106" i="10" s="1"/>
  <c r="H47" i="10"/>
  <c r="I47" i="10" s="1"/>
  <c r="E401" i="10"/>
  <c r="E83" i="10"/>
  <c r="H438" i="10"/>
  <c r="I438" i="10" s="1"/>
  <c r="H149" i="10"/>
  <c r="I149" i="10" s="1"/>
  <c r="H193" i="10"/>
  <c r="I193" i="10" s="1"/>
  <c r="H269" i="10"/>
  <c r="I269" i="10" s="1"/>
  <c r="E392" i="10"/>
  <c r="E304" i="10"/>
  <c r="H366" i="10"/>
  <c r="I366" i="10" s="1"/>
  <c r="E47" i="10"/>
  <c r="E374" i="10"/>
  <c r="H71" i="10"/>
  <c r="I71" i="10" s="1"/>
  <c r="E125" i="10"/>
  <c r="E156" i="10"/>
  <c r="H179" i="10"/>
  <c r="I179" i="10" s="1"/>
  <c r="H189" i="10"/>
  <c r="I189" i="10" s="1"/>
  <c r="G102" i="10"/>
  <c r="K102" i="10" s="1"/>
  <c r="G226" i="10"/>
  <c r="G415" i="10"/>
  <c r="G168" i="10"/>
  <c r="G468" i="10"/>
  <c r="G34" i="10"/>
  <c r="G387" i="10"/>
  <c r="G419" i="10"/>
  <c r="G273" i="10"/>
  <c r="G293" i="10"/>
  <c r="G86" i="10"/>
  <c r="K86" i="10" s="1"/>
  <c r="G402" i="10"/>
  <c r="G452" i="10"/>
  <c r="G127" i="10"/>
  <c r="G213" i="10"/>
  <c r="G178" i="10"/>
  <c r="G77" i="10"/>
  <c r="G65" i="10"/>
  <c r="G79" i="10"/>
  <c r="G43" i="10"/>
  <c r="G264" i="10"/>
  <c r="K264" i="10" s="1"/>
  <c r="G409" i="10"/>
  <c r="G247" i="10"/>
  <c r="G88" i="10"/>
  <c r="G91" i="10"/>
  <c r="G309" i="10"/>
  <c r="G381" i="10"/>
  <c r="G343" i="10"/>
  <c r="G400" i="10"/>
  <c r="G106" i="10"/>
  <c r="G141" i="10"/>
  <c r="M141" i="10" s="1"/>
  <c r="G53" i="10"/>
  <c r="G422" i="10"/>
  <c r="G317" i="10"/>
  <c r="G386" i="10"/>
  <c r="G118" i="10"/>
  <c r="G384" i="10"/>
  <c r="G89" i="10"/>
  <c r="G101" i="10"/>
  <c r="G117" i="10"/>
  <c r="G26" i="10"/>
  <c r="K26" i="10" s="1"/>
  <c r="G20" i="10"/>
  <c r="G216" i="10"/>
  <c r="G202" i="10"/>
  <c r="G85" i="10"/>
  <c r="G363" i="10"/>
  <c r="G369" i="10"/>
  <c r="G138" i="10"/>
  <c r="G33" i="10"/>
  <c r="G297" i="10"/>
  <c r="G366" i="10"/>
  <c r="M366" i="10" s="1"/>
  <c r="G41" i="10"/>
  <c r="G358" i="10"/>
  <c r="G208" i="10"/>
  <c r="G114" i="10"/>
  <c r="G90" i="10"/>
  <c r="G133" i="10"/>
  <c r="G83" i="10"/>
  <c r="G282" i="10"/>
  <c r="G453" i="10"/>
  <c r="G254" i="10"/>
  <c r="M254" i="10" s="1"/>
  <c r="G94" i="10"/>
  <c r="G122" i="10"/>
  <c r="G313" i="10"/>
  <c r="G416" i="10"/>
  <c r="G347" i="10"/>
  <c r="G407" i="10"/>
  <c r="G126" i="10"/>
  <c r="G144" i="10"/>
  <c r="G73" i="10"/>
  <c r="G442" i="10"/>
  <c r="M442" i="10" s="1"/>
  <c r="G337" i="10"/>
  <c r="G406" i="10"/>
  <c r="G220" i="10"/>
  <c r="G207" i="10"/>
  <c r="G440" i="10"/>
  <c r="G116" i="10"/>
  <c r="G199" i="10"/>
  <c r="G195" i="10"/>
  <c r="G130" i="10"/>
  <c r="G435" i="10"/>
  <c r="K435" i="10" s="1"/>
  <c r="G433" i="10"/>
  <c r="G417" i="10"/>
  <c r="G233" i="10"/>
  <c r="G249" i="10"/>
  <c r="G420" i="10"/>
  <c r="G227" i="10"/>
  <c r="G437" i="10"/>
  <c r="G149" i="10"/>
  <c r="G239" i="10"/>
  <c r="G393" i="10"/>
  <c r="M393" i="10" s="1"/>
  <c r="G241" i="10"/>
  <c r="G52" i="10"/>
  <c r="G57" i="10"/>
  <c r="G256" i="10"/>
  <c r="G339" i="10"/>
  <c r="G194" i="10"/>
  <c r="G27" i="10"/>
  <c r="G69" i="10"/>
  <c r="G276" i="10"/>
  <c r="G244" i="10"/>
  <c r="M244" i="10" s="1"/>
  <c r="G424" i="10"/>
  <c r="G98" i="10"/>
  <c r="G203" i="10"/>
  <c r="G290" i="10"/>
  <c r="G230" i="10"/>
  <c r="G275" i="10"/>
  <c r="G299" i="10"/>
  <c r="G385" i="10"/>
  <c r="G457" i="10"/>
  <c r="G192" i="10"/>
  <c r="K192" i="10" s="1"/>
  <c r="G80" i="10"/>
  <c r="G189" i="10"/>
  <c r="G165" i="10"/>
  <c r="G361" i="10"/>
  <c r="G236" i="10"/>
  <c r="G55" i="10"/>
  <c r="G449" i="10"/>
  <c r="G158" i="10"/>
  <c r="G397" i="10"/>
  <c r="G261" i="10"/>
  <c r="M261" i="10" s="1"/>
  <c r="G183" i="10"/>
  <c r="G401" i="10"/>
  <c r="G394" i="10"/>
  <c r="G274" i="10"/>
  <c r="G243" i="10"/>
  <c r="G345" i="10"/>
  <c r="G240" i="10"/>
  <c r="G360" i="10"/>
  <c r="G176" i="10"/>
  <c r="G340" i="10"/>
  <c r="K340" i="10" s="1"/>
  <c r="G229" i="10"/>
  <c r="G155" i="10"/>
  <c r="G259" i="10"/>
  <c r="G365" i="10"/>
  <c r="G28" i="10"/>
  <c r="G67" i="10"/>
  <c r="G458" i="10"/>
  <c r="G140" i="10"/>
  <c r="G74" i="10"/>
  <c r="G304" i="10"/>
  <c r="K304" i="10" s="1"/>
  <c r="G395" i="10"/>
  <c r="G327" i="10"/>
  <c r="G38" i="10"/>
  <c r="G72" i="10"/>
  <c r="G284" i="10"/>
  <c r="G350" i="10"/>
  <c r="G428" i="10"/>
  <c r="G139" i="10"/>
  <c r="G219" i="10"/>
  <c r="G300" i="10"/>
  <c r="K300" i="10" s="1"/>
  <c r="G262" i="10"/>
  <c r="G308" i="10"/>
  <c r="G330" i="10"/>
  <c r="G405" i="10"/>
  <c r="G146" i="10"/>
  <c r="G212" i="10"/>
  <c r="G131" i="10"/>
  <c r="G62" i="10"/>
  <c r="G59" i="10"/>
  <c r="G180" i="10"/>
  <c r="K180" i="10" s="1"/>
  <c r="G356" i="10"/>
  <c r="G324" i="10"/>
  <c r="G371" i="10"/>
  <c r="G399" i="10"/>
  <c r="G182" i="10"/>
  <c r="G325" i="10"/>
  <c r="G466" i="10"/>
  <c r="G242" i="10"/>
  <c r="G196" i="10"/>
  <c r="G171" i="10"/>
  <c r="M171" i="10" s="1"/>
  <c r="G364" i="10"/>
  <c r="G251" i="10"/>
  <c r="G58" i="10"/>
  <c r="G214" i="10"/>
  <c r="G225" i="10"/>
  <c r="G152" i="10"/>
  <c r="G60" i="10"/>
  <c r="G188" i="10"/>
  <c r="G410" i="10"/>
  <c r="G391" i="10"/>
  <c r="M391" i="10" s="1"/>
  <c r="G269" i="10"/>
  <c r="G95" i="10"/>
  <c r="G287" i="10"/>
  <c r="G238" i="10"/>
  <c r="G172" i="10"/>
  <c r="G54" i="10"/>
  <c r="G71" i="10"/>
  <c r="G48" i="10"/>
  <c r="G265" i="10"/>
  <c r="G120" i="10"/>
  <c r="M120" i="10" s="1"/>
  <c r="G35" i="10"/>
  <c r="G429" i="10"/>
  <c r="G418" i="10"/>
  <c r="G75" i="10"/>
  <c r="G109" i="10"/>
  <c r="G288" i="10"/>
  <c r="G354" i="10"/>
  <c r="G455" i="10"/>
  <c r="G153" i="10"/>
  <c r="G235" i="10"/>
  <c r="K235" i="10" s="1"/>
  <c r="G307" i="10"/>
  <c r="G294" i="10"/>
  <c r="G315" i="10"/>
  <c r="G344" i="10"/>
  <c r="G425" i="10"/>
  <c r="G166" i="10"/>
  <c r="G232" i="10"/>
  <c r="G40" i="10"/>
  <c r="G84" i="10"/>
  <c r="G108" i="10"/>
  <c r="M108" i="10" s="1"/>
  <c r="G100" i="10"/>
  <c r="G270" i="10"/>
  <c r="G423" i="10"/>
  <c r="G124" i="10"/>
  <c r="G87" i="10"/>
  <c r="G253" i="10"/>
  <c r="G467" i="10"/>
  <c r="G78" i="10"/>
  <c r="G112" i="10"/>
  <c r="G333" i="10"/>
  <c r="M333" i="10" s="1"/>
  <c r="G248" i="10"/>
  <c r="G469" i="10"/>
  <c r="G161" i="10"/>
  <c r="G283" i="10"/>
  <c r="G314" i="10"/>
  <c r="G301" i="10"/>
  <c r="G353" i="10"/>
  <c r="G413" i="10"/>
  <c r="G445" i="10"/>
  <c r="G186" i="10"/>
  <c r="K186" i="10" s="1"/>
  <c r="G252" i="10"/>
  <c r="G44" i="10"/>
  <c r="G450" i="10"/>
  <c r="G154" i="10"/>
  <c r="G162" i="10"/>
  <c r="G298" i="10"/>
  <c r="G464" i="10"/>
  <c r="G379" i="10"/>
  <c r="G441" i="10"/>
  <c r="G234" i="10"/>
  <c r="M234" i="10" s="1"/>
  <c r="G278" i="10"/>
  <c r="G404" i="10"/>
  <c r="G96" i="10"/>
  <c r="G25" i="10"/>
  <c r="G204" i="10"/>
  <c r="G454" i="10"/>
  <c r="G332" i="10"/>
  <c r="G316" i="10"/>
  <c r="G151" i="10"/>
  <c r="G215" i="10"/>
  <c r="K215" i="10" s="1"/>
  <c r="G302" i="10"/>
  <c r="G223" i="10"/>
  <c r="G373" i="10"/>
  <c r="G148" i="10"/>
  <c r="G175" i="10"/>
  <c r="G24" i="10"/>
  <c r="G390" i="10"/>
  <c r="G173" i="10"/>
  <c r="G209" i="10"/>
  <c r="G159" i="10"/>
  <c r="M159" i="10" s="1"/>
  <c r="G291" i="10"/>
  <c r="G42" i="10"/>
  <c r="G380" i="10"/>
  <c r="G211" i="10"/>
  <c r="G245" i="10"/>
  <c r="G438" i="10"/>
  <c r="G421" i="10"/>
  <c r="G461" i="10"/>
  <c r="G375" i="10"/>
  <c r="G322" i="10"/>
  <c r="M322" i="10" s="1"/>
  <c r="G217" i="10"/>
  <c r="G286" i="10"/>
  <c r="G372" i="10"/>
  <c r="G81" i="10"/>
  <c r="G56" i="10"/>
  <c r="G280" i="10"/>
  <c r="G408" i="10"/>
  <c r="G292" i="10"/>
  <c r="G250" i="10"/>
  <c r="G258" i="10"/>
  <c r="M258" i="10" s="1"/>
  <c r="G376" i="10"/>
  <c r="G246" i="10"/>
  <c r="G105" i="10"/>
  <c r="G434" i="10"/>
  <c r="G279" i="10"/>
  <c r="G104" i="10"/>
  <c r="G383" i="10"/>
  <c r="G368" i="10"/>
  <c r="G352" i="10"/>
  <c r="G427" i="10"/>
  <c r="M427" i="10" s="1"/>
  <c r="G63" i="10"/>
  <c r="G198" i="10"/>
  <c r="G190" i="10"/>
  <c r="G107" i="10"/>
  <c r="G456" i="10"/>
  <c r="G187" i="10"/>
  <c r="G271" i="10"/>
  <c r="G170" i="10"/>
  <c r="G295" i="10"/>
  <c r="G45" i="10"/>
  <c r="K45" i="10" s="1"/>
  <c r="G389" i="10"/>
  <c r="G285" i="10"/>
  <c r="G263" i="10"/>
  <c r="G463" i="10"/>
  <c r="G460" i="10"/>
  <c r="G129" i="10"/>
  <c r="G448" i="10"/>
  <c r="G342" i="10"/>
  <c r="G237" i="10"/>
  <c r="G306" i="10"/>
  <c r="M306" i="10" s="1"/>
  <c r="G392" i="10"/>
  <c r="G156" i="10"/>
  <c r="G142" i="10"/>
  <c r="G228" i="10"/>
  <c r="G64" i="10"/>
  <c r="G359" i="10"/>
  <c r="G157" i="10"/>
  <c r="G210" i="10"/>
  <c r="G134" i="10"/>
  <c r="G396" i="10"/>
  <c r="K396" i="10" s="1"/>
  <c r="G177" i="10"/>
  <c r="G218" i="10"/>
  <c r="G439" i="10"/>
  <c r="G184" i="10"/>
  <c r="G329" i="10"/>
  <c r="G403" i="10"/>
  <c r="G443" i="10"/>
  <c r="G266" i="10"/>
  <c r="G76" i="10"/>
  <c r="G231" i="10"/>
  <c r="M231" i="10" s="1"/>
  <c r="G111" i="10"/>
  <c r="G21" i="10"/>
  <c r="G201" i="10"/>
  <c r="G311" i="10"/>
  <c r="G181" i="10"/>
  <c r="G328" i="10"/>
  <c r="G51" i="10"/>
  <c r="G411" i="10"/>
  <c r="G318" i="10"/>
  <c r="G281" i="10"/>
  <c r="M281" i="10" s="1"/>
  <c r="G310" i="10"/>
  <c r="G46" i="10"/>
  <c r="G132" i="10"/>
  <c r="G459" i="10"/>
  <c r="G362" i="10"/>
  <c r="G257" i="10"/>
  <c r="G326" i="10"/>
  <c r="G412" i="10"/>
  <c r="G222" i="10"/>
  <c r="G200" i="10"/>
  <c r="K200" i="10" s="1"/>
  <c r="G167" i="10"/>
  <c r="G296" i="10"/>
  <c r="G319" i="10"/>
  <c r="G30" i="10"/>
  <c r="G197" i="10"/>
  <c r="E4" i="10"/>
  <c r="E13" i="10" s="1"/>
  <c r="E14" i="10" s="1"/>
  <c r="G374" i="10"/>
  <c r="G39" i="10"/>
  <c r="G92" i="10"/>
  <c r="G444" i="10"/>
  <c r="M444" i="10" s="1"/>
  <c r="G303" i="10"/>
  <c r="G335" i="10"/>
  <c r="G31" i="10"/>
  <c r="G205" i="10"/>
  <c r="G378" i="10"/>
  <c r="G191" i="10"/>
  <c r="G388" i="10"/>
  <c r="G82" i="10"/>
  <c r="G164" i="10"/>
  <c r="G334" i="10"/>
  <c r="M334" i="10" s="1"/>
  <c r="G289" i="10"/>
  <c r="G331" i="10"/>
  <c r="G66" i="10"/>
  <c r="G135" i="10"/>
  <c r="G23" i="10"/>
  <c r="G382" i="10"/>
  <c r="G277" i="10"/>
  <c r="G346" i="10"/>
  <c r="G432" i="10"/>
  <c r="G22" i="10"/>
  <c r="G29" i="10"/>
  <c r="G260" i="10"/>
  <c r="G37" i="10"/>
  <c r="G110" i="10"/>
  <c r="G119" i="10"/>
  <c r="O11" i="10" s="1"/>
  <c r="R9" i="11"/>
  <c r="R5" i="11"/>
  <c r="V9" i="11"/>
  <c r="R21" i="11"/>
  <c r="V21" i="11" s="1"/>
  <c r="R17" i="11"/>
  <c r="R21" i="10"/>
  <c r="V21" i="10" s="1"/>
  <c r="V9" i="10"/>
  <c r="M436" i="10" l="1"/>
  <c r="X5" i="10"/>
  <c r="W5" i="10"/>
  <c r="M446" i="10"/>
  <c r="K289" i="10"/>
  <c r="K167" i="10"/>
  <c r="K111" i="10"/>
  <c r="K392" i="10"/>
  <c r="K63" i="10"/>
  <c r="K217" i="10"/>
  <c r="K302" i="10"/>
  <c r="M252" i="10"/>
  <c r="N252" i="10" s="1"/>
  <c r="M100" i="10"/>
  <c r="N100" i="10" s="1"/>
  <c r="K35" i="10"/>
  <c r="K364" i="10"/>
  <c r="M262" i="10"/>
  <c r="N262" i="10" s="1"/>
  <c r="M229" i="10"/>
  <c r="N229" i="10" s="1"/>
  <c r="K80" i="10"/>
  <c r="K241" i="10"/>
  <c r="K337" i="10"/>
  <c r="M41" i="10"/>
  <c r="N41" i="10" s="1"/>
  <c r="K53" i="10"/>
  <c r="M402" i="10"/>
  <c r="N402" i="10" s="1"/>
  <c r="K255" i="10"/>
  <c r="M268" i="10"/>
  <c r="N268" i="10" s="1"/>
  <c r="M50" i="10"/>
  <c r="N50" i="10" s="1"/>
  <c r="M351" i="10"/>
  <c r="N351" i="10" s="1"/>
  <c r="M357" i="10"/>
  <c r="N357" i="10" s="1"/>
  <c r="M99" i="10"/>
  <c r="N99" i="10" s="1"/>
  <c r="K357" i="10"/>
  <c r="M98" i="10"/>
  <c r="N98" i="10" s="1"/>
  <c r="K312" i="10"/>
  <c r="R5" i="10"/>
  <c r="K66" i="10"/>
  <c r="K319" i="10"/>
  <c r="K201" i="10"/>
  <c r="M142" i="10"/>
  <c r="N142" i="10" s="1"/>
  <c r="K190" i="10"/>
  <c r="K372" i="10"/>
  <c r="K373" i="10"/>
  <c r="K450" i="10"/>
  <c r="M423" i="10"/>
  <c r="N423" i="10" s="1"/>
  <c r="M418" i="10"/>
  <c r="N418" i="10" s="1"/>
  <c r="M58" i="10"/>
  <c r="N58" i="10" s="1"/>
  <c r="K330" i="10"/>
  <c r="K259" i="10"/>
  <c r="K165" i="10"/>
  <c r="K57" i="10"/>
  <c r="K220" i="10"/>
  <c r="M208" i="10"/>
  <c r="N208" i="10" s="1"/>
  <c r="M317" i="10"/>
  <c r="N317" i="10" s="1"/>
  <c r="K127" i="10"/>
  <c r="M103" i="10"/>
  <c r="N103" i="10" s="1"/>
  <c r="M320" i="10"/>
  <c r="N320" i="10" s="1"/>
  <c r="M267" i="10"/>
  <c r="N267" i="10" s="1"/>
  <c r="M305" i="10"/>
  <c r="N305" i="10" s="1"/>
  <c r="K305" i="10"/>
  <c r="R9" i="10"/>
  <c r="K355" i="10"/>
  <c r="K125" i="10"/>
  <c r="M277" i="10"/>
  <c r="N277" i="10" s="1"/>
  <c r="M374" i="10"/>
  <c r="N374" i="10" s="1"/>
  <c r="K51" i="10"/>
  <c r="K157" i="10"/>
  <c r="M271" i="10"/>
  <c r="N271" i="10" s="1"/>
  <c r="K408" i="10"/>
  <c r="M390" i="10"/>
  <c r="N390" i="10" s="1"/>
  <c r="K464" i="10"/>
  <c r="K467" i="10"/>
  <c r="M354" i="10"/>
  <c r="N354" i="10" s="1"/>
  <c r="K60" i="10"/>
  <c r="M131" i="10"/>
  <c r="N131" i="10" s="1"/>
  <c r="M458" i="10"/>
  <c r="N458" i="10" s="1"/>
  <c r="K449" i="10"/>
  <c r="K27" i="10"/>
  <c r="M199" i="10"/>
  <c r="N199" i="10" s="1"/>
  <c r="K83" i="10"/>
  <c r="K89" i="10"/>
  <c r="K65" i="10"/>
  <c r="M321" i="10"/>
  <c r="N321" i="10" s="1"/>
  <c r="K32" i="10"/>
  <c r="K447" i="10"/>
  <c r="M426" i="10"/>
  <c r="N426" i="10" s="1"/>
  <c r="K23" i="10"/>
  <c r="K197" i="10"/>
  <c r="K181" i="10"/>
  <c r="M64" i="10"/>
  <c r="N64" i="10" s="1"/>
  <c r="K456" i="10"/>
  <c r="K56" i="10"/>
  <c r="K175" i="10"/>
  <c r="K162" i="10"/>
  <c r="M87" i="10"/>
  <c r="N87" i="10" s="1"/>
  <c r="K109" i="10"/>
  <c r="K225" i="10"/>
  <c r="K146" i="10"/>
  <c r="M28" i="10"/>
  <c r="N28" i="10" s="1"/>
  <c r="K236" i="10"/>
  <c r="K339" i="10"/>
  <c r="K440" i="10"/>
  <c r="K90" i="10"/>
  <c r="M118" i="10"/>
  <c r="N118" i="10" s="1"/>
  <c r="M178" i="10"/>
  <c r="N178" i="10" s="1"/>
  <c r="M430" i="10"/>
  <c r="N430" i="10" s="1"/>
  <c r="K19" i="10"/>
  <c r="M367" i="10"/>
  <c r="N367" i="10" s="1"/>
  <c r="K136" i="10"/>
  <c r="K98" i="10"/>
  <c r="M135" i="10"/>
  <c r="N135" i="10" s="1"/>
  <c r="M30" i="10"/>
  <c r="N30" i="10" s="1"/>
  <c r="M311" i="10"/>
  <c r="N311" i="10" s="1"/>
  <c r="M228" i="10"/>
  <c r="N228" i="10" s="1"/>
  <c r="K107" i="10"/>
  <c r="M81" i="10"/>
  <c r="N81" i="10" s="1"/>
  <c r="M148" i="10"/>
  <c r="N148" i="10" s="1"/>
  <c r="M154" i="10"/>
  <c r="N154" i="10" s="1"/>
  <c r="M124" i="10"/>
  <c r="N124" i="10" s="1"/>
  <c r="K75" i="10"/>
  <c r="K214" i="10"/>
  <c r="M377" i="10"/>
  <c r="N377" i="10" s="1"/>
  <c r="M388" i="10"/>
  <c r="N388" i="10" s="1"/>
  <c r="K326" i="10"/>
  <c r="K443" i="10"/>
  <c r="M448" i="10"/>
  <c r="N448" i="10" s="1"/>
  <c r="K383" i="10"/>
  <c r="K421" i="10"/>
  <c r="K332" i="10"/>
  <c r="M353" i="10"/>
  <c r="N353" i="10" s="1"/>
  <c r="M232" i="10"/>
  <c r="N232" i="10" s="1"/>
  <c r="M71" i="10"/>
  <c r="N71" i="10" s="1"/>
  <c r="M466" i="10"/>
  <c r="N466" i="10" s="1"/>
  <c r="M428" i="10"/>
  <c r="N428" i="10" s="1"/>
  <c r="K240" i="10"/>
  <c r="K299" i="10"/>
  <c r="K437" i="10"/>
  <c r="K126" i="10"/>
  <c r="K138" i="10"/>
  <c r="M343" i="10"/>
  <c r="N343" i="10" s="1"/>
  <c r="K419" i="10"/>
  <c r="M93" i="10"/>
  <c r="N93" i="10" s="1"/>
  <c r="M47" i="10"/>
  <c r="N47" i="10" s="1"/>
  <c r="M179" i="10"/>
  <c r="N179" i="10" s="1"/>
  <c r="M191" i="10"/>
  <c r="N191" i="10" s="1"/>
  <c r="K257" i="10"/>
  <c r="M403" i="10"/>
  <c r="N403" i="10" s="1"/>
  <c r="K129" i="10"/>
  <c r="M104" i="10"/>
  <c r="N104" i="10" s="1"/>
  <c r="M438" i="10"/>
  <c r="N438" i="10" s="1"/>
  <c r="M454" i="10"/>
  <c r="N454" i="10" s="1"/>
  <c r="M301" i="10"/>
  <c r="N301" i="10" s="1"/>
  <c r="K166" i="10"/>
  <c r="K54" i="10"/>
  <c r="K325" i="10"/>
  <c r="K350" i="10"/>
  <c r="K345" i="10"/>
  <c r="K275" i="10"/>
  <c r="K227" i="10"/>
  <c r="K407" i="10"/>
  <c r="M369" i="10"/>
  <c r="N369" i="10" s="1"/>
  <c r="K381" i="10"/>
  <c r="K387" i="10"/>
  <c r="K160" i="10"/>
  <c r="K272" i="10"/>
  <c r="M348" i="10"/>
  <c r="N348" i="10" s="1"/>
  <c r="M312" i="10"/>
  <c r="N312" i="10" s="1"/>
  <c r="K247" i="10"/>
  <c r="K451" i="10"/>
  <c r="K210" i="10"/>
  <c r="K351" i="10"/>
  <c r="M336" i="10"/>
  <c r="N336" i="10" s="1"/>
  <c r="M174" i="10"/>
  <c r="N174" i="10" s="1"/>
  <c r="K292" i="10"/>
  <c r="K62" i="10"/>
  <c r="M355" i="10"/>
  <c r="N355" i="10" s="1"/>
  <c r="K164" i="10"/>
  <c r="K222" i="10"/>
  <c r="K76" i="10"/>
  <c r="M237" i="10"/>
  <c r="N237" i="10" s="1"/>
  <c r="M352" i="10"/>
  <c r="N352" i="10" s="1"/>
  <c r="K375" i="10"/>
  <c r="K151" i="10"/>
  <c r="K445" i="10"/>
  <c r="M84" i="10"/>
  <c r="N84" i="10" s="1"/>
  <c r="K265" i="10"/>
  <c r="M196" i="10"/>
  <c r="N196" i="10" s="1"/>
  <c r="K219" i="10"/>
  <c r="K176" i="10"/>
  <c r="M457" i="10"/>
  <c r="N457" i="10" s="1"/>
  <c r="K239" i="10"/>
  <c r="K73" i="10"/>
  <c r="M297" i="10"/>
  <c r="N297" i="10" s="1"/>
  <c r="M106" i="10"/>
  <c r="N106" i="10" s="1"/>
  <c r="M293" i="10"/>
  <c r="N293" i="10" s="1"/>
  <c r="M145" i="10"/>
  <c r="N145" i="10" s="1"/>
  <c r="K115" i="10"/>
  <c r="M465" i="10"/>
  <c r="N465" i="10" s="1"/>
  <c r="K163" i="10"/>
  <c r="K465" i="10"/>
  <c r="K150" i="10"/>
  <c r="M82" i="10"/>
  <c r="N82" i="10" s="1"/>
  <c r="K412" i="10"/>
  <c r="M266" i="10"/>
  <c r="N266" i="10" s="1"/>
  <c r="K342" i="10"/>
  <c r="M368" i="10"/>
  <c r="N368" i="10" s="1"/>
  <c r="K461" i="10"/>
  <c r="K316" i="10"/>
  <c r="M413" i="10"/>
  <c r="N413" i="10" s="1"/>
  <c r="M40" i="10"/>
  <c r="N40" i="10" s="1"/>
  <c r="K48" i="10"/>
  <c r="K242" i="10"/>
  <c r="M139" i="10"/>
  <c r="N139" i="10" s="1"/>
  <c r="K360" i="10"/>
  <c r="M385" i="10"/>
  <c r="N385" i="10" s="1"/>
  <c r="K149" i="10"/>
  <c r="M144" i="10"/>
  <c r="N144" i="10" s="1"/>
  <c r="K33" i="10"/>
  <c r="K400" i="10"/>
  <c r="K273" i="10"/>
  <c r="M128" i="10"/>
  <c r="N128" i="10" s="1"/>
  <c r="M224" i="10"/>
  <c r="N224" i="10" s="1"/>
  <c r="K99" i="10"/>
  <c r="M26" i="10"/>
  <c r="N26" i="10" s="1"/>
  <c r="M378" i="10"/>
  <c r="N378" i="10" s="1"/>
  <c r="M362" i="10"/>
  <c r="N362" i="10" s="1"/>
  <c r="K329" i="10"/>
  <c r="K460" i="10"/>
  <c r="K279" i="10"/>
  <c r="K245" i="10"/>
  <c r="M204" i="10"/>
  <c r="N204" i="10" s="1"/>
  <c r="M314" i="10"/>
  <c r="N314" i="10" s="1"/>
  <c r="K425" i="10"/>
  <c r="M172" i="10"/>
  <c r="N172" i="10" s="1"/>
  <c r="M182" i="10"/>
  <c r="N182" i="10" s="1"/>
  <c r="M284" i="10"/>
  <c r="N284" i="10" s="1"/>
  <c r="M243" i="10"/>
  <c r="N243" i="10" s="1"/>
  <c r="K230" i="10"/>
  <c r="M420" i="10"/>
  <c r="N420" i="10" s="1"/>
  <c r="K347" i="10"/>
  <c r="K363" i="10"/>
  <c r="K309" i="10"/>
  <c r="M34" i="10"/>
  <c r="N34" i="10" s="1"/>
  <c r="K137" i="10"/>
  <c r="K414" i="10"/>
  <c r="K185" i="10"/>
  <c r="M49" i="10"/>
  <c r="N49" i="10" s="1"/>
  <c r="M447" i="10"/>
  <c r="N447" i="10" s="1"/>
  <c r="M205" i="10"/>
  <c r="N205" i="10" s="1"/>
  <c r="K459" i="10"/>
  <c r="M184" i="10"/>
  <c r="N184" i="10" s="1"/>
  <c r="K463" i="10"/>
  <c r="M434" i="10"/>
  <c r="N434" i="10" s="1"/>
  <c r="K211" i="10"/>
  <c r="K25" i="10"/>
  <c r="K283" i="10"/>
  <c r="K344" i="10"/>
  <c r="M238" i="10"/>
  <c r="N238" i="10" s="1"/>
  <c r="M399" i="10"/>
  <c r="N399" i="10" s="1"/>
  <c r="K72" i="10"/>
  <c r="M274" i="10"/>
  <c r="N274" i="10" s="1"/>
  <c r="K290" i="10"/>
  <c r="M249" i="10"/>
  <c r="N249" i="10" s="1"/>
  <c r="K416" i="10"/>
  <c r="K85" i="10"/>
  <c r="K91" i="10"/>
  <c r="M468" i="10"/>
  <c r="N468" i="10" s="1"/>
  <c r="K370" i="10"/>
  <c r="K349" i="10"/>
  <c r="K97" i="10"/>
  <c r="K49" i="10"/>
  <c r="K348" i="10"/>
  <c r="K122" i="10"/>
  <c r="M395" i="10"/>
  <c r="N395" i="10" s="1"/>
  <c r="K226" i="10"/>
  <c r="K436" i="10"/>
  <c r="K377" i="10"/>
  <c r="M344" i="10"/>
  <c r="N344" i="10" s="1"/>
  <c r="K221" i="10"/>
  <c r="K206" i="10"/>
  <c r="M382" i="10"/>
  <c r="N382" i="10" s="1"/>
  <c r="M328" i="10"/>
  <c r="N328" i="10" s="1"/>
  <c r="M359" i="10"/>
  <c r="N359" i="10" s="1"/>
  <c r="K187" i="10"/>
  <c r="K280" i="10"/>
  <c r="M24" i="10"/>
  <c r="N24" i="10" s="1"/>
  <c r="M298" i="10"/>
  <c r="N298" i="10" s="1"/>
  <c r="K253" i="10"/>
  <c r="M288" i="10"/>
  <c r="N288" i="10" s="1"/>
  <c r="M152" i="10"/>
  <c r="N152" i="10" s="1"/>
  <c r="K212" i="10"/>
  <c r="K67" i="10"/>
  <c r="K55" i="10"/>
  <c r="M194" i="10"/>
  <c r="N194" i="10" s="1"/>
  <c r="M116" i="10"/>
  <c r="N116" i="10" s="1"/>
  <c r="K133" i="10"/>
  <c r="M384" i="10"/>
  <c r="N384" i="10" s="1"/>
  <c r="K77" i="10"/>
  <c r="K36" i="10"/>
  <c r="K193" i="10"/>
  <c r="K61" i="10"/>
  <c r="M136" i="10"/>
  <c r="N136" i="10" s="1"/>
  <c r="M122" i="10"/>
  <c r="N122" i="10" s="1"/>
  <c r="K391" i="10"/>
  <c r="M32" i="10"/>
  <c r="N32" i="10" s="1"/>
  <c r="M97" i="10"/>
  <c r="N97" i="10" s="1"/>
  <c r="M405" i="10"/>
  <c r="N405" i="10" s="1"/>
  <c r="M365" i="10"/>
  <c r="N365" i="10" s="1"/>
  <c r="K361" i="10"/>
  <c r="M256" i="10"/>
  <c r="N256" i="10" s="1"/>
  <c r="M207" i="10"/>
  <c r="N207" i="10" s="1"/>
  <c r="M114" i="10"/>
  <c r="N114" i="10" s="1"/>
  <c r="K386" i="10"/>
  <c r="M213" i="10"/>
  <c r="N213" i="10" s="1"/>
  <c r="M338" i="10"/>
  <c r="N338" i="10" s="1"/>
  <c r="M147" i="10"/>
  <c r="N147" i="10" s="1"/>
  <c r="M323" i="10"/>
  <c r="N323" i="10" s="1"/>
  <c r="M435" i="10"/>
  <c r="N435" i="10" s="1"/>
  <c r="K70" i="10"/>
  <c r="M193" i="10"/>
  <c r="N193" i="10" s="1"/>
  <c r="M275" i="10"/>
  <c r="N275" i="10" s="1"/>
  <c r="M61" i="10"/>
  <c r="N61" i="10" s="1"/>
  <c r="M455" i="10"/>
  <c r="N455" i="10" s="1"/>
  <c r="K234" i="10"/>
  <c r="K331" i="10"/>
  <c r="K296" i="10"/>
  <c r="M21" i="10"/>
  <c r="N21" i="10" s="1"/>
  <c r="K156" i="10"/>
  <c r="M198" i="10"/>
  <c r="N198" i="10" s="1"/>
  <c r="K286" i="10"/>
  <c r="K223" i="10"/>
  <c r="M44" i="10"/>
  <c r="N44" i="10" s="1"/>
  <c r="M270" i="10"/>
  <c r="N270" i="10" s="1"/>
  <c r="K429" i="10"/>
  <c r="M251" i="10"/>
  <c r="N251" i="10" s="1"/>
  <c r="M308" i="10"/>
  <c r="N308" i="10" s="1"/>
  <c r="K155" i="10"/>
  <c r="K189" i="10"/>
  <c r="M52" i="10"/>
  <c r="N52" i="10" s="1"/>
  <c r="K406" i="10"/>
  <c r="M358" i="10"/>
  <c r="N358" i="10" s="1"/>
  <c r="K422" i="10"/>
  <c r="M452" i="10"/>
  <c r="N452" i="10" s="1"/>
  <c r="K113" i="10"/>
  <c r="M68" i="10"/>
  <c r="N68" i="10" s="1"/>
  <c r="M462" i="10"/>
  <c r="N462" i="10" s="1"/>
  <c r="M31" i="10"/>
  <c r="N31" i="10" s="1"/>
  <c r="M132" i="10"/>
  <c r="N132" i="10" s="1"/>
  <c r="M439" i="10"/>
  <c r="N439" i="10" s="1"/>
  <c r="M263" i="10"/>
  <c r="N263" i="10" s="1"/>
  <c r="K105" i="10"/>
  <c r="K380" i="10"/>
  <c r="K96" i="10"/>
  <c r="M161" i="10"/>
  <c r="N161" i="10" s="1"/>
  <c r="K315" i="10"/>
  <c r="K287" i="10"/>
  <c r="M371" i="10"/>
  <c r="N371" i="10" s="1"/>
  <c r="M38" i="10"/>
  <c r="N38" i="10" s="1"/>
  <c r="M394" i="10"/>
  <c r="N394" i="10" s="1"/>
  <c r="M203" i="10"/>
  <c r="N203" i="10" s="1"/>
  <c r="K233" i="10"/>
  <c r="M313" i="10"/>
  <c r="N313" i="10" s="1"/>
  <c r="K202" i="10"/>
  <c r="M88" i="10"/>
  <c r="N88" i="10" s="1"/>
  <c r="K168" i="10"/>
  <c r="M125" i="10"/>
  <c r="N125" i="10" s="1"/>
  <c r="M143" i="10"/>
  <c r="N143" i="10" s="1"/>
  <c r="M417" i="10"/>
  <c r="N417" i="10" s="1"/>
  <c r="M415" i="10"/>
  <c r="N415" i="10" s="1"/>
  <c r="K179" i="10"/>
  <c r="K446" i="10"/>
  <c r="M121" i="10"/>
  <c r="N121" i="10" s="1"/>
  <c r="M264" i="10"/>
  <c r="N264" i="10" s="1"/>
  <c r="M379" i="10"/>
  <c r="N379" i="10" s="1"/>
  <c r="M123" i="10"/>
  <c r="N123" i="10" s="1"/>
  <c r="M285" i="10"/>
  <c r="N285" i="10" s="1"/>
  <c r="K174" i="10"/>
  <c r="K123" i="10"/>
  <c r="M163" i="10"/>
  <c r="N163" i="10" s="1"/>
  <c r="K303" i="10"/>
  <c r="K310" i="10"/>
  <c r="M177" i="10"/>
  <c r="N177" i="10" s="1"/>
  <c r="K389" i="10"/>
  <c r="K376" i="10"/>
  <c r="M291" i="10"/>
  <c r="N291" i="10" s="1"/>
  <c r="M278" i="10"/>
  <c r="N278" i="10" s="1"/>
  <c r="K248" i="10"/>
  <c r="M307" i="10"/>
  <c r="N307" i="10" s="1"/>
  <c r="M269" i="10"/>
  <c r="N269" i="10" s="1"/>
  <c r="K356" i="10"/>
  <c r="K395" i="10"/>
  <c r="M183" i="10"/>
  <c r="N183" i="10" s="1"/>
  <c r="M424" i="10"/>
  <c r="N424" i="10" s="1"/>
  <c r="K433" i="10"/>
  <c r="M94" i="10"/>
  <c r="N94" i="10" s="1"/>
  <c r="K20" i="10"/>
  <c r="K409" i="10"/>
  <c r="M226" i="10"/>
  <c r="N226" i="10" s="1"/>
  <c r="K341" i="10"/>
  <c r="M206" i="10"/>
  <c r="N206" i="10" s="1"/>
  <c r="K307" i="10"/>
  <c r="K169" i="10"/>
  <c r="K432" i="10"/>
  <c r="K92" i="10"/>
  <c r="M318" i="10"/>
  <c r="N318" i="10" s="1"/>
  <c r="M134" i="10"/>
  <c r="N134" i="10" s="1"/>
  <c r="K295" i="10"/>
  <c r="K250" i="10"/>
  <c r="K209" i="10"/>
  <c r="K441" i="10"/>
  <c r="K112" i="10"/>
  <c r="K153" i="10"/>
  <c r="M410" i="10"/>
  <c r="N410" i="10" s="1"/>
  <c r="K59" i="10"/>
  <c r="M74" i="10"/>
  <c r="N74" i="10" s="1"/>
  <c r="K397" i="10"/>
  <c r="K276" i="10"/>
  <c r="K130" i="10"/>
  <c r="M453" i="10"/>
  <c r="N453" i="10" s="1"/>
  <c r="K117" i="10"/>
  <c r="K43" i="10"/>
  <c r="M221" i="10"/>
  <c r="N221" i="10" s="1"/>
  <c r="K426" i="10"/>
  <c r="K346" i="10"/>
  <c r="K39" i="10"/>
  <c r="M411" i="10"/>
  <c r="N411" i="10" s="1"/>
  <c r="M210" i="10"/>
  <c r="N210" i="10" s="1"/>
  <c r="K170" i="10"/>
  <c r="M292" i="10"/>
  <c r="N292" i="10" s="1"/>
  <c r="K173" i="10"/>
  <c r="K379" i="10"/>
  <c r="M78" i="10"/>
  <c r="N78" i="10" s="1"/>
  <c r="K455" i="10"/>
  <c r="M188" i="10"/>
  <c r="N188" i="10" s="1"/>
  <c r="M62" i="10"/>
  <c r="N62" i="10" s="1"/>
  <c r="K140" i="10"/>
  <c r="M158" i="10"/>
  <c r="N158" i="10" s="1"/>
  <c r="K69" i="10"/>
  <c r="K195" i="10"/>
  <c r="M282" i="10"/>
  <c r="N282" i="10" s="1"/>
  <c r="K101" i="10"/>
  <c r="K79" i="10"/>
  <c r="M169" i="10"/>
  <c r="N169" i="10" s="1"/>
  <c r="M451" i="10"/>
  <c r="N451" i="10" s="1"/>
  <c r="K411" i="10"/>
  <c r="M310" i="10"/>
  <c r="N310" i="10" s="1"/>
  <c r="H61" i="11"/>
  <c r="I61" i="11" s="1"/>
  <c r="E316" i="11"/>
  <c r="H23" i="11"/>
  <c r="I23" i="11" s="1"/>
  <c r="H151" i="11"/>
  <c r="I151" i="11" s="1"/>
  <c r="H280" i="11"/>
  <c r="I280" i="11" s="1"/>
  <c r="H260" i="11"/>
  <c r="I260" i="11" s="1"/>
  <c r="E205" i="11"/>
  <c r="H86" i="11"/>
  <c r="I86" i="11" s="1"/>
  <c r="E42" i="11"/>
  <c r="E318" i="11"/>
  <c r="E15" i="11"/>
  <c r="E16" i="11" s="1"/>
  <c r="H24" i="11"/>
  <c r="I24" i="11" s="1"/>
  <c r="H298" i="11"/>
  <c r="I298" i="11" s="1"/>
  <c r="E14" i="11"/>
  <c r="H420" i="11"/>
  <c r="I420" i="11" s="1"/>
  <c r="H246" i="11"/>
  <c r="I246" i="11" s="1"/>
  <c r="H343" i="11"/>
  <c r="I343" i="11" s="1"/>
  <c r="E324" i="11"/>
  <c r="H85" i="11"/>
  <c r="I85" i="11" s="1"/>
  <c r="E233" i="11"/>
  <c r="E286" i="11"/>
  <c r="H469" i="11"/>
  <c r="I469" i="11" s="1"/>
  <c r="H141" i="11"/>
  <c r="I141" i="11" s="1"/>
  <c r="E246" i="11"/>
  <c r="E87" i="11"/>
  <c r="H51" i="11"/>
  <c r="I51" i="11" s="1"/>
  <c r="H112" i="11"/>
  <c r="I112" i="11" s="1"/>
  <c r="E299" i="11"/>
  <c r="E383" i="11"/>
  <c r="E27" i="11"/>
  <c r="E161" i="11"/>
  <c r="H245" i="11"/>
  <c r="I245" i="11" s="1"/>
  <c r="H282" i="11"/>
  <c r="I282" i="11" s="1"/>
  <c r="E356" i="11"/>
  <c r="H405" i="11"/>
  <c r="I405" i="11" s="1"/>
  <c r="H454" i="11"/>
  <c r="I454" i="11" s="1"/>
  <c r="E278" i="11"/>
  <c r="H224" i="11"/>
  <c r="I224" i="11" s="1"/>
  <c r="E259" i="11"/>
  <c r="H315" i="11"/>
  <c r="I315" i="11" s="1"/>
  <c r="E392" i="11"/>
  <c r="E377" i="11"/>
  <c r="H87" i="11"/>
  <c r="I87" i="11" s="1"/>
  <c r="H155" i="11"/>
  <c r="I155" i="11" s="1"/>
  <c r="E169" i="11"/>
  <c r="H119" i="11"/>
  <c r="I119" i="11" s="1"/>
  <c r="H351" i="11"/>
  <c r="I351" i="11" s="1"/>
  <c r="H46" i="11"/>
  <c r="I46" i="11" s="1"/>
  <c r="H222" i="11"/>
  <c r="I222" i="11" s="1"/>
  <c r="E62" i="11"/>
  <c r="H391" i="11"/>
  <c r="I391" i="11" s="1"/>
  <c r="H406" i="11"/>
  <c r="I406" i="11" s="1"/>
  <c r="E26" i="11"/>
  <c r="H453" i="11"/>
  <c r="I453" i="11" s="1"/>
  <c r="H32" i="11"/>
  <c r="I32" i="11" s="1"/>
  <c r="E204" i="11"/>
  <c r="E107" i="11"/>
  <c r="E215" i="11"/>
  <c r="H144" i="11"/>
  <c r="I144" i="11" s="1"/>
  <c r="H42" i="11"/>
  <c r="I42" i="11" s="1"/>
  <c r="E78" i="11"/>
  <c r="E140" i="11"/>
  <c r="H95" i="11"/>
  <c r="I95" i="11" s="1"/>
  <c r="E156" i="11"/>
  <c r="E234" i="11"/>
  <c r="H347" i="11"/>
  <c r="I347" i="11" s="1"/>
  <c r="E326" i="11"/>
  <c r="H207" i="11"/>
  <c r="I207" i="11" s="1"/>
  <c r="H43" i="11"/>
  <c r="I43" i="11" s="1"/>
  <c r="E103" i="11"/>
  <c r="E85" i="11"/>
  <c r="H25" i="11"/>
  <c r="I25" i="11" s="1"/>
  <c r="E236" i="11"/>
  <c r="E453" i="11"/>
  <c r="H323" i="11"/>
  <c r="I323" i="11" s="1"/>
  <c r="E147" i="11"/>
  <c r="E337" i="11"/>
  <c r="H236" i="11"/>
  <c r="I236" i="11" s="1"/>
  <c r="H393" i="11"/>
  <c r="I393" i="11" s="1"/>
  <c r="H279" i="11"/>
  <c r="I279" i="11" s="1"/>
  <c r="H208" i="11"/>
  <c r="I208" i="11" s="1"/>
  <c r="H218" i="11"/>
  <c r="I218" i="11" s="1"/>
  <c r="E153" i="11"/>
  <c r="H272" i="11"/>
  <c r="I272" i="11" s="1"/>
  <c r="E315" i="11"/>
  <c r="H165" i="11"/>
  <c r="I165" i="11" s="1"/>
  <c r="E302" i="11"/>
  <c r="E122" i="11"/>
  <c r="H407" i="11"/>
  <c r="I407" i="11" s="1"/>
  <c r="E63" i="11"/>
  <c r="E310" i="11"/>
  <c r="H258" i="11"/>
  <c r="I258" i="11" s="1"/>
  <c r="H143" i="11"/>
  <c r="I143" i="11" s="1"/>
  <c r="E197" i="11"/>
  <c r="H394" i="11"/>
  <c r="I394" i="11" s="1"/>
  <c r="E415" i="11"/>
  <c r="H411" i="11"/>
  <c r="I411" i="11" s="1"/>
  <c r="E40" i="11"/>
  <c r="H200" i="11"/>
  <c r="I200" i="11" s="1"/>
  <c r="E291" i="11"/>
  <c r="E106" i="11"/>
  <c r="H457" i="11"/>
  <c r="I457" i="11" s="1"/>
  <c r="H173" i="11"/>
  <c r="I173" i="11" s="1"/>
  <c r="E249" i="11"/>
  <c r="E67" i="11"/>
  <c r="H396" i="11"/>
  <c r="I396" i="11" s="1"/>
  <c r="E341" i="11"/>
  <c r="E420" i="11"/>
  <c r="E260" i="11"/>
  <c r="H233" i="11"/>
  <c r="I233" i="11" s="1"/>
  <c r="E93" i="11"/>
  <c r="H220" i="11"/>
  <c r="I220" i="11" s="1"/>
  <c r="E160" i="11"/>
  <c r="E372" i="11"/>
  <c r="H415" i="11"/>
  <c r="I415" i="11" s="1"/>
  <c r="H74" i="11"/>
  <c r="I74" i="11" s="1"/>
  <c r="H196" i="11"/>
  <c r="I196" i="11" s="1"/>
  <c r="E368" i="11"/>
  <c r="E146" i="11"/>
  <c r="H194" i="11"/>
  <c r="I194" i="11" s="1"/>
  <c r="E410" i="11"/>
  <c r="E191" i="11"/>
  <c r="E41" i="11"/>
  <c r="H309" i="11"/>
  <c r="I309" i="11" s="1"/>
  <c r="E462" i="11"/>
  <c r="H52" i="11"/>
  <c r="I52" i="11" s="1"/>
  <c r="H429" i="11"/>
  <c r="I429" i="11" s="1"/>
  <c r="H409" i="11"/>
  <c r="I409" i="11" s="1"/>
  <c r="H268" i="11"/>
  <c r="I268" i="11" s="1"/>
  <c r="H108" i="11"/>
  <c r="I108" i="11" s="1"/>
  <c r="E320" i="11"/>
  <c r="E279" i="11"/>
  <c r="E289" i="11"/>
  <c r="E441" i="11"/>
  <c r="E58" i="11"/>
  <c r="H301" i="11"/>
  <c r="I301" i="11" s="1"/>
  <c r="H49" i="11"/>
  <c r="I49" i="11" s="1"/>
  <c r="E116" i="11"/>
  <c r="H212" i="11"/>
  <c r="I212" i="11" s="1"/>
  <c r="E29" i="11"/>
  <c r="H326" i="11"/>
  <c r="I326" i="11" s="1"/>
  <c r="E266" i="11"/>
  <c r="E334" i="11"/>
  <c r="E207" i="11"/>
  <c r="E184" i="11"/>
  <c r="E164" i="11"/>
  <c r="E118" i="11"/>
  <c r="E176" i="11"/>
  <c r="E335" i="11"/>
  <c r="E80" i="11"/>
  <c r="H386" i="11"/>
  <c r="I386" i="11" s="1"/>
  <c r="E444" i="11"/>
  <c r="E413" i="11"/>
  <c r="E51" i="11"/>
  <c r="E199" i="11"/>
  <c r="E297" i="11"/>
  <c r="H209" i="11"/>
  <c r="I209" i="11" s="1"/>
  <c r="E391" i="11"/>
  <c r="H22" i="11"/>
  <c r="I22" i="11" s="1"/>
  <c r="E53" i="11"/>
  <c r="H117" i="11"/>
  <c r="I117" i="11" s="1"/>
  <c r="H283" i="11"/>
  <c r="I283" i="11" s="1"/>
  <c r="E220" i="11"/>
  <c r="E65" i="11"/>
  <c r="E423" i="11"/>
  <c r="E83" i="11"/>
  <c r="H254" i="11"/>
  <c r="I254" i="11" s="1"/>
  <c r="H111" i="11"/>
  <c r="I111" i="11" s="1"/>
  <c r="H237" i="11"/>
  <c r="I237" i="11" s="1"/>
  <c r="E274" i="11"/>
  <c r="H58" i="11"/>
  <c r="I58" i="11" s="1"/>
  <c r="E331" i="11"/>
  <c r="E255" i="11"/>
  <c r="H161" i="11"/>
  <c r="I161" i="11" s="1"/>
  <c r="E143" i="11"/>
  <c r="H203" i="11"/>
  <c r="I203" i="11" s="1"/>
  <c r="H123" i="11"/>
  <c r="I123" i="11" s="1"/>
  <c r="E200" i="11"/>
  <c r="E145" i="11"/>
  <c r="E287" i="11"/>
  <c r="E44" i="11"/>
  <c r="E48" i="11"/>
  <c r="E398" i="11"/>
  <c r="E418" i="11"/>
  <c r="H159" i="11"/>
  <c r="I159" i="11" s="1"/>
  <c r="E131" i="11"/>
  <c r="H136" i="11"/>
  <c r="I136" i="11" s="1"/>
  <c r="H442" i="11"/>
  <c r="I442" i="11" s="1"/>
  <c r="E251" i="11"/>
  <c r="H206" i="11"/>
  <c r="I206" i="11" s="1"/>
  <c r="H39" i="11"/>
  <c r="I39" i="11" s="1"/>
  <c r="E311" i="11"/>
  <c r="E359" i="11"/>
  <c r="E281" i="11"/>
  <c r="H167" i="11"/>
  <c r="I167" i="11" s="1"/>
  <c r="E113" i="11"/>
  <c r="E460" i="11"/>
  <c r="E428" i="11"/>
  <c r="E193" i="11"/>
  <c r="E405" i="11"/>
  <c r="H118" i="11"/>
  <c r="I118" i="11" s="1"/>
  <c r="H133" i="11"/>
  <c r="I133" i="11" s="1"/>
  <c r="H166" i="11"/>
  <c r="I166" i="11" s="1"/>
  <c r="H199" i="11"/>
  <c r="I199" i="11" s="1"/>
  <c r="E390" i="11"/>
  <c r="H79" i="11"/>
  <c r="I79" i="11" s="1"/>
  <c r="E158" i="11"/>
  <c r="E76" i="11"/>
  <c r="H354" i="11"/>
  <c r="I354" i="11" s="1"/>
  <c r="H353" i="11"/>
  <c r="I353" i="11" s="1"/>
  <c r="E463" i="11"/>
  <c r="H383" i="11"/>
  <c r="I383" i="11" s="1"/>
  <c r="E95" i="11"/>
  <c r="E221" i="11"/>
  <c r="E429" i="11"/>
  <c r="E181" i="11"/>
  <c r="E175" i="11"/>
  <c r="H291" i="11"/>
  <c r="I291" i="11" s="1"/>
  <c r="E134" i="11"/>
  <c r="H243" i="11"/>
  <c r="I243" i="11" s="1"/>
  <c r="E254" i="11"/>
  <c r="E162" i="11"/>
  <c r="H128" i="11"/>
  <c r="I128" i="11" s="1"/>
  <c r="H311" i="11"/>
  <c r="I311" i="11" s="1"/>
  <c r="H334" i="11"/>
  <c r="I334" i="11" s="1"/>
  <c r="E101" i="11"/>
  <c r="H230" i="11"/>
  <c r="I230" i="11" s="1"/>
  <c r="H181" i="11"/>
  <c r="I181" i="11" s="1"/>
  <c r="H77" i="11"/>
  <c r="I77" i="11" s="1"/>
  <c r="H357" i="11"/>
  <c r="I357" i="11" s="1"/>
  <c r="E190" i="11"/>
  <c r="E157" i="11"/>
  <c r="E406" i="11"/>
  <c r="H171" i="11"/>
  <c r="I171" i="11" s="1"/>
  <c r="H113" i="11"/>
  <c r="I113" i="11" s="1"/>
  <c r="H229" i="11"/>
  <c r="I229" i="11" s="1"/>
  <c r="H433" i="11"/>
  <c r="I433" i="11" s="1"/>
  <c r="H422" i="11"/>
  <c r="I422" i="11" s="1"/>
  <c r="E443" i="11"/>
  <c r="E54" i="11"/>
  <c r="E458" i="11"/>
  <c r="H432" i="11"/>
  <c r="I432" i="11" s="1"/>
  <c r="E96" i="11"/>
  <c r="H78" i="11"/>
  <c r="I78" i="11" s="1"/>
  <c r="H381" i="11"/>
  <c r="I381" i="11" s="1"/>
  <c r="H182" i="11"/>
  <c r="I182" i="11" s="1"/>
  <c r="H81" i="11"/>
  <c r="I81" i="11" s="1"/>
  <c r="E312" i="11"/>
  <c r="H211" i="11"/>
  <c r="I211" i="11" s="1"/>
  <c r="H293" i="11"/>
  <c r="I293" i="11" s="1"/>
  <c r="E206" i="11"/>
  <c r="E264" i="11"/>
  <c r="H28" i="11"/>
  <c r="I28" i="11" s="1"/>
  <c r="H328" i="11"/>
  <c r="I328" i="11" s="1"/>
  <c r="E35" i="11"/>
  <c r="E129" i="11"/>
  <c r="E152" i="11"/>
  <c r="H164" i="11"/>
  <c r="I164" i="11" s="1"/>
  <c r="E273" i="11"/>
  <c r="E136" i="11"/>
  <c r="H356" i="11"/>
  <c r="I356" i="11" s="1"/>
  <c r="E307" i="11"/>
  <c r="E104" i="11"/>
  <c r="H290" i="11"/>
  <c r="I290" i="11" s="1"/>
  <c r="E446" i="11"/>
  <c r="E466" i="11"/>
  <c r="E327" i="11"/>
  <c r="H302" i="11"/>
  <c r="I302" i="11" s="1"/>
  <c r="H88" i="11"/>
  <c r="I88" i="11" s="1"/>
  <c r="E56" i="11"/>
  <c r="H73" i="11"/>
  <c r="I73" i="11" s="1"/>
  <c r="H177" i="11"/>
  <c r="I177" i="11" s="1"/>
  <c r="E168" i="11"/>
  <c r="E308" i="11"/>
  <c r="E374" i="11"/>
  <c r="E442" i="11"/>
  <c r="E388" i="11"/>
  <c r="H285" i="11"/>
  <c r="I285" i="11" s="1"/>
  <c r="E333" i="11"/>
  <c r="E28" i="11"/>
  <c r="H400" i="11"/>
  <c r="I400" i="11" s="1"/>
  <c r="H225" i="11"/>
  <c r="I225" i="11" s="1"/>
  <c r="H414" i="11"/>
  <c r="I414" i="11" s="1"/>
  <c r="H89" i="11"/>
  <c r="I89" i="11" s="1"/>
  <c r="H148" i="11"/>
  <c r="I148" i="11" s="1"/>
  <c r="E469" i="11"/>
  <c r="E79" i="11"/>
  <c r="E36" i="11"/>
  <c r="H147" i="11"/>
  <c r="I147" i="11" s="1"/>
  <c r="H59" i="11"/>
  <c r="I59" i="11" s="1"/>
  <c r="E424" i="11"/>
  <c r="H417" i="11"/>
  <c r="I417" i="11" s="1"/>
  <c r="H368" i="11"/>
  <c r="I368" i="11" s="1"/>
  <c r="H436" i="11"/>
  <c r="I436" i="11" s="1"/>
  <c r="H371" i="11"/>
  <c r="I371" i="11" s="1"/>
  <c r="E300" i="11"/>
  <c r="H125" i="11"/>
  <c r="I125" i="11" s="1"/>
  <c r="H359" i="11"/>
  <c r="I359" i="11" s="1"/>
  <c r="H198" i="11"/>
  <c r="I198" i="11" s="1"/>
  <c r="H50" i="11"/>
  <c r="I50" i="11" s="1"/>
  <c r="E339" i="11"/>
  <c r="H288" i="11"/>
  <c r="I288" i="11" s="1"/>
  <c r="E211" i="11"/>
  <c r="H466" i="11"/>
  <c r="I466" i="11" s="1"/>
  <c r="H132" i="11"/>
  <c r="I132" i="11" s="1"/>
  <c r="H138" i="11"/>
  <c r="I138" i="11" s="1"/>
  <c r="E336" i="11"/>
  <c r="H27" i="11"/>
  <c r="I27" i="11" s="1"/>
  <c r="E210" i="11"/>
  <c r="E303" i="11"/>
  <c r="E468" i="11"/>
  <c r="H82" i="11"/>
  <c r="I82" i="11" s="1"/>
  <c r="H62" i="11"/>
  <c r="I62" i="11" s="1"/>
  <c r="H294" i="11"/>
  <c r="I294" i="11" s="1"/>
  <c r="E306" i="11"/>
  <c r="E99" i="11"/>
  <c r="E69" i="11"/>
  <c r="H223" i="11"/>
  <c r="I223" i="11" s="1"/>
  <c r="H424" i="11"/>
  <c r="I424" i="11" s="1"/>
  <c r="E342" i="11"/>
  <c r="E74" i="11"/>
  <c r="E317" i="11"/>
  <c r="E112" i="11"/>
  <c r="E224" i="11"/>
  <c r="H332" i="11"/>
  <c r="I332" i="11" s="1"/>
  <c r="H387" i="11"/>
  <c r="I387" i="11" s="1"/>
  <c r="E435" i="11"/>
  <c r="H377" i="11"/>
  <c r="I377" i="11" s="1"/>
  <c r="E382" i="11"/>
  <c r="E404" i="11"/>
  <c r="E213" i="11"/>
  <c r="H60" i="11"/>
  <c r="I60" i="11" s="1"/>
  <c r="H337" i="11"/>
  <c r="I337" i="11" s="1"/>
  <c r="E240" i="11"/>
  <c r="H278" i="11"/>
  <c r="I278" i="11" s="1"/>
  <c r="E343" i="11"/>
  <c r="H228" i="11"/>
  <c r="I228" i="11" s="1"/>
  <c r="H251" i="11"/>
  <c r="I251" i="11" s="1"/>
  <c r="E400" i="11"/>
  <c r="H445" i="11"/>
  <c r="I445" i="11" s="1"/>
  <c r="H191" i="11"/>
  <c r="I191" i="11" s="1"/>
  <c r="E344" i="11"/>
  <c r="E416" i="11"/>
  <c r="E235" i="11"/>
  <c r="E370" i="11"/>
  <c r="E209" i="11"/>
  <c r="H434" i="11"/>
  <c r="I434" i="11" s="1"/>
  <c r="H99" i="11"/>
  <c r="I99" i="11" s="1"/>
  <c r="E120" i="11"/>
  <c r="E401" i="11"/>
  <c r="E412" i="11"/>
  <c r="H270" i="11"/>
  <c r="I270" i="11" s="1"/>
  <c r="E38" i="11"/>
  <c r="E465" i="11"/>
  <c r="E309" i="11"/>
  <c r="E133" i="11"/>
  <c r="H461" i="11"/>
  <c r="I461" i="11" s="1"/>
  <c r="H352" i="11"/>
  <c r="I352" i="11" s="1"/>
  <c r="H369" i="11"/>
  <c r="I369" i="11" s="1"/>
  <c r="H214" i="11"/>
  <c r="I214" i="11" s="1"/>
  <c r="E348" i="11"/>
  <c r="E46" i="11"/>
  <c r="H322" i="11"/>
  <c r="I322" i="11" s="1"/>
  <c r="E25" i="11"/>
  <c r="E73" i="11"/>
  <c r="H48" i="11"/>
  <c r="I48" i="11" s="1"/>
  <c r="E434" i="11"/>
  <c r="E43" i="11"/>
  <c r="E253" i="11"/>
  <c r="H192" i="11"/>
  <c r="I192" i="11" s="1"/>
  <c r="H53" i="11"/>
  <c r="I53" i="11" s="1"/>
  <c r="E375" i="11"/>
  <c r="H19" i="11"/>
  <c r="I19" i="11" s="1"/>
  <c r="H284" i="11"/>
  <c r="I284" i="11" s="1"/>
  <c r="H106" i="11"/>
  <c r="I106" i="11" s="1"/>
  <c r="H263" i="11"/>
  <c r="I263" i="11" s="1"/>
  <c r="E61" i="11"/>
  <c r="H70" i="11"/>
  <c r="I70" i="11" s="1"/>
  <c r="E421" i="11"/>
  <c r="H375" i="11"/>
  <c r="I375" i="11" s="1"/>
  <c r="H373" i="11"/>
  <c r="I373" i="11" s="1"/>
  <c r="E144" i="11"/>
  <c r="H379" i="11"/>
  <c r="I379" i="11" s="1"/>
  <c r="E126" i="11"/>
  <c r="E59" i="11"/>
  <c r="H261" i="11"/>
  <c r="I261" i="11" s="1"/>
  <c r="E109" i="11"/>
  <c r="E277" i="11"/>
  <c r="H299" i="11"/>
  <c r="I299" i="11" s="1"/>
  <c r="H447" i="11"/>
  <c r="I447" i="11" s="1"/>
  <c r="E212" i="11"/>
  <c r="E57" i="11"/>
  <c r="H184" i="11"/>
  <c r="I184" i="11" s="1"/>
  <c r="H158" i="11"/>
  <c r="I158" i="11" s="1"/>
  <c r="E267" i="11"/>
  <c r="E298" i="11"/>
  <c r="E171" i="11"/>
  <c r="E304" i="11"/>
  <c r="E89" i="11"/>
  <c r="E369" i="11"/>
  <c r="H257" i="11"/>
  <c r="I257" i="11" s="1"/>
  <c r="H109" i="11"/>
  <c r="I109" i="11" s="1"/>
  <c r="E437" i="11"/>
  <c r="H186" i="11"/>
  <c r="I186" i="11" s="1"/>
  <c r="H458" i="11"/>
  <c r="I458" i="11" s="1"/>
  <c r="E70" i="11"/>
  <c r="H438" i="11"/>
  <c r="I438" i="11" s="1"/>
  <c r="H98" i="11"/>
  <c r="I98" i="11" s="1"/>
  <c r="E111" i="11"/>
  <c r="H180" i="11"/>
  <c r="I180" i="11" s="1"/>
  <c r="E411" i="11"/>
  <c r="H146" i="11"/>
  <c r="I146" i="11" s="1"/>
  <c r="H318" i="11"/>
  <c r="I318" i="11" s="1"/>
  <c r="H96" i="11"/>
  <c r="I96" i="11" s="1"/>
  <c r="H253" i="11"/>
  <c r="I253" i="11" s="1"/>
  <c r="E454" i="11"/>
  <c r="E284" i="11"/>
  <c r="H244" i="11"/>
  <c r="I244" i="11" s="1"/>
  <c r="E354" i="11"/>
  <c r="H439" i="11"/>
  <c r="I439" i="11" s="1"/>
  <c r="H460" i="11"/>
  <c r="I460" i="11" s="1"/>
  <c r="H389" i="11"/>
  <c r="I389" i="11" s="1"/>
  <c r="E179" i="11"/>
  <c r="E293" i="11"/>
  <c r="H462" i="11"/>
  <c r="I462" i="11" s="1"/>
  <c r="H72" i="11"/>
  <c r="I72" i="11" s="1"/>
  <c r="H366" i="11"/>
  <c r="I366" i="11" s="1"/>
  <c r="E295" i="11"/>
  <c r="H313" i="11"/>
  <c r="I313" i="11" s="1"/>
  <c r="H320" i="11"/>
  <c r="I320" i="11" s="1"/>
  <c r="H140" i="11"/>
  <c r="I140" i="11" s="1"/>
  <c r="E60" i="11"/>
  <c r="H398" i="11"/>
  <c r="I398" i="11" s="1"/>
  <c r="H205" i="11"/>
  <c r="I205" i="11" s="1"/>
  <c r="E183" i="11"/>
  <c r="E270" i="11"/>
  <c r="E88" i="11"/>
  <c r="E380" i="11"/>
  <c r="H365" i="11"/>
  <c r="I365" i="11" s="1"/>
  <c r="E64" i="11"/>
  <c r="E313" i="11"/>
  <c r="E198" i="11"/>
  <c r="H215" i="11"/>
  <c r="I215" i="11" s="1"/>
  <c r="H30" i="11"/>
  <c r="I30" i="11" s="1"/>
  <c r="H266" i="11"/>
  <c r="I266" i="11" s="1"/>
  <c r="E242" i="11"/>
  <c r="E186" i="11"/>
  <c r="H374" i="11"/>
  <c r="I374" i="11" s="1"/>
  <c r="E338" i="11"/>
  <c r="H421" i="11"/>
  <c r="I421" i="11" s="1"/>
  <c r="E231" i="11"/>
  <c r="E230" i="11"/>
  <c r="H63" i="11"/>
  <c r="I63" i="11" s="1"/>
  <c r="H401" i="11"/>
  <c r="I401" i="11" s="1"/>
  <c r="H264" i="11"/>
  <c r="I264" i="11" s="1"/>
  <c r="E371" i="11"/>
  <c r="E427" i="11"/>
  <c r="H157" i="11"/>
  <c r="I157" i="11" s="1"/>
  <c r="H312" i="11"/>
  <c r="I312" i="11" s="1"/>
  <c r="H262" i="11"/>
  <c r="I262" i="11" s="1"/>
  <c r="H219" i="11"/>
  <c r="I219" i="11" s="1"/>
  <c r="E216" i="11"/>
  <c r="E154" i="11"/>
  <c r="H64" i="11"/>
  <c r="I64" i="11" s="1"/>
  <c r="H451" i="11"/>
  <c r="I451" i="11" s="1"/>
  <c r="E245" i="11"/>
  <c r="E265" i="11"/>
  <c r="E360" i="11"/>
  <c r="H170" i="11"/>
  <c r="I170" i="11" s="1"/>
  <c r="H307" i="11"/>
  <c r="I307" i="11" s="1"/>
  <c r="E138" i="11"/>
  <c r="E243" i="11"/>
  <c r="H410" i="11"/>
  <c r="I410" i="11" s="1"/>
  <c r="H296" i="11"/>
  <c r="I296" i="11" s="1"/>
  <c r="H104" i="11"/>
  <c r="I104" i="11" s="1"/>
  <c r="H370" i="11"/>
  <c r="I370" i="11" s="1"/>
  <c r="E68" i="11"/>
  <c r="H131" i="11"/>
  <c r="I131" i="11" s="1"/>
  <c r="H37" i="11"/>
  <c r="I37" i="11" s="1"/>
  <c r="E394" i="11"/>
  <c r="H34" i="11"/>
  <c r="I34" i="11" s="1"/>
  <c r="E32" i="11"/>
  <c r="E376" i="11"/>
  <c r="E321" i="11"/>
  <c r="E50" i="11"/>
  <c r="E325" i="11"/>
  <c r="H172" i="11"/>
  <c r="I172" i="11" s="1"/>
  <c r="E276" i="11"/>
  <c r="H333" i="11"/>
  <c r="I333" i="11" s="1"/>
  <c r="H80" i="11"/>
  <c r="I80" i="11" s="1"/>
  <c r="E201" i="11"/>
  <c r="H247" i="11"/>
  <c r="I247" i="11" s="1"/>
  <c r="E350" i="11"/>
  <c r="H66" i="11"/>
  <c r="I66" i="11" s="1"/>
  <c r="H331" i="11"/>
  <c r="I331" i="11" s="1"/>
  <c r="H69" i="11"/>
  <c r="I69" i="11" s="1"/>
  <c r="H175" i="11"/>
  <c r="I175" i="11" s="1"/>
  <c r="E237" i="11"/>
  <c r="H54" i="11"/>
  <c r="I54" i="11" s="1"/>
  <c r="H329" i="11"/>
  <c r="I329" i="11" s="1"/>
  <c r="E33" i="11"/>
  <c r="H121" i="11"/>
  <c r="I121" i="11" s="1"/>
  <c r="E97" i="11"/>
  <c r="H142" i="11"/>
  <c r="I142" i="11" s="1"/>
  <c r="E148" i="11"/>
  <c r="E296" i="11"/>
  <c r="E196" i="11"/>
  <c r="H289" i="11"/>
  <c r="I289" i="11" s="1"/>
  <c r="H446" i="11"/>
  <c r="I446" i="11" s="1"/>
  <c r="H316" i="11"/>
  <c r="I316" i="11" s="1"/>
  <c r="H97" i="11"/>
  <c r="I97" i="11" s="1"/>
  <c r="H35" i="11"/>
  <c r="I35" i="11" s="1"/>
  <c r="H327" i="11"/>
  <c r="I327" i="11" s="1"/>
  <c r="H193" i="11"/>
  <c r="I193" i="11" s="1"/>
  <c r="E461" i="11"/>
  <c r="H382" i="11"/>
  <c r="I382" i="11" s="1"/>
  <c r="H349" i="11"/>
  <c r="I349" i="11" s="1"/>
  <c r="E34" i="11"/>
  <c r="E361" i="11"/>
  <c r="E269" i="11"/>
  <c r="E396" i="11"/>
  <c r="H265" i="11"/>
  <c r="I265" i="11" s="1"/>
  <c r="H91" i="11"/>
  <c r="I91" i="11" s="1"/>
  <c r="H259" i="11"/>
  <c r="I259" i="11" s="1"/>
  <c r="E332" i="11"/>
  <c r="H271" i="11"/>
  <c r="I271" i="11" s="1"/>
  <c r="H303" i="11"/>
  <c r="I303" i="11" s="1"/>
  <c r="H355" i="11"/>
  <c r="I355" i="11" s="1"/>
  <c r="H250" i="11"/>
  <c r="I250" i="11" s="1"/>
  <c r="E194" i="11"/>
  <c r="H364" i="11"/>
  <c r="I364" i="11" s="1"/>
  <c r="H408" i="11"/>
  <c r="I408" i="11" s="1"/>
  <c r="H430" i="11"/>
  <c r="I430" i="11" s="1"/>
  <c r="E135" i="11"/>
  <c r="H187" i="11"/>
  <c r="I187" i="11" s="1"/>
  <c r="H306" i="11"/>
  <c r="I306" i="11" s="1"/>
  <c r="E305" i="11"/>
  <c r="E450" i="11"/>
  <c r="H416" i="11"/>
  <c r="I416" i="11" s="1"/>
  <c r="H267" i="11"/>
  <c r="I267" i="11" s="1"/>
  <c r="H392" i="11"/>
  <c r="I392" i="11" s="1"/>
  <c r="H195" i="11"/>
  <c r="I195" i="11" s="1"/>
  <c r="H65" i="11"/>
  <c r="I65" i="11" s="1"/>
  <c r="E82" i="11"/>
  <c r="E351" i="11"/>
  <c r="H362" i="11"/>
  <c r="I362" i="11" s="1"/>
  <c r="H105" i="11"/>
  <c r="I105" i="11" s="1"/>
  <c r="E238" i="11"/>
  <c r="H275" i="11"/>
  <c r="I275" i="11" s="1"/>
  <c r="H45" i="11"/>
  <c r="I45" i="11" s="1"/>
  <c r="E455" i="11"/>
  <c r="H452" i="11"/>
  <c r="I452" i="11" s="1"/>
  <c r="H390" i="11"/>
  <c r="I390" i="11" s="1"/>
  <c r="E100" i="11"/>
  <c r="H168" i="11"/>
  <c r="I168" i="11" s="1"/>
  <c r="H281" i="11"/>
  <c r="I281" i="11" s="1"/>
  <c r="H114" i="11"/>
  <c r="I114" i="11" s="1"/>
  <c r="E397" i="11"/>
  <c r="H319" i="11"/>
  <c r="I319" i="11" s="1"/>
  <c r="E447" i="11"/>
  <c r="H188" i="11"/>
  <c r="I188" i="11" s="1"/>
  <c r="E433" i="11"/>
  <c r="E257" i="11"/>
  <c r="E165" i="11"/>
  <c r="H90" i="11"/>
  <c r="I90" i="11" s="1"/>
  <c r="H463" i="11"/>
  <c r="I463" i="11" s="1"/>
  <c r="H107" i="11"/>
  <c r="I107" i="11" s="1"/>
  <c r="E414" i="11"/>
  <c r="E319" i="11"/>
  <c r="H162" i="11"/>
  <c r="I162" i="11" s="1"/>
  <c r="E467" i="11"/>
  <c r="E223" i="11"/>
  <c r="H76" i="11"/>
  <c r="I76" i="11" s="1"/>
  <c r="E367" i="11"/>
  <c r="H56" i="11"/>
  <c r="I56" i="11" s="1"/>
  <c r="E384" i="11"/>
  <c r="H300" i="11"/>
  <c r="I300" i="11" s="1"/>
  <c r="H443" i="11"/>
  <c r="I443" i="11" s="1"/>
  <c r="H122" i="11"/>
  <c r="I122" i="11" s="1"/>
  <c r="E440" i="11"/>
  <c r="H202" i="11"/>
  <c r="I202" i="11" s="1"/>
  <c r="E364" i="11"/>
  <c r="H103" i="11"/>
  <c r="I103" i="11" s="1"/>
  <c r="E192" i="11"/>
  <c r="H174" i="11"/>
  <c r="I174" i="11" s="1"/>
  <c r="H441" i="11"/>
  <c r="I441" i="11" s="1"/>
  <c r="E86" i="11"/>
  <c r="H240" i="11"/>
  <c r="I240" i="11" s="1"/>
  <c r="E330" i="11"/>
  <c r="H26" i="11"/>
  <c r="I26" i="11" s="1"/>
  <c r="E84" i="11"/>
  <c r="E173" i="11"/>
  <c r="E172" i="11"/>
  <c r="E19" i="11"/>
  <c r="H305" i="11"/>
  <c r="I305" i="11" s="1"/>
  <c r="H385" i="11"/>
  <c r="I385" i="11" s="1"/>
  <c r="H335" i="11"/>
  <c r="I335" i="11" s="1"/>
  <c r="H456" i="11"/>
  <c r="I456" i="11" s="1"/>
  <c r="H384" i="11"/>
  <c r="I384" i="11" s="1"/>
  <c r="H428" i="11"/>
  <c r="I428" i="11" s="1"/>
  <c r="E20" i="11"/>
  <c r="H338" i="11"/>
  <c r="I338" i="11" s="1"/>
  <c r="E358" i="11"/>
  <c r="E203" i="11"/>
  <c r="E292" i="11"/>
  <c r="E47" i="11"/>
  <c r="E314" i="11"/>
  <c r="E185" i="11"/>
  <c r="E263" i="11"/>
  <c r="E72" i="11"/>
  <c r="H440" i="11"/>
  <c r="I440" i="11" s="1"/>
  <c r="E248" i="11"/>
  <c r="H116" i="11"/>
  <c r="I116" i="11" s="1"/>
  <c r="H425" i="11"/>
  <c r="I425" i="11" s="1"/>
  <c r="E66" i="11"/>
  <c r="E110" i="11"/>
  <c r="H431" i="11"/>
  <c r="I431" i="11" s="1"/>
  <c r="E353" i="11"/>
  <c r="E283" i="11"/>
  <c r="H137" i="11"/>
  <c r="I137" i="11" s="1"/>
  <c r="H459" i="11"/>
  <c r="I459" i="11" s="1"/>
  <c r="E363" i="11"/>
  <c r="E365" i="11"/>
  <c r="E385" i="11"/>
  <c r="E438" i="11"/>
  <c r="E417" i="11"/>
  <c r="E119" i="11"/>
  <c r="E180" i="11"/>
  <c r="H235" i="11"/>
  <c r="I235" i="11" s="1"/>
  <c r="E125" i="11"/>
  <c r="E229" i="11"/>
  <c r="E239" i="11"/>
  <c r="E102" i="11"/>
  <c r="E228" i="11"/>
  <c r="H464" i="11"/>
  <c r="I464" i="11" s="1"/>
  <c r="E124" i="11"/>
  <c r="E373" i="11"/>
  <c r="E452" i="11"/>
  <c r="E250" i="11"/>
  <c r="E90" i="11"/>
  <c r="H226" i="11"/>
  <c r="I226" i="11" s="1"/>
  <c r="E37" i="11"/>
  <c r="H252" i="11"/>
  <c r="I252" i="11" s="1"/>
  <c r="E189" i="11"/>
  <c r="H75" i="11"/>
  <c r="I75" i="11" s="1"/>
  <c r="H41" i="11"/>
  <c r="I41" i="11" s="1"/>
  <c r="H304" i="11"/>
  <c r="I304" i="11" s="1"/>
  <c r="H292" i="11"/>
  <c r="I292" i="11" s="1"/>
  <c r="H179" i="11"/>
  <c r="I179" i="11" s="1"/>
  <c r="H190" i="11"/>
  <c r="I190" i="11" s="1"/>
  <c r="E362" i="11"/>
  <c r="H376" i="11"/>
  <c r="I376" i="11" s="1"/>
  <c r="E272" i="11"/>
  <c r="H397" i="11"/>
  <c r="I397" i="11" s="1"/>
  <c r="H149" i="11"/>
  <c r="I149" i="11" s="1"/>
  <c r="E346" i="11"/>
  <c r="E285" i="11"/>
  <c r="H221" i="11"/>
  <c r="I221" i="11" s="1"/>
  <c r="H176" i="11"/>
  <c r="I176" i="11" s="1"/>
  <c r="E262" i="11"/>
  <c r="E128" i="11"/>
  <c r="H402" i="11"/>
  <c r="I402" i="11" s="1"/>
  <c r="E127" i="11"/>
  <c r="H227" i="11"/>
  <c r="I227" i="11" s="1"/>
  <c r="H44" i="11"/>
  <c r="I44" i="11" s="1"/>
  <c r="H380" i="11"/>
  <c r="I380" i="11" s="1"/>
  <c r="H426" i="11"/>
  <c r="I426" i="11" s="1"/>
  <c r="E166" i="11"/>
  <c r="E170" i="11"/>
  <c r="E449" i="11"/>
  <c r="H340" i="11"/>
  <c r="I340" i="11" s="1"/>
  <c r="H92" i="11"/>
  <c r="I92" i="11" s="1"/>
  <c r="H419" i="11"/>
  <c r="I419" i="11" s="1"/>
  <c r="H36" i="11"/>
  <c r="I36" i="11" s="1"/>
  <c r="E121" i="11"/>
  <c r="E395" i="11"/>
  <c r="E227" i="11"/>
  <c r="H444" i="11"/>
  <c r="I444" i="11" s="1"/>
  <c r="E21" i="11"/>
  <c r="H378" i="11"/>
  <c r="I378" i="11" s="1"/>
  <c r="E151" i="11"/>
  <c r="E349" i="11"/>
  <c r="E149" i="11"/>
  <c r="E366" i="11"/>
  <c r="H348" i="11"/>
  <c r="I348" i="11" s="1"/>
  <c r="E45" i="11"/>
  <c r="H20" i="11"/>
  <c r="I20" i="11" s="1"/>
  <c r="E294" i="11"/>
  <c r="E39" i="11"/>
  <c r="H395" i="11"/>
  <c r="I395" i="11" s="1"/>
  <c r="H361" i="11"/>
  <c r="I361" i="11" s="1"/>
  <c r="E436" i="11"/>
  <c r="H363" i="11"/>
  <c r="I363" i="11" s="1"/>
  <c r="E408" i="11"/>
  <c r="H21" i="11"/>
  <c r="I21" i="11" s="1"/>
  <c r="E387" i="11"/>
  <c r="H360" i="11"/>
  <c r="I360" i="11" s="1"/>
  <c r="H427" i="11"/>
  <c r="I427" i="11" s="1"/>
  <c r="E81" i="11"/>
  <c r="E381" i="11"/>
  <c r="H127" i="11"/>
  <c r="I127" i="11" s="1"/>
  <c r="E30" i="11"/>
  <c r="H242" i="11"/>
  <c r="I242" i="11" s="1"/>
  <c r="H346" i="11"/>
  <c r="I346" i="11" s="1"/>
  <c r="H287" i="11"/>
  <c r="I287" i="11" s="1"/>
  <c r="E247" i="11"/>
  <c r="E71" i="11"/>
  <c r="E23" i="11"/>
  <c r="E108" i="11"/>
  <c r="E123" i="11"/>
  <c r="H413" i="11"/>
  <c r="I413" i="11" s="1"/>
  <c r="H83" i="11"/>
  <c r="I83" i="11" s="1"/>
  <c r="H152" i="11"/>
  <c r="I152" i="11" s="1"/>
  <c r="E432" i="11"/>
  <c r="H455" i="11"/>
  <c r="I455" i="11" s="1"/>
  <c r="H367" i="11"/>
  <c r="I367" i="11" s="1"/>
  <c r="H274" i="11"/>
  <c r="I274" i="11" s="1"/>
  <c r="H324" i="11"/>
  <c r="I324" i="11" s="1"/>
  <c r="E352" i="11"/>
  <c r="H321" i="11"/>
  <c r="I321" i="11" s="1"/>
  <c r="E464" i="11"/>
  <c r="E271" i="11"/>
  <c r="H130" i="11"/>
  <c r="I130" i="11" s="1"/>
  <c r="H317" i="11"/>
  <c r="I317" i="11" s="1"/>
  <c r="H241" i="11"/>
  <c r="I241" i="11" s="1"/>
  <c r="E167" i="11"/>
  <c r="H129" i="11"/>
  <c r="I129" i="11" s="1"/>
  <c r="E130" i="11"/>
  <c r="H217" i="11"/>
  <c r="I217" i="11" s="1"/>
  <c r="E378" i="11"/>
  <c r="E98" i="11"/>
  <c r="E115" i="11"/>
  <c r="H239" i="11"/>
  <c r="I239" i="11" s="1"/>
  <c r="E402" i="11"/>
  <c r="E91" i="11"/>
  <c r="E77" i="11"/>
  <c r="E448" i="11"/>
  <c r="H468" i="11"/>
  <c r="I468" i="11" s="1"/>
  <c r="H178" i="11"/>
  <c r="I178" i="11" s="1"/>
  <c r="E49" i="11"/>
  <c r="E132" i="11"/>
  <c r="H163" i="11"/>
  <c r="I163" i="11" s="1"/>
  <c r="H40" i="11"/>
  <c r="I40" i="11" s="1"/>
  <c r="H84" i="11"/>
  <c r="I84" i="11" s="1"/>
  <c r="E174" i="11"/>
  <c r="H297" i="11"/>
  <c r="I297" i="11" s="1"/>
  <c r="H256" i="11"/>
  <c r="I256" i="11" s="1"/>
  <c r="H135" i="11"/>
  <c r="I135" i="11" s="1"/>
  <c r="H435" i="11"/>
  <c r="I435" i="11" s="1"/>
  <c r="E389" i="11"/>
  <c r="E139" i="11"/>
  <c r="E214" i="11"/>
  <c r="H358" i="11"/>
  <c r="I358" i="11" s="1"/>
  <c r="E393" i="11"/>
  <c r="H232" i="11"/>
  <c r="I232" i="11" s="1"/>
  <c r="E105" i="11"/>
  <c r="H102" i="11"/>
  <c r="I102" i="11" s="1"/>
  <c r="H341" i="11"/>
  <c r="I341" i="11" s="1"/>
  <c r="H55" i="11"/>
  <c r="I55" i="11" s="1"/>
  <c r="E347" i="11"/>
  <c r="H449" i="11"/>
  <c r="I449" i="11" s="1"/>
  <c r="E430" i="11"/>
  <c r="E329" i="11"/>
  <c r="E399" i="11"/>
  <c r="E457" i="11"/>
  <c r="H71" i="11"/>
  <c r="I71" i="11" s="1"/>
  <c r="H325" i="11"/>
  <c r="I325" i="11" s="1"/>
  <c r="H308" i="11"/>
  <c r="I308" i="11" s="1"/>
  <c r="E275" i="11"/>
  <c r="H388" i="11"/>
  <c r="I388" i="11" s="1"/>
  <c r="E357" i="11"/>
  <c r="H344" i="11"/>
  <c r="I344" i="11" s="1"/>
  <c r="H314" i="11"/>
  <c r="I314" i="11" s="1"/>
  <c r="E217" i="11"/>
  <c r="H295" i="11"/>
  <c r="I295" i="11" s="1"/>
  <c r="H31" i="11"/>
  <c r="I31" i="11" s="1"/>
  <c r="E114" i="11"/>
  <c r="H350" i="11"/>
  <c r="I350" i="11" s="1"/>
  <c r="H38" i="11"/>
  <c r="I38" i="11" s="1"/>
  <c r="H201" i="11"/>
  <c r="I201" i="11" s="1"/>
  <c r="H231" i="11"/>
  <c r="I231" i="11" s="1"/>
  <c r="H216" i="11"/>
  <c r="I216" i="11" s="1"/>
  <c r="E22" i="11"/>
  <c r="H412" i="11"/>
  <c r="I412" i="11" s="1"/>
  <c r="E419" i="11"/>
  <c r="E407" i="11"/>
  <c r="H120" i="11"/>
  <c r="I120" i="11" s="1"/>
  <c r="H139" i="11"/>
  <c r="I139" i="11" s="1"/>
  <c r="H145" i="11"/>
  <c r="I145" i="11" s="1"/>
  <c r="H372" i="11"/>
  <c r="I372" i="11" s="1"/>
  <c r="E268" i="11"/>
  <c r="H345" i="11"/>
  <c r="I345" i="11" s="1"/>
  <c r="E282" i="11"/>
  <c r="E244" i="11"/>
  <c r="H134" i="11"/>
  <c r="I134" i="11" s="1"/>
  <c r="H100" i="11"/>
  <c r="I100" i="11" s="1"/>
  <c r="E426" i="11"/>
  <c r="H418" i="11"/>
  <c r="I418" i="11" s="1"/>
  <c r="E195" i="11"/>
  <c r="E177" i="11"/>
  <c r="H204" i="11"/>
  <c r="I204" i="11" s="1"/>
  <c r="E256" i="11"/>
  <c r="H465" i="11"/>
  <c r="I465" i="11" s="1"/>
  <c r="E345" i="11"/>
  <c r="E422" i="11"/>
  <c r="E459" i="11"/>
  <c r="E409" i="11"/>
  <c r="H115" i="11"/>
  <c r="I115" i="11" s="1"/>
  <c r="H33" i="11"/>
  <c r="I33" i="11" s="1"/>
  <c r="E241" i="11"/>
  <c r="E55" i="11"/>
  <c r="H93" i="11"/>
  <c r="I93" i="11" s="1"/>
  <c r="E24" i="11"/>
  <c r="E322" i="11"/>
  <c r="E187" i="11"/>
  <c r="H169" i="11"/>
  <c r="I169" i="11" s="1"/>
  <c r="H310" i="11"/>
  <c r="I310" i="11" s="1"/>
  <c r="E31" i="11"/>
  <c r="H124" i="11"/>
  <c r="I124" i="11" s="1"/>
  <c r="E323" i="11"/>
  <c r="E379" i="11"/>
  <c r="H403" i="11"/>
  <c r="I403" i="11" s="1"/>
  <c r="H286" i="11"/>
  <c r="I286" i="11" s="1"/>
  <c r="E155" i="11"/>
  <c r="E225" i="11"/>
  <c r="E431" i="11"/>
  <c r="E202" i="11"/>
  <c r="H404" i="11"/>
  <c r="I404" i="11" s="1"/>
  <c r="E218" i="11"/>
  <c r="E92" i="11"/>
  <c r="H101" i="11"/>
  <c r="I101" i="11" s="1"/>
  <c r="H399" i="11"/>
  <c r="I399" i="11" s="1"/>
  <c r="H110" i="11"/>
  <c r="I110" i="11" s="1"/>
  <c r="H269" i="11"/>
  <c r="I269" i="11" s="1"/>
  <c r="H183" i="11"/>
  <c r="I183" i="11" s="1"/>
  <c r="H448" i="11"/>
  <c r="I448" i="11" s="1"/>
  <c r="H234" i="11"/>
  <c r="I234" i="11" s="1"/>
  <c r="E425" i="11"/>
  <c r="H94" i="11"/>
  <c r="I94" i="11" s="1"/>
  <c r="E258" i="11"/>
  <c r="H423" i="11"/>
  <c r="I423" i="11" s="1"/>
  <c r="E290" i="11"/>
  <c r="E141" i="11"/>
  <c r="H126" i="11"/>
  <c r="I126" i="11" s="1"/>
  <c r="H213" i="11"/>
  <c r="I213" i="11" s="1"/>
  <c r="H185" i="11"/>
  <c r="I185" i="11" s="1"/>
  <c r="H47" i="11"/>
  <c r="I47" i="11" s="1"/>
  <c r="H29" i="11"/>
  <c r="I29" i="11" s="1"/>
  <c r="H339" i="11"/>
  <c r="I339" i="11" s="1"/>
  <c r="H437" i="11"/>
  <c r="I437" i="11" s="1"/>
  <c r="E355" i="11"/>
  <c r="H197" i="11"/>
  <c r="I197" i="11" s="1"/>
  <c r="H189" i="11"/>
  <c r="I189" i="11" s="1"/>
  <c r="H467" i="11"/>
  <c r="I467" i="11" s="1"/>
  <c r="E178" i="11"/>
  <c r="H156" i="11"/>
  <c r="I156" i="11" s="1"/>
  <c r="E94" i="11"/>
  <c r="E208" i="11"/>
  <c r="H276" i="11"/>
  <c r="I276" i="11" s="1"/>
  <c r="E439" i="11"/>
  <c r="E222" i="11"/>
  <c r="E163" i="11"/>
  <c r="E288" i="11"/>
  <c r="E188" i="11"/>
  <c r="E142" i="11"/>
  <c r="H330" i="11"/>
  <c r="I330" i="11" s="1"/>
  <c r="E226" i="11"/>
  <c r="H238" i="11"/>
  <c r="I238" i="11" s="1"/>
  <c r="E445" i="11"/>
  <c r="H255" i="11"/>
  <c r="I255" i="11" s="1"/>
  <c r="E137" i="11"/>
  <c r="E301" i="11"/>
  <c r="E117" i="11"/>
  <c r="H336" i="11"/>
  <c r="I336" i="11" s="1"/>
  <c r="H150" i="11"/>
  <c r="I150" i="11" s="1"/>
  <c r="H160" i="11"/>
  <c r="I160" i="11" s="1"/>
  <c r="H57" i="11"/>
  <c r="I57" i="11" s="1"/>
  <c r="H249" i="11"/>
  <c r="I249" i="11" s="1"/>
  <c r="E340" i="11"/>
  <c r="E52" i="11"/>
  <c r="H153" i="11"/>
  <c r="I153" i="11" s="1"/>
  <c r="H248" i="11"/>
  <c r="I248" i="11" s="1"/>
  <c r="H68" i="11"/>
  <c r="I68" i="11" s="1"/>
  <c r="E280" i="11"/>
  <c r="E252" i="11"/>
  <c r="H277" i="11"/>
  <c r="I277" i="11" s="1"/>
  <c r="H154" i="11"/>
  <c r="I154" i="11" s="1"/>
  <c r="H342" i="11"/>
  <c r="I342" i="11" s="1"/>
  <c r="E456" i="11"/>
  <c r="H273" i="11"/>
  <c r="I273" i="11" s="1"/>
  <c r="H210" i="11"/>
  <c r="I210" i="11" s="1"/>
  <c r="E328" i="11"/>
  <c r="E403" i="11"/>
  <c r="E261" i="11"/>
  <c r="E451" i="11"/>
  <c r="E75" i="11"/>
  <c r="E159" i="11"/>
  <c r="E150" i="11"/>
  <c r="E386" i="11"/>
  <c r="K50" i="10"/>
  <c r="K402" i="10"/>
  <c r="K177" i="10"/>
  <c r="K417" i="10"/>
  <c r="M433" i="10"/>
  <c r="N433" i="10" s="1"/>
  <c r="K462" i="10"/>
  <c r="M185" i="10"/>
  <c r="N185" i="10" s="1"/>
  <c r="K323" i="10"/>
  <c r="K458" i="10"/>
  <c r="K282" i="10"/>
  <c r="M246" i="10"/>
  <c r="N246" i="10" s="1"/>
  <c r="M467" i="10"/>
  <c r="N467" i="10" s="1"/>
  <c r="K249" i="10"/>
  <c r="K131" i="10"/>
  <c r="K199" i="10"/>
  <c r="K398" i="10"/>
  <c r="M89" i="10"/>
  <c r="N89" i="10" s="1"/>
  <c r="K267" i="10"/>
  <c r="K354" i="10"/>
  <c r="K393" i="10"/>
  <c r="K268" i="10"/>
  <c r="K121" i="10"/>
  <c r="M431" i="10"/>
  <c r="N431" i="10" s="1"/>
  <c r="M217" i="10"/>
  <c r="N217" i="10" s="1"/>
  <c r="K320" i="10"/>
  <c r="K103" i="10"/>
  <c r="M335" i="10"/>
  <c r="N335" i="10" s="1"/>
  <c r="M46" i="10"/>
  <c r="N46" i="10" s="1"/>
  <c r="M218" i="10"/>
  <c r="N218" i="10" s="1"/>
  <c r="K285" i="10"/>
  <c r="K246" i="10"/>
  <c r="K42" i="10"/>
  <c r="M404" i="10"/>
  <c r="N404" i="10" s="1"/>
  <c r="K469" i="10"/>
  <c r="M294" i="10"/>
  <c r="N294" i="10" s="1"/>
  <c r="K95" i="10"/>
  <c r="M324" i="10"/>
  <c r="N324" i="10" s="1"/>
  <c r="K327" i="10"/>
  <c r="M401" i="10"/>
  <c r="N401" i="10" s="1"/>
  <c r="K216" i="10"/>
  <c r="M247" i="10"/>
  <c r="N247" i="10" s="1"/>
  <c r="K415" i="10"/>
  <c r="M304" i="10"/>
  <c r="N304" i="10" s="1"/>
  <c r="K147" i="10"/>
  <c r="K468" i="10"/>
  <c r="K244" i="10"/>
  <c r="K390" i="10"/>
  <c r="M272" i="10"/>
  <c r="N272" i="10" s="1"/>
  <c r="M242" i="10"/>
  <c r="N242" i="10" s="1"/>
  <c r="M437" i="10"/>
  <c r="N437" i="10" s="1"/>
  <c r="M160" i="10"/>
  <c r="N160" i="10" s="1"/>
  <c r="M126" i="10"/>
  <c r="N126" i="10" s="1"/>
  <c r="K47" i="10"/>
  <c r="M407" i="10"/>
  <c r="N407" i="10" s="1"/>
  <c r="K254" i="10"/>
  <c r="K261" i="10"/>
  <c r="M341" i="10"/>
  <c r="N341" i="10" s="1"/>
  <c r="K224" i="10"/>
  <c r="K93" i="10"/>
  <c r="M408" i="10"/>
  <c r="N408" i="10" s="1"/>
  <c r="K413" i="10"/>
  <c r="M464" i="10"/>
  <c r="N464" i="10" s="1"/>
  <c r="M102" i="10"/>
  <c r="N102" i="10" s="1"/>
  <c r="K353" i="10"/>
  <c r="K367" i="10"/>
  <c r="M381" i="10"/>
  <c r="N381" i="10" s="1"/>
  <c r="K420" i="10"/>
  <c r="M85" i="10"/>
  <c r="N85" i="10" s="1"/>
  <c r="M414" i="10"/>
  <c r="N414" i="10" s="1"/>
  <c r="K100" i="10"/>
  <c r="K145" i="10"/>
  <c r="K269" i="10"/>
  <c r="K399" i="10"/>
  <c r="M463" i="10"/>
  <c r="N463" i="10" s="1"/>
  <c r="K362" i="10"/>
  <c r="M347" i="10"/>
  <c r="N347" i="10" s="1"/>
  <c r="M416" i="10"/>
  <c r="N416" i="10" s="1"/>
  <c r="M363" i="10"/>
  <c r="N363" i="10" s="1"/>
  <c r="M72" i="10"/>
  <c r="N72" i="10" s="1"/>
  <c r="M180" i="10"/>
  <c r="N180" i="10" s="1"/>
  <c r="M302" i="10"/>
  <c r="N302" i="10" s="1"/>
  <c r="K205" i="10"/>
  <c r="M20" i="10"/>
  <c r="N20" i="10" s="1"/>
  <c r="K336" i="10"/>
  <c r="K343" i="10"/>
  <c r="M396" i="10"/>
  <c r="N396" i="10" s="1"/>
  <c r="M157" i="10"/>
  <c r="N157" i="10" s="1"/>
  <c r="M459" i="10"/>
  <c r="N459" i="10" s="1"/>
  <c r="K204" i="10"/>
  <c r="M137" i="10"/>
  <c r="N137" i="10" s="1"/>
  <c r="K371" i="10"/>
  <c r="M91" i="10"/>
  <c r="N91" i="10" s="1"/>
  <c r="K243" i="10"/>
  <c r="M25" i="10"/>
  <c r="N25" i="10" s="1"/>
  <c r="M290" i="10"/>
  <c r="N290" i="10" s="1"/>
  <c r="M96" i="10"/>
  <c r="N96" i="10" s="1"/>
  <c r="M370" i="10"/>
  <c r="N370" i="10" s="1"/>
  <c r="K314" i="10"/>
  <c r="K238" i="10"/>
  <c r="M303" i="10"/>
  <c r="N303" i="10" s="1"/>
  <c r="K404" i="10"/>
  <c r="K143" i="10"/>
  <c r="K274" i="10"/>
  <c r="K284" i="10"/>
  <c r="M283" i="10"/>
  <c r="N283" i="10" s="1"/>
  <c r="M349" i="10"/>
  <c r="N349" i="10" s="1"/>
  <c r="M248" i="10"/>
  <c r="N248" i="10" s="1"/>
  <c r="K172" i="10"/>
  <c r="K333" i="10"/>
  <c r="K183" i="10"/>
  <c r="K335" i="10"/>
  <c r="K270" i="10"/>
  <c r="K278" i="10"/>
  <c r="K94" i="10"/>
  <c r="M113" i="10"/>
  <c r="N113" i="10" s="1"/>
  <c r="M389" i="10"/>
  <c r="N389" i="10" s="1"/>
  <c r="K218" i="10"/>
  <c r="K294" i="10"/>
  <c r="K68" i="10"/>
  <c r="K438" i="10"/>
  <c r="M429" i="10"/>
  <c r="N429" i="10" s="1"/>
  <c r="K454" i="10"/>
  <c r="M35" i="10"/>
  <c r="N35" i="10" s="1"/>
  <c r="K262" i="10"/>
  <c r="M469" i="10"/>
  <c r="N469" i="10" s="1"/>
  <c r="K191" i="10"/>
  <c r="M255" i="10"/>
  <c r="N255" i="10" s="1"/>
  <c r="K46" i="10"/>
  <c r="M376" i="10"/>
  <c r="N376" i="10" s="1"/>
  <c r="M241" i="10"/>
  <c r="N241" i="10" s="1"/>
  <c r="K182" i="10"/>
  <c r="K84" i="10"/>
  <c r="K444" i="10"/>
  <c r="K428" i="10"/>
  <c r="K196" i="10"/>
  <c r="M412" i="10"/>
  <c r="N412" i="10" s="1"/>
  <c r="M138" i="10"/>
  <c r="N138" i="10" s="1"/>
  <c r="K352" i="10"/>
  <c r="M115" i="10"/>
  <c r="N115" i="10" s="1"/>
  <c r="K369" i="10"/>
  <c r="K139" i="10"/>
  <c r="M76" i="10"/>
  <c r="N76" i="10" s="1"/>
  <c r="M48" i="10"/>
  <c r="N48" i="10" s="1"/>
  <c r="K266" i="10"/>
  <c r="M346" i="10"/>
  <c r="N346" i="10" s="1"/>
  <c r="K321" i="10"/>
  <c r="K78" i="10"/>
  <c r="M54" i="10"/>
  <c r="N54" i="10" s="1"/>
  <c r="K128" i="10"/>
  <c r="M176" i="10"/>
  <c r="N176" i="10" s="1"/>
  <c r="M27" i="10"/>
  <c r="N27" i="10" s="1"/>
  <c r="M149" i="10"/>
  <c r="N149" i="10" s="1"/>
  <c r="M360" i="10"/>
  <c r="N360" i="10" s="1"/>
  <c r="M33" i="10"/>
  <c r="N33" i="10" s="1"/>
  <c r="K297" i="10"/>
  <c r="K293" i="10"/>
  <c r="K385" i="10"/>
  <c r="K188" i="10"/>
  <c r="M101" i="10"/>
  <c r="N101" i="10" s="1"/>
  <c r="M387" i="10"/>
  <c r="N387" i="10" s="1"/>
  <c r="M239" i="10"/>
  <c r="N239" i="10" s="1"/>
  <c r="K82" i="10"/>
  <c r="M299" i="10"/>
  <c r="N299" i="10" s="1"/>
  <c r="M195" i="10"/>
  <c r="N195" i="10" s="1"/>
  <c r="M342" i="10"/>
  <c r="N342" i="10" s="1"/>
  <c r="K368" i="10"/>
  <c r="K466" i="10"/>
  <c r="K40" i="10"/>
  <c r="M60" i="10"/>
  <c r="N60" i="10" s="1"/>
  <c r="K401" i="10"/>
  <c r="M445" i="10"/>
  <c r="N445" i="10" s="1"/>
  <c r="E15" i="10"/>
  <c r="E16" i="10" s="1"/>
  <c r="K281" i="10"/>
  <c r="M421" i="10"/>
  <c r="N421" i="10" s="1"/>
  <c r="K338" i="10"/>
  <c r="M280" i="10"/>
  <c r="N280" i="10" s="1"/>
  <c r="K448" i="10"/>
  <c r="K71" i="10"/>
  <c r="M129" i="10"/>
  <c r="N129" i="10" s="1"/>
  <c r="M332" i="10"/>
  <c r="N332" i="10" s="1"/>
  <c r="K252" i="10"/>
  <c r="K229" i="10"/>
  <c r="M460" i="10"/>
  <c r="N460" i="10" s="1"/>
  <c r="M36" i="10"/>
  <c r="N36" i="10" s="1"/>
  <c r="K359" i="10"/>
  <c r="N19" i="10"/>
  <c r="M325" i="10"/>
  <c r="N325" i="10" s="1"/>
  <c r="M111" i="10"/>
  <c r="N111" i="10" s="1"/>
  <c r="M79" i="10"/>
  <c r="N79" i="10" s="1"/>
  <c r="K263" i="10"/>
  <c r="K430" i="10"/>
  <c r="M419" i="10"/>
  <c r="N419" i="10" s="1"/>
  <c r="K232" i="10"/>
  <c r="M443" i="10"/>
  <c r="N443" i="10" s="1"/>
  <c r="M250" i="10"/>
  <c r="N250" i="10" s="1"/>
  <c r="M392" i="10"/>
  <c r="N392" i="10" s="1"/>
  <c r="M449" i="10"/>
  <c r="N449" i="10" s="1"/>
  <c r="M383" i="10"/>
  <c r="N383" i="10" s="1"/>
  <c r="K161" i="10"/>
  <c r="K21" i="10"/>
  <c r="K38" i="10"/>
  <c r="K203" i="10"/>
  <c r="M168" i="10"/>
  <c r="N168" i="10" s="1"/>
  <c r="K442" i="10"/>
  <c r="K141" i="10"/>
  <c r="K322" i="10"/>
  <c r="K366" i="10"/>
  <c r="M340" i="10"/>
  <c r="N340" i="10" s="1"/>
  <c r="K106" i="10"/>
  <c r="K120" i="10"/>
  <c r="M265" i="10"/>
  <c r="N265" i="10" s="1"/>
  <c r="K394" i="10"/>
  <c r="M73" i="10"/>
  <c r="N73" i="10" s="1"/>
  <c r="M222" i="10"/>
  <c r="N222" i="10" s="1"/>
  <c r="M216" i="10"/>
  <c r="N216" i="10" s="1"/>
  <c r="M166" i="10"/>
  <c r="N166" i="10" s="1"/>
  <c r="M356" i="10"/>
  <c r="N356" i="10" s="1"/>
  <c r="K424" i="10"/>
  <c r="M240" i="10"/>
  <c r="N240" i="10" s="1"/>
  <c r="M326" i="10"/>
  <c r="N326" i="10" s="1"/>
  <c r="K207" i="10"/>
  <c r="K144" i="10"/>
  <c r="M400" i="10"/>
  <c r="N400" i="10" s="1"/>
  <c r="M273" i="10"/>
  <c r="N273" i="10" s="1"/>
  <c r="M45" i="10"/>
  <c r="N45" i="10" s="1"/>
  <c r="M461" i="10"/>
  <c r="N461" i="10" s="1"/>
  <c r="K439" i="10"/>
  <c r="M296" i="10"/>
  <c r="N296" i="10" s="1"/>
  <c r="M375" i="10"/>
  <c r="N375" i="10" s="1"/>
  <c r="K258" i="10"/>
  <c r="K251" i="10"/>
  <c r="K427" i="10"/>
  <c r="M202" i="10"/>
  <c r="N202" i="10" s="1"/>
  <c r="K231" i="10"/>
  <c r="M164" i="10"/>
  <c r="N164" i="10" s="1"/>
  <c r="M287" i="10"/>
  <c r="N287" i="10" s="1"/>
  <c r="M151" i="10"/>
  <c r="N151" i="10" s="1"/>
  <c r="M300" i="10"/>
  <c r="N300" i="10" s="1"/>
  <c r="M315" i="10"/>
  <c r="N315" i="10" s="1"/>
  <c r="K311" i="10"/>
  <c r="M316" i="10"/>
  <c r="N316" i="10" s="1"/>
  <c r="M380" i="10"/>
  <c r="N380" i="10" s="1"/>
  <c r="M450" i="10"/>
  <c r="N450" i="10" s="1"/>
  <c r="M51" i="10"/>
  <c r="N51" i="10" s="1"/>
  <c r="M219" i="10"/>
  <c r="N219" i="10" s="1"/>
  <c r="M192" i="10"/>
  <c r="N192" i="10" s="1"/>
  <c r="M364" i="10"/>
  <c r="N364" i="10" s="1"/>
  <c r="K31" i="10"/>
  <c r="K88" i="10"/>
  <c r="K237" i="10"/>
  <c r="K159" i="10"/>
  <c r="M146" i="10"/>
  <c r="N146" i="10" s="1"/>
  <c r="K457" i="10"/>
  <c r="K388" i="10"/>
  <c r="K313" i="10"/>
  <c r="M105" i="10"/>
  <c r="N105" i="10" s="1"/>
  <c r="K171" i="10"/>
  <c r="M330" i="10"/>
  <c r="N330" i="10" s="1"/>
  <c r="K298" i="10"/>
  <c r="K152" i="10"/>
  <c r="K116" i="10"/>
  <c r="M133" i="10"/>
  <c r="N133" i="10" s="1"/>
  <c r="M409" i="10"/>
  <c r="N409" i="10" s="1"/>
  <c r="K277" i="10"/>
  <c r="K403" i="10"/>
  <c r="M43" i="10"/>
  <c r="N43" i="10" s="1"/>
  <c r="M170" i="10"/>
  <c r="N170" i="10" s="1"/>
  <c r="M39" i="10"/>
  <c r="N39" i="10" s="1"/>
  <c r="M42" i="10"/>
  <c r="N42" i="10" s="1"/>
  <c r="K184" i="10"/>
  <c r="M77" i="10"/>
  <c r="N77" i="10" s="1"/>
  <c r="M253" i="10"/>
  <c r="N253" i="10" s="1"/>
  <c r="K28" i="10"/>
  <c r="M155" i="10"/>
  <c r="N155" i="10" s="1"/>
  <c r="K114" i="10"/>
  <c r="K291" i="10"/>
  <c r="K142" i="10"/>
  <c r="K423" i="10"/>
  <c r="M235" i="10"/>
  <c r="N235" i="10" s="1"/>
  <c r="M233" i="10"/>
  <c r="N233" i="10" s="1"/>
  <c r="M345" i="10"/>
  <c r="N345" i="10" s="1"/>
  <c r="M86" i="10"/>
  <c r="N86" i="10" s="1"/>
  <c r="M65" i="10"/>
  <c r="N65" i="10" s="1"/>
  <c r="K306" i="10"/>
  <c r="M187" i="10"/>
  <c r="N187" i="10" s="1"/>
  <c r="K132" i="10"/>
  <c r="K434" i="10"/>
  <c r="K118" i="10"/>
  <c r="K44" i="10"/>
  <c r="M156" i="10"/>
  <c r="N156" i="10" s="1"/>
  <c r="M350" i="10"/>
  <c r="N350" i="10" s="1"/>
  <c r="M95" i="10"/>
  <c r="N95" i="10" s="1"/>
  <c r="M117" i="10"/>
  <c r="N117" i="10" s="1"/>
  <c r="K208" i="10"/>
  <c r="M107" i="10"/>
  <c r="N107" i="10" s="1"/>
  <c r="K328" i="10"/>
  <c r="M220" i="10"/>
  <c r="N220" i="10" s="1"/>
  <c r="M66" i="10"/>
  <c r="N66" i="10" s="1"/>
  <c r="M67" i="10"/>
  <c r="N67" i="10" s="1"/>
  <c r="M55" i="10"/>
  <c r="N55" i="10" s="1"/>
  <c r="K384" i="10"/>
  <c r="K382" i="10"/>
  <c r="M190" i="10"/>
  <c r="N190" i="10" s="1"/>
  <c r="K24" i="10"/>
  <c r="M441" i="10"/>
  <c r="N441" i="10" s="1"/>
  <c r="K194" i="10"/>
  <c r="K288" i="10"/>
  <c r="K58" i="10"/>
  <c r="M373" i="10"/>
  <c r="N373" i="10" s="1"/>
  <c r="M339" i="10"/>
  <c r="N339" i="10" s="1"/>
  <c r="M212" i="10"/>
  <c r="N212" i="10" s="1"/>
  <c r="M75" i="10"/>
  <c r="N75" i="10" s="1"/>
  <c r="M57" i="10"/>
  <c r="N57" i="10" s="1"/>
  <c r="K87" i="10"/>
  <c r="K30" i="10"/>
  <c r="M130" i="10"/>
  <c r="N130" i="10" s="1"/>
  <c r="M456" i="10"/>
  <c r="N456" i="10" s="1"/>
  <c r="K154" i="10"/>
  <c r="M286" i="10"/>
  <c r="N286" i="10" s="1"/>
  <c r="M223" i="10"/>
  <c r="N223" i="10" s="1"/>
  <c r="M279" i="10"/>
  <c r="N279" i="10" s="1"/>
  <c r="M56" i="10"/>
  <c r="N56" i="10" s="1"/>
  <c r="K124" i="10"/>
  <c r="K418" i="10"/>
  <c r="M90" i="10"/>
  <c r="N90" i="10" s="1"/>
  <c r="K213" i="10"/>
  <c r="K178" i="10"/>
  <c r="K405" i="10"/>
  <c r="K198" i="10"/>
  <c r="M209" i="10"/>
  <c r="N209" i="10" s="1"/>
  <c r="K410" i="10"/>
  <c r="M23" i="10"/>
  <c r="N23" i="10" s="1"/>
  <c r="K358" i="10"/>
  <c r="M200" i="10"/>
  <c r="N200" i="10" s="1"/>
  <c r="M127" i="10"/>
  <c r="N127" i="10" s="1"/>
  <c r="M186" i="10"/>
  <c r="N186" i="10" s="1"/>
  <c r="K108" i="10"/>
  <c r="M153" i="10"/>
  <c r="N153" i="10" s="1"/>
  <c r="K52" i="10"/>
  <c r="K308" i="10"/>
  <c r="M327" i="10"/>
  <c r="N327" i="10" s="1"/>
  <c r="M69" i="10"/>
  <c r="N69" i="10" s="1"/>
  <c r="M440" i="10"/>
  <c r="N440" i="10" s="1"/>
  <c r="K324" i="10"/>
  <c r="M432" i="10"/>
  <c r="N432" i="10" s="1"/>
  <c r="M225" i="10"/>
  <c r="N225" i="10" s="1"/>
  <c r="M165" i="10"/>
  <c r="N165" i="10" s="1"/>
  <c r="M201" i="10"/>
  <c r="N201" i="10" s="1"/>
  <c r="M337" i="10"/>
  <c r="N337" i="10" s="1"/>
  <c r="K41" i="10"/>
  <c r="M309" i="10"/>
  <c r="N309" i="10" s="1"/>
  <c r="M372" i="10"/>
  <c r="N372" i="10" s="1"/>
  <c r="M63" i="10"/>
  <c r="N63" i="10" s="1"/>
  <c r="K34" i="10"/>
  <c r="M173" i="10"/>
  <c r="N173" i="10" s="1"/>
  <c r="M319" i="10"/>
  <c r="N319" i="10" s="1"/>
  <c r="M406" i="10"/>
  <c r="N406" i="10" s="1"/>
  <c r="M167" i="10"/>
  <c r="N167" i="10" s="1"/>
  <c r="K256" i="10"/>
  <c r="K81" i="10"/>
  <c r="K64" i="10"/>
  <c r="M162" i="10"/>
  <c r="N162" i="10" s="1"/>
  <c r="M112" i="10"/>
  <c r="N112" i="10" s="1"/>
  <c r="M236" i="10"/>
  <c r="N236" i="10" s="1"/>
  <c r="M361" i="10"/>
  <c r="N361" i="10" s="1"/>
  <c r="M386" i="10"/>
  <c r="N386" i="10" s="1"/>
  <c r="M397" i="10"/>
  <c r="N397" i="10" s="1"/>
  <c r="M295" i="10"/>
  <c r="N295" i="10" s="1"/>
  <c r="M197" i="10"/>
  <c r="N197" i="10" s="1"/>
  <c r="K365" i="10"/>
  <c r="K135" i="10"/>
  <c r="M214" i="10"/>
  <c r="N214" i="10" s="1"/>
  <c r="K453" i="10"/>
  <c r="K317" i="10"/>
  <c r="M331" i="10"/>
  <c r="N331" i="10" s="1"/>
  <c r="M422" i="10"/>
  <c r="N422" i="10" s="1"/>
  <c r="K452" i="10"/>
  <c r="M245" i="10"/>
  <c r="N245" i="10" s="1"/>
  <c r="M175" i="10"/>
  <c r="N175" i="10" s="1"/>
  <c r="M215" i="10"/>
  <c r="N215" i="10" s="1"/>
  <c r="M181" i="10"/>
  <c r="N181" i="10" s="1"/>
  <c r="M59" i="10"/>
  <c r="N59" i="10" s="1"/>
  <c r="K318" i="10"/>
  <c r="K74" i="10"/>
  <c r="M189" i="10"/>
  <c r="N189" i="10" s="1"/>
  <c r="M92" i="10"/>
  <c r="N92" i="10" s="1"/>
  <c r="M259" i="10"/>
  <c r="N259" i="10" s="1"/>
  <c r="K228" i="10"/>
  <c r="M289" i="10"/>
  <c r="N289" i="10" s="1"/>
  <c r="M425" i="10"/>
  <c r="N425" i="10" s="1"/>
  <c r="M109" i="10"/>
  <c r="N109" i="10" s="1"/>
  <c r="M276" i="10"/>
  <c r="N276" i="10" s="1"/>
  <c r="K334" i="10"/>
  <c r="M80" i="10"/>
  <c r="N80" i="10" s="1"/>
  <c r="K158" i="10"/>
  <c r="M83" i="10"/>
  <c r="N83" i="10" s="1"/>
  <c r="M53" i="10"/>
  <c r="N53" i="10" s="1"/>
  <c r="K271" i="10"/>
  <c r="M329" i="10"/>
  <c r="N329" i="10" s="1"/>
  <c r="K374" i="10"/>
  <c r="M211" i="10"/>
  <c r="N211" i="10" s="1"/>
  <c r="K148" i="10"/>
  <c r="K104" i="10"/>
  <c r="K134" i="10"/>
  <c r="K301" i="10"/>
  <c r="M140" i="10"/>
  <c r="N140" i="10" s="1"/>
  <c r="M230" i="10"/>
  <c r="N230" i="10" s="1"/>
  <c r="M227" i="10"/>
  <c r="N227" i="10" s="1"/>
  <c r="K378" i="10"/>
  <c r="M257" i="10"/>
  <c r="N257" i="10" s="1"/>
  <c r="K119" i="10"/>
  <c r="M119" i="10"/>
  <c r="N119" i="10" s="1"/>
  <c r="K110" i="10"/>
  <c r="M110" i="10"/>
  <c r="N110" i="10" s="1"/>
  <c r="K37" i="10"/>
  <c r="M37" i="10"/>
  <c r="N37" i="10" s="1"/>
  <c r="K260" i="10"/>
  <c r="M260" i="10"/>
  <c r="N260" i="10" s="1"/>
  <c r="M22" i="10"/>
  <c r="N22" i="10" s="1"/>
  <c r="K22" i="10"/>
  <c r="K29" i="10"/>
  <c r="M29" i="10"/>
  <c r="N29" i="10" s="1"/>
  <c r="U9" i="11"/>
  <c r="N450" i="11"/>
  <c r="N67" i="11"/>
  <c r="N70" i="10"/>
  <c r="N150" i="10"/>
  <c r="N171" i="10"/>
  <c r="N231" i="10"/>
  <c r="N391" i="10"/>
  <c r="N333" i="10"/>
  <c r="N393" i="10"/>
  <c r="N234" i="10"/>
  <c r="N254" i="10"/>
  <c r="N334" i="10"/>
  <c r="N436" i="10"/>
  <c r="N258" i="10"/>
  <c r="N398" i="10"/>
  <c r="N159" i="10"/>
  <c r="N141" i="10"/>
  <c r="N261" i="10"/>
  <c r="N281" i="10"/>
  <c r="N322" i="10"/>
  <c r="N442" i="10"/>
  <c r="N244" i="10"/>
  <c r="N306" i="10"/>
  <c r="N366" i="10"/>
  <c r="N446" i="10"/>
  <c r="N108" i="10"/>
  <c r="N427" i="10"/>
  <c r="N120" i="10"/>
  <c r="N444" i="10"/>
  <c r="U9" i="10"/>
  <c r="N61" i="11" l="1"/>
  <c r="N151" i="11"/>
  <c r="N23" i="11"/>
  <c r="N246" i="11"/>
  <c r="N86" i="11"/>
  <c r="N298" i="11"/>
  <c r="N260" i="11"/>
  <c r="N280" i="11"/>
  <c r="N420" i="11"/>
  <c r="N343" i="11"/>
  <c r="N24" i="11"/>
  <c r="N42" i="11"/>
  <c r="N85" i="11"/>
  <c r="N141" i="11"/>
  <c r="N270" i="11"/>
  <c r="N119" i="11"/>
  <c r="N51" i="11"/>
  <c r="N79" i="11"/>
  <c r="N469" i="11"/>
  <c r="N406" i="11"/>
  <c r="N454" i="11"/>
  <c r="N177" i="11"/>
  <c r="N25" i="11"/>
  <c r="N46" i="11"/>
  <c r="N112" i="11"/>
  <c r="N272" i="11"/>
  <c r="N258" i="11"/>
  <c r="N245" i="11"/>
  <c r="N108" i="11"/>
  <c r="N144" i="11"/>
  <c r="N391" i="11"/>
  <c r="N405" i="11"/>
  <c r="N373" i="11"/>
  <c r="N351" i="11"/>
  <c r="N429" i="11"/>
  <c r="N411" i="11"/>
  <c r="N95" i="11"/>
  <c r="N74" i="11"/>
  <c r="N279" i="11"/>
  <c r="N165" i="11"/>
  <c r="N347" i="11"/>
  <c r="N87" i="11"/>
  <c r="N200" i="11"/>
  <c r="N224" i="11"/>
  <c r="N247" i="11"/>
  <c r="N282" i="11"/>
  <c r="N208" i="11"/>
  <c r="N453" i="11"/>
  <c r="N155" i="11"/>
  <c r="N212" i="11"/>
  <c r="N315" i="11"/>
  <c r="N393" i="11"/>
  <c r="N222" i="11"/>
  <c r="N323" i="11"/>
  <c r="N326" i="11"/>
  <c r="N415" i="11"/>
  <c r="N118" i="11"/>
  <c r="N309" i="11"/>
  <c r="N218" i="11"/>
  <c r="N117" i="11"/>
  <c r="N173" i="11"/>
  <c r="N236" i="11"/>
  <c r="N28" i="11"/>
  <c r="N52" i="11"/>
  <c r="N76" i="11"/>
  <c r="N407" i="11"/>
  <c r="N223" i="11"/>
  <c r="N32" i="11"/>
  <c r="N396" i="11"/>
  <c r="N220" i="11"/>
  <c r="N136" i="11"/>
  <c r="N167" i="11"/>
  <c r="N394" i="11"/>
  <c r="N207" i="11"/>
  <c r="N43" i="11"/>
  <c r="N205" i="11"/>
  <c r="N143" i="11"/>
  <c r="N262" i="11"/>
  <c r="N301" i="11"/>
  <c r="N123" i="11"/>
  <c r="N409" i="11"/>
  <c r="N237" i="11"/>
  <c r="N196" i="11"/>
  <c r="N184" i="11"/>
  <c r="N49" i="11"/>
  <c r="N209" i="11"/>
  <c r="N268" i="11"/>
  <c r="N233" i="11"/>
  <c r="N194" i="11"/>
  <c r="N457" i="11"/>
  <c r="N133" i="11"/>
  <c r="N35" i="11"/>
  <c r="N283" i="11"/>
  <c r="N214" i="11"/>
  <c r="N159" i="11"/>
  <c r="N60" i="11"/>
  <c r="N96" i="11"/>
  <c r="N58" i="11"/>
  <c r="N161" i="11"/>
  <c r="N383" i="11"/>
  <c r="N417" i="11"/>
  <c r="N408" i="11"/>
  <c r="N22" i="11"/>
  <c r="N243" i="11"/>
  <c r="N410" i="11"/>
  <c r="N452" i="11"/>
  <c r="N337" i="11"/>
  <c r="N328" i="11"/>
  <c r="N166" i="11"/>
  <c r="N442" i="11"/>
  <c r="N433" i="11"/>
  <c r="N353" i="11"/>
  <c r="N186" i="11"/>
  <c r="N111" i="11"/>
  <c r="N354" i="11"/>
  <c r="N386" i="11"/>
  <c r="N203" i="11"/>
  <c r="N199" i="11"/>
  <c r="N39" i="11"/>
  <c r="N254" i="11"/>
  <c r="N206" i="11"/>
  <c r="N370" i="11"/>
  <c r="N445" i="11"/>
  <c r="N329" i="11"/>
  <c r="N191" i="11"/>
  <c r="N422" i="11"/>
  <c r="N267" i="11"/>
  <c r="N195" i="11"/>
  <c r="N398" i="11"/>
  <c r="N400" i="11"/>
  <c r="N318" i="11"/>
  <c r="N356" i="11"/>
  <c r="N369" i="11"/>
  <c r="N219" i="11"/>
  <c r="N202" i="11"/>
  <c r="N198" i="11"/>
  <c r="N384" i="11"/>
  <c r="N365" i="11"/>
  <c r="N54" i="11"/>
  <c r="N368" i="11"/>
  <c r="N390" i="11"/>
  <c r="N428" i="11"/>
  <c r="N34" i="11"/>
  <c r="N50" i="11"/>
  <c r="N291" i="11"/>
  <c r="N392" i="11"/>
  <c r="N114" i="11"/>
  <c r="N461" i="11"/>
  <c r="N348" i="11"/>
  <c r="N120" i="11"/>
  <c r="N109" i="11"/>
  <c r="N460" i="11"/>
  <c r="N215" i="11"/>
  <c r="N316" i="11"/>
  <c r="N251" i="11"/>
  <c r="N334" i="11"/>
  <c r="N131" i="11"/>
  <c r="N443" i="11"/>
  <c r="N456" i="11"/>
  <c r="N211" i="11"/>
  <c r="N335" i="11"/>
  <c r="N170" i="11"/>
  <c r="N349" i="11"/>
  <c r="N20" i="11"/>
  <c r="N138" i="11"/>
  <c r="N288" i="11"/>
  <c r="N121" i="11"/>
  <c r="N285" i="11"/>
  <c r="N389" i="11"/>
  <c r="N352" i="11"/>
  <c r="N77" i="11"/>
  <c r="N332" i="11"/>
  <c r="N381" i="11"/>
  <c r="N446" i="11"/>
  <c r="N157" i="11"/>
  <c r="N188" i="11"/>
  <c r="N164" i="11"/>
  <c r="N72" i="11"/>
  <c r="N300" i="11"/>
  <c r="N359" i="11"/>
  <c r="N140" i="11"/>
  <c r="N385" i="11"/>
  <c r="N382" i="11"/>
  <c r="N244" i="11"/>
  <c r="N275" i="11"/>
  <c r="N375" i="11"/>
  <c r="N70" i="11"/>
  <c r="N225" i="11"/>
  <c r="N439" i="11"/>
  <c r="N434" i="11"/>
  <c r="N105" i="11"/>
  <c r="N98" i="11"/>
  <c r="N97" i="11"/>
  <c r="N192" i="11"/>
  <c r="N303" i="11"/>
  <c r="N88" i="11"/>
  <c r="N129" i="11"/>
  <c r="N281" i="11"/>
  <c r="N26" i="11"/>
  <c r="N259" i="11"/>
  <c r="N340" i="11"/>
  <c r="N380" i="11"/>
  <c r="N421" i="11"/>
  <c r="N306" i="11"/>
  <c r="N175" i="11"/>
  <c r="N379" i="11"/>
  <c r="N250" i="11"/>
  <c r="N426" i="11"/>
  <c r="N229" i="11"/>
  <c r="N299" i="11"/>
  <c r="N416" i="11"/>
  <c r="N53" i="11"/>
  <c r="N447" i="11"/>
  <c r="N312" i="11"/>
  <c r="N230" i="11"/>
  <c r="N364" i="11"/>
  <c r="N256" i="11"/>
  <c r="N414" i="11"/>
  <c r="N73" i="11"/>
  <c r="N338" i="11"/>
  <c r="N125" i="11"/>
  <c r="N47" i="11"/>
  <c r="N228" i="11"/>
  <c r="N293" i="11"/>
  <c r="N296" i="11"/>
  <c r="N27" i="11"/>
  <c r="N424" i="11"/>
  <c r="N37" i="11"/>
  <c r="N147" i="11"/>
  <c r="N302" i="11"/>
  <c r="N319" i="11"/>
  <c r="N122" i="11"/>
  <c r="N371" i="11"/>
  <c r="N257" i="11"/>
  <c r="N59" i="11"/>
  <c r="N103" i="11"/>
  <c r="N436" i="11"/>
  <c r="N158" i="11"/>
  <c r="N278" i="11"/>
  <c r="N322" i="11"/>
  <c r="N311" i="11"/>
  <c r="N451" i="11"/>
  <c r="N128" i="11"/>
  <c r="N66" i="11"/>
  <c r="N41" i="11"/>
  <c r="N284" i="11"/>
  <c r="N187" i="11"/>
  <c r="N181" i="11"/>
  <c r="N62" i="11"/>
  <c r="N327" i="11"/>
  <c r="N430" i="11"/>
  <c r="N387" i="11"/>
  <c r="N441" i="11"/>
  <c r="N113" i="11"/>
  <c r="N104" i="11"/>
  <c r="N90" i="11"/>
  <c r="N148" i="11"/>
  <c r="N171" i="11"/>
  <c r="N290" i="11"/>
  <c r="N261" i="11"/>
  <c r="N297" i="11"/>
  <c r="N362" i="11"/>
  <c r="N264" i="11"/>
  <c r="N458" i="11"/>
  <c r="N401" i="11"/>
  <c r="N78" i="11"/>
  <c r="N366" i="11"/>
  <c r="N265" i="11"/>
  <c r="N305" i="11"/>
  <c r="N463" i="11"/>
  <c r="N162" i="11"/>
  <c r="N81" i="11"/>
  <c r="N142" i="11"/>
  <c r="N89" i="11"/>
  <c r="N462" i="11"/>
  <c r="N357" i="11"/>
  <c r="N333" i="11"/>
  <c r="N69" i="11"/>
  <c r="N99" i="11"/>
  <c r="N48" i="11"/>
  <c r="N80" i="11"/>
  <c r="N45" i="11"/>
  <c r="N240" i="11"/>
  <c r="N377" i="11"/>
  <c r="N132" i="11"/>
  <c r="N271" i="11"/>
  <c r="N174" i="11"/>
  <c r="N331" i="11"/>
  <c r="N294" i="11"/>
  <c r="N180" i="11"/>
  <c r="N289" i="11"/>
  <c r="N172" i="11"/>
  <c r="N107" i="11"/>
  <c r="N320" i="11"/>
  <c r="N63" i="11"/>
  <c r="N263" i="11"/>
  <c r="N65" i="11"/>
  <c r="N91" i="11"/>
  <c r="N432" i="11"/>
  <c r="N82" i="11"/>
  <c r="N313" i="11"/>
  <c r="N307" i="11"/>
  <c r="N438" i="11"/>
  <c r="N355" i="11"/>
  <c r="N308" i="11"/>
  <c r="N19" i="11"/>
  <c r="N193" i="11"/>
  <c r="N146" i="11"/>
  <c r="N266" i="11"/>
  <c r="N106" i="11"/>
  <c r="N64" i="11"/>
  <c r="N56" i="11"/>
  <c r="N168" i="11"/>
  <c r="N182" i="11"/>
  <c r="N253" i="11"/>
  <c r="N30" i="11"/>
  <c r="N466" i="11"/>
  <c r="N374" i="11"/>
  <c r="N217" i="11"/>
  <c r="N139" i="11"/>
  <c r="N455" i="11"/>
  <c r="N154" i="11"/>
  <c r="N135" i="11"/>
  <c r="N339" i="11"/>
  <c r="N71" i="11"/>
  <c r="N152" i="11"/>
  <c r="N361" i="11"/>
  <c r="N376" i="11"/>
  <c r="N304" i="11"/>
  <c r="N325" i="11"/>
  <c r="N235" i="11"/>
  <c r="N435" i="11"/>
  <c r="N395" i="11"/>
  <c r="N116" i="11"/>
  <c r="N344" i="11"/>
  <c r="N314" i="11"/>
  <c r="N292" i="11"/>
  <c r="N115" i="11"/>
  <c r="N238" i="11"/>
  <c r="N145" i="11"/>
  <c r="N110" i="11"/>
  <c r="N149" i="11"/>
  <c r="N239" i="11"/>
  <c r="N137" i="11"/>
  <c r="N449" i="11"/>
  <c r="N367" i="11"/>
  <c r="N83" i="11"/>
  <c r="N427" i="11"/>
  <c r="N55" i="11"/>
  <c r="N221" i="11"/>
  <c r="N363" i="11"/>
  <c r="N231" i="11"/>
  <c r="N419" i="11"/>
  <c r="N127" i="11"/>
  <c r="N31" i="11"/>
  <c r="N321" i="11"/>
  <c r="N226" i="11"/>
  <c r="N360" i="11"/>
  <c r="N431" i="11"/>
  <c r="N402" i="11"/>
  <c r="N134" i="11"/>
  <c r="N464" i="11"/>
  <c r="N38" i="11"/>
  <c r="N418" i="11"/>
  <c r="N75" i="11"/>
  <c r="N241" i="11"/>
  <c r="N465" i="11"/>
  <c r="N190" i="11"/>
  <c r="N178" i="11"/>
  <c r="N84" i="11"/>
  <c r="N412" i="11"/>
  <c r="N440" i="11"/>
  <c r="N425" i="11"/>
  <c r="N130" i="11"/>
  <c r="N102" i="11"/>
  <c r="N388" i="11"/>
  <c r="N468" i="11"/>
  <c r="N413" i="11"/>
  <c r="N179" i="11"/>
  <c r="N252" i="11"/>
  <c r="N227" i="11"/>
  <c r="N317" i="11"/>
  <c r="N346" i="11"/>
  <c r="N350" i="11"/>
  <c r="N21" i="11"/>
  <c r="N444" i="11"/>
  <c r="N100" i="11"/>
  <c r="N36" i="11"/>
  <c r="N176" i="11"/>
  <c r="N216" i="11"/>
  <c r="N295" i="11"/>
  <c r="N378" i="11"/>
  <c r="N242" i="11"/>
  <c r="N358" i="11"/>
  <c r="N459" i="11"/>
  <c r="N232" i="11"/>
  <c r="N201" i="11"/>
  <c r="N287" i="11"/>
  <c r="N324" i="11"/>
  <c r="N372" i="11"/>
  <c r="N397" i="11"/>
  <c r="N44" i="11"/>
  <c r="N204" i="11"/>
  <c r="N40" i="11"/>
  <c r="N274" i="11"/>
  <c r="N345" i="11"/>
  <c r="N163" i="11"/>
  <c r="N341" i="11"/>
  <c r="N92" i="11"/>
  <c r="N399" i="11"/>
  <c r="N29" i="11"/>
  <c r="N255" i="11"/>
  <c r="N342" i="11"/>
  <c r="N126" i="11"/>
  <c r="N169" i="11"/>
  <c r="N448" i="11"/>
  <c r="N276" i="11"/>
  <c r="N269" i="11"/>
  <c r="N210" i="11"/>
  <c r="N68" i="11"/>
  <c r="N437" i="11"/>
  <c r="N423" i="11"/>
  <c r="N277" i="11"/>
  <c r="N189" i="11"/>
  <c r="N150" i="11"/>
  <c r="N197" i="11"/>
  <c r="N273" i="11"/>
  <c r="N93" i="11"/>
  <c r="N286" i="11"/>
  <c r="N185" i="11"/>
  <c r="N403" i="11"/>
  <c r="N94" i="11"/>
  <c r="N183" i="11"/>
  <c r="N234" i="11"/>
  <c r="N160" i="11"/>
  <c r="N124" i="11"/>
  <c r="N330" i="11"/>
  <c r="N249" i="11"/>
  <c r="N467" i="11"/>
  <c r="N57" i="11"/>
  <c r="N248" i="11"/>
  <c r="N336" i="11"/>
  <c r="N101" i="11"/>
  <c r="N156" i="11"/>
  <c r="N213" i="11"/>
  <c r="N404" i="11"/>
  <c r="N153" i="11"/>
  <c r="N33" i="11"/>
  <c r="N310" i="11"/>
  <c r="P19" i="10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T21" i="5" s="1"/>
  <c r="AA5" i="5"/>
  <c r="Z5" i="5"/>
  <c r="V5" i="5"/>
  <c r="U5" i="5"/>
  <c r="T5" i="5"/>
  <c r="N3" i="5"/>
  <c r="L3" i="5"/>
  <c r="O3" i="5" s="1"/>
  <c r="K3" i="5"/>
  <c r="E3" i="5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P19" i="11" l="1"/>
  <c r="R17" i="5"/>
  <c r="W24" i="5"/>
  <c r="AD79" i="3"/>
  <c r="R25" i="5"/>
  <c r="R19" i="5"/>
  <c r="R24" i="5"/>
  <c r="S9" i="5"/>
  <c r="W28" i="5"/>
  <c r="W29" i="5" s="1"/>
  <c r="AD6" i="3"/>
  <c r="U9" i="5" l="1"/>
  <c r="R21" i="5"/>
  <c r="V21" i="5" s="1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K405" i="5" l="1"/>
  <c r="M405" i="5"/>
  <c r="K205" i="5"/>
  <c r="M205" i="5"/>
  <c r="K92" i="5"/>
  <c r="M92" i="5"/>
  <c r="N92" i="5" s="1"/>
  <c r="K439" i="5"/>
  <c r="M439" i="5"/>
  <c r="N439" i="5" s="1"/>
  <c r="K338" i="5"/>
  <c r="M338" i="5"/>
  <c r="N338" i="5" s="1"/>
  <c r="K138" i="5"/>
  <c r="M138" i="5"/>
  <c r="N138" i="5" s="1"/>
  <c r="K364" i="5"/>
  <c r="M364" i="5"/>
  <c r="N364" i="5" s="1"/>
  <c r="K212" i="5"/>
  <c r="M212" i="5"/>
  <c r="N212" i="5" s="1"/>
  <c r="K73" i="5"/>
  <c r="M73" i="5"/>
  <c r="N73" i="5" s="1"/>
  <c r="K193" i="5"/>
  <c r="M193" i="5"/>
  <c r="N193" i="5" s="1"/>
  <c r="K87" i="5"/>
  <c r="M87" i="5"/>
  <c r="K86" i="5"/>
  <c r="M86" i="5"/>
  <c r="K424" i="5"/>
  <c r="M424" i="5"/>
  <c r="N424" i="5" s="1"/>
  <c r="K363" i="5"/>
  <c r="M363" i="5"/>
  <c r="N363" i="5" s="1"/>
  <c r="K248" i="5"/>
  <c r="M248" i="5"/>
  <c r="N248" i="5" s="1"/>
  <c r="K444" i="5"/>
  <c r="M444" i="5"/>
  <c r="N444" i="5" s="1"/>
  <c r="K89" i="5"/>
  <c r="M89" i="5"/>
  <c r="N89" i="5" s="1"/>
  <c r="K65" i="5"/>
  <c r="M65" i="5"/>
  <c r="N65" i="5" s="1"/>
  <c r="K172" i="5"/>
  <c r="M172" i="5"/>
  <c r="N172" i="5" s="1"/>
  <c r="K242" i="5"/>
  <c r="M242" i="5"/>
  <c r="N242" i="5" s="1"/>
  <c r="K232" i="5"/>
  <c r="M232" i="5"/>
  <c r="K321" i="5"/>
  <c r="M321" i="5"/>
  <c r="K340" i="5"/>
  <c r="M340" i="5"/>
  <c r="N340" i="5" s="1"/>
  <c r="K285" i="5"/>
  <c r="M285" i="5"/>
  <c r="N285" i="5" s="1"/>
  <c r="K417" i="5"/>
  <c r="M417" i="5"/>
  <c r="N417" i="5" s="1"/>
  <c r="K398" i="5"/>
  <c r="M398" i="5"/>
  <c r="N398" i="5" s="1"/>
  <c r="K70" i="5"/>
  <c r="M70" i="5"/>
  <c r="N70" i="5" s="1"/>
  <c r="K150" i="5"/>
  <c r="M150" i="5"/>
  <c r="N150" i="5" s="1"/>
  <c r="K216" i="5"/>
  <c r="M216" i="5"/>
  <c r="N216" i="5" s="1"/>
  <c r="K352" i="5"/>
  <c r="M352" i="5"/>
  <c r="N352" i="5" s="1"/>
  <c r="K174" i="5"/>
  <c r="M174" i="5"/>
  <c r="K66" i="5"/>
  <c r="M66" i="5"/>
  <c r="K469" i="5"/>
  <c r="M469" i="5"/>
  <c r="N469" i="5" s="1"/>
  <c r="K389" i="5"/>
  <c r="M389" i="5"/>
  <c r="K356" i="5"/>
  <c r="M356" i="5"/>
  <c r="N356" i="5" s="1"/>
  <c r="K461" i="5"/>
  <c r="M461" i="5"/>
  <c r="N461" i="5" s="1"/>
  <c r="K93" i="5"/>
  <c r="M93" i="5"/>
  <c r="N93" i="5" s="1"/>
  <c r="K447" i="5"/>
  <c r="M447" i="5"/>
  <c r="N447" i="5" s="1"/>
  <c r="K119" i="5"/>
  <c r="M119" i="5"/>
  <c r="N119" i="5" s="1"/>
  <c r="K33" i="5"/>
  <c r="M33" i="5"/>
  <c r="N33" i="5" s="1"/>
  <c r="K253" i="5"/>
  <c r="M253" i="5"/>
  <c r="K75" i="5"/>
  <c r="M75" i="5"/>
  <c r="K49" i="5"/>
  <c r="M49" i="5"/>
  <c r="K180" i="5"/>
  <c r="M180" i="5"/>
  <c r="N180" i="5" s="1"/>
  <c r="K141" i="5"/>
  <c r="M141" i="5"/>
  <c r="N141" i="5" s="1"/>
  <c r="K51" i="5"/>
  <c r="M51" i="5"/>
  <c r="N51" i="5" s="1"/>
  <c r="K380" i="5"/>
  <c r="M380" i="5"/>
  <c r="N380" i="5" s="1"/>
  <c r="K415" i="5"/>
  <c r="M415" i="5"/>
  <c r="N415" i="5" s="1"/>
  <c r="K237" i="5"/>
  <c r="M237" i="5"/>
  <c r="N237" i="5" s="1"/>
  <c r="K82" i="5"/>
  <c r="M82" i="5"/>
  <c r="N82" i="5" s="1"/>
  <c r="K337" i="5"/>
  <c r="M337" i="5"/>
  <c r="N337" i="5" s="1"/>
  <c r="K355" i="5"/>
  <c r="M355" i="5"/>
  <c r="K311" i="5"/>
  <c r="M311" i="5"/>
  <c r="K48" i="5"/>
  <c r="M48" i="5"/>
  <c r="N48" i="5" s="1"/>
  <c r="K185" i="5"/>
  <c r="M185" i="5"/>
  <c r="N185" i="5" s="1"/>
  <c r="K457" i="5"/>
  <c r="M457" i="5"/>
  <c r="N457" i="5" s="1"/>
  <c r="K331" i="5"/>
  <c r="M331" i="5"/>
  <c r="N331" i="5" s="1"/>
  <c r="K394" i="5"/>
  <c r="M394" i="5"/>
  <c r="N394" i="5" s="1"/>
  <c r="K448" i="5"/>
  <c r="M448" i="5"/>
  <c r="N448" i="5" s="1"/>
  <c r="K322" i="5"/>
  <c r="M322" i="5"/>
  <c r="N322" i="5" s="1"/>
  <c r="K401" i="5"/>
  <c r="M401" i="5"/>
  <c r="K241" i="5"/>
  <c r="M241" i="5"/>
  <c r="K295" i="5"/>
  <c r="M295" i="5"/>
  <c r="N295" i="5" s="1"/>
  <c r="K154" i="5"/>
  <c r="M154" i="5"/>
  <c r="N154" i="5" s="1"/>
  <c r="K47" i="5"/>
  <c r="M47" i="5"/>
  <c r="N47" i="5" s="1"/>
  <c r="K422" i="5"/>
  <c r="M422" i="5"/>
  <c r="N422" i="5" s="1"/>
  <c r="K127" i="5"/>
  <c r="M127" i="5"/>
  <c r="N127" i="5" s="1"/>
  <c r="K351" i="5"/>
  <c r="M351" i="5"/>
  <c r="N351" i="5" s="1"/>
  <c r="K71" i="5"/>
  <c r="M71" i="5"/>
  <c r="N71" i="5" s="1"/>
  <c r="K372" i="5"/>
  <c r="M372" i="5"/>
  <c r="N372" i="5" s="1"/>
  <c r="K332" i="5"/>
  <c r="M332" i="5"/>
  <c r="K67" i="5"/>
  <c r="M67" i="5"/>
  <c r="K195" i="5"/>
  <c r="M195" i="5"/>
  <c r="N195" i="5" s="1"/>
  <c r="K40" i="5"/>
  <c r="M40" i="5"/>
  <c r="N40" i="5" s="1"/>
  <c r="K43" i="5"/>
  <c r="M43" i="5"/>
  <c r="N43" i="5" s="1"/>
  <c r="K39" i="5"/>
  <c r="M39" i="5"/>
  <c r="N39" i="5" s="1"/>
  <c r="K464" i="5"/>
  <c r="M464" i="5"/>
  <c r="N464" i="5" s="1"/>
  <c r="K320" i="5"/>
  <c r="M320" i="5"/>
  <c r="N320" i="5" s="1"/>
  <c r="K410" i="5"/>
  <c r="M410" i="5"/>
  <c r="N410" i="5" s="1"/>
  <c r="K437" i="5"/>
  <c r="M437" i="5"/>
  <c r="N437" i="5" s="1"/>
  <c r="K446" i="5"/>
  <c r="M446" i="5"/>
  <c r="N446" i="5" s="1"/>
  <c r="K368" i="5"/>
  <c r="M368" i="5"/>
  <c r="K314" i="5"/>
  <c r="M314" i="5"/>
  <c r="N314" i="5" s="1"/>
  <c r="K59" i="5"/>
  <c r="M59" i="5"/>
  <c r="N59" i="5" s="1"/>
  <c r="K137" i="5"/>
  <c r="M137" i="5"/>
  <c r="N137" i="5" s="1"/>
  <c r="K354" i="5"/>
  <c r="M354" i="5"/>
  <c r="N354" i="5" s="1"/>
  <c r="K251" i="5"/>
  <c r="M251" i="5"/>
  <c r="N251" i="5" s="1"/>
  <c r="K391" i="5"/>
  <c r="M391" i="5"/>
  <c r="N391" i="5" s="1"/>
  <c r="K64" i="5"/>
  <c r="M64" i="5"/>
  <c r="N64" i="5" s="1"/>
  <c r="K27" i="5"/>
  <c r="M27" i="5"/>
  <c r="N27" i="5" s="1"/>
  <c r="K104" i="5"/>
  <c r="M104" i="5"/>
  <c r="K431" i="5"/>
  <c r="M431" i="5"/>
  <c r="N431" i="5" s="1"/>
  <c r="K219" i="5"/>
  <c r="M219" i="5"/>
  <c r="N219" i="5" s="1"/>
  <c r="K79" i="5"/>
  <c r="M79" i="5"/>
  <c r="N79" i="5" s="1"/>
  <c r="K135" i="5"/>
  <c r="M135" i="5"/>
  <c r="N135" i="5" s="1"/>
  <c r="K407" i="5"/>
  <c r="M407" i="5"/>
  <c r="N407" i="5" s="1"/>
  <c r="K362" i="5"/>
  <c r="M362" i="5"/>
  <c r="N362" i="5" s="1"/>
  <c r="K291" i="5"/>
  <c r="M291" i="5"/>
  <c r="N291" i="5" s="1"/>
  <c r="K148" i="5"/>
  <c r="M148" i="5"/>
  <c r="N148" i="5" s="1"/>
  <c r="K208" i="5"/>
  <c r="M208" i="5"/>
  <c r="N208" i="5" s="1"/>
  <c r="K414" i="5"/>
  <c r="M414" i="5"/>
  <c r="K131" i="5"/>
  <c r="M131" i="5"/>
  <c r="K99" i="5"/>
  <c r="M99" i="5"/>
  <c r="N99" i="5" s="1"/>
  <c r="K382" i="5"/>
  <c r="M382" i="5"/>
  <c r="N382" i="5" s="1"/>
  <c r="K419" i="5"/>
  <c r="M419" i="5"/>
  <c r="N419" i="5" s="1"/>
  <c r="K85" i="5"/>
  <c r="M85" i="5"/>
  <c r="N85" i="5" s="1"/>
  <c r="K125" i="5"/>
  <c r="M125" i="5"/>
  <c r="N125" i="5" s="1"/>
  <c r="K230" i="5"/>
  <c r="M230" i="5"/>
  <c r="N230" i="5" s="1"/>
  <c r="K358" i="5"/>
  <c r="M358" i="5"/>
  <c r="N358" i="5" s="1"/>
  <c r="K164" i="5"/>
  <c r="M164" i="5"/>
  <c r="N164" i="5" s="1"/>
  <c r="K279" i="5"/>
  <c r="M279" i="5"/>
  <c r="K420" i="5"/>
  <c r="M420" i="5"/>
  <c r="K402" i="5"/>
  <c r="M402" i="5"/>
  <c r="N402" i="5" s="1"/>
  <c r="K29" i="5"/>
  <c r="M29" i="5"/>
  <c r="N29" i="5" s="1"/>
  <c r="K265" i="5"/>
  <c r="M265" i="5"/>
  <c r="N265" i="5" s="1"/>
  <c r="K235" i="5"/>
  <c r="M235" i="5"/>
  <c r="N235" i="5" s="1"/>
  <c r="K203" i="5"/>
  <c r="M203" i="5"/>
  <c r="N203" i="5" s="1"/>
  <c r="K467" i="5"/>
  <c r="M467" i="5"/>
  <c r="N467" i="5" s="1"/>
  <c r="K384" i="5"/>
  <c r="M384" i="5"/>
  <c r="N384" i="5" s="1"/>
  <c r="K238" i="5"/>
  <c r="M238" i="5"/>
  <c r="N238" i="5" s="1"/>
  <c r="K465" i="5"/>
  <c r="M465" i="5"/>
  <c r="N465" i="5" s="1"/>
  <c r="K409" i="5"/>
  <c r="M409" i="5"/>
  <c r="K312" i="5"/>
  <c r="M312" i="5"/>
  <c r="N312" i="5" s="1"/>
  <c r="K128" i="5"/>
  <c r="M128" i="5"/>
  <c r="N128" i="5" s="1"/>
  <c r="K365" i="5"/>
  <c r="M365" i="5"/>
  <c r="N365" i="5" s="1"/>
  <c r="K442" i="5"/>
  <c r="M442" i="5"/>
  <c r="N442" i="5" s="1"/>
  <c r="K440" i="5"/>
  <c r="M440" i="5"/>
  <c r="N440" i="5" s="1"/>
  <c r="K199" i="5"/>
  <c r="M199" i="5"/>
  <c r="N199" i="5" s="1"/>
  <c r="K274" i="5"/>
  <c r="M274" i="5"/>
  <c r="N274" i="5" s="1"/>
  <c r="K160" i="5"/>
  <c r="M160" i="5"/>
  <c r="N160" i="5" s="1"/>
  <c r="K466" i="5"/>
  <c r="M466" i="5"/>
  <c r="K202" i="5"/>
  <c r="M202" i="5"/>
  <c r="N202" i="5" s="1"/>
  <c r="K349" i="5"/>
  <c r="M349" i="5"/>
  <c r="N349" i="5" s="1"/>
  <c r="K229" i="5"/>
  <c r="M229" i="5"/>
  <c r="N229" i="5" s="1"/>
  <c r="K423" i="5"/>
  <c r="M423" i="5"/>
  <c r="N423" i="5" s="1"/>
  <c r="K147" i="5"/>
  <c r="M147" i="5"/>
  <c r="N147" i="5" s="1"/>
  <c r="K169" i="5"/>
  <c r="M169" i="5"/>
  <c r="N169" i="5" s="1"/>
  <c r="K445" i="5"/>
  <c r="M445" i="5"/>
  <c r="N445" i="5" s="1"/>
  <c r="K458" i="5"/>
  <c r="M458" i="5"/>
  <c r="N458" i="5" s="1"/>
  <c r="K300" i="5"/>
  <c r="M300" i="5"/>
  <c r="N300" i="5" s="1"/>
  <c r="K227" i="5"/>
  <c r="M227" i="5"/>
  <c r="K252" i="5"/>
  <c r="M252" i="5"/>
  <c r="K303" i="5"/>
  <c r="M303" i="5"/>
  <c r="N303" i="5" s="1"/>
  <c r="K452" i="5"/>
  <c r="M452" i="5"/>
  <c r="N452" i="5" s="1"/>
  <c r="K429" i="5"/>
  <c r="M429" i="5"/>
  <c r="N429" i="5" s="1"/>
  <c r="K32" i="5"/>
  <c r="M32" i="5"/>
  <c r="N32" i="5" s="1"/>
  <c r="K260" i="5"/>
  <c r="M260" i="5"/>
  <c r="N260" i="5" s="1"/>
  <c r="K408" i="5"/>
  <c r="M408" i="5"/>
  <c r="N408" i="5" s="1"/>
  <c r="K226" i="5"/>
  <c r="M226" i="5"/>
  <c r="N226" i="5" s="1"/>
  <c r="K102" i="5"/>
  <c r="M102" i="5"/>
  <c r="N102" i="5" s="1"/>
  <c r="K186" i="5"/>
  <c r="M186" i="5"/>
  <c r="N186" i="5" s="1"/>
  <c r="K155" i="5"/>
  <c r="M155" i="5"/>
  <c r="N155" i="5" s="1"/>
  <c r="K281" i="5"/>
  <c r="M281" i="5"/>
  <c r="N281" i="5" s="1"/>
  <c r="K83" i="5"/>
  <c r="M83" i="5"/>
  <c r="N83" i="5" s="1"/>
  <c r="K98" i="5"/>
  <c r="M98" i="5"/>
  <c r="N98" i="5" s="1"/>
  <c r="K266" i="5"/>
  <c r="M266" i="5"/>
  <c r="N266" i="5" s="1"/>
  <c r="K196" i="5"/>
  <c r="M196" i="5"/>
  <c r="N196" i="5" s="1"/>
  <c r="K392" i="5"/>
  <c r="M392" i="5"/>
  <c r="N392" i="5" s="1"/>
  <c r="K140" i="5"/>
  <c r="M140" i="5"/>
  <c r="N140" i="5" s="1"/>
  <c r="K30" i="5"/>
  <c r="M30" i="5"/>
  <c r="N30" i="5" s="1"/>
  <c r="K240" i="5"/>
  <c r="M240" i="5"/>
  <c r="K350" i="5"/>
  <c r="M350" i="5"/>
  <c r="N350" i="5" s="1"/>
  <c r="K433" i="5"/>
  <c r="M433" i="5"/>
  <c r="N433" i="5" s="1"/>
  <c r="K359" i="5"/>
  <c r="M359" i="5"/>
  <c r="N359" i="5" s="1"/>
  <c r="K88" i="5"/>
  <c r="M88" i="5"/>
  <c r="N88" i="5" s="1"/>
  <c r="K421" i="5"/>
  <c r="M421" i="5"/>
  <c r="N421" i="5" s="1"/>
  <c r="K60" i="5"/>
  <c r="M60" i="5"/>
  <c r="N60" i="5" s="1"/>
  <c r="K228" i="5"/>
  <c r="M228" i="5"/>
  <c r="N228" i="5" s="1"/>
  <c r="K91" i="5"/>
  <c r="M91" i="5"/>
  <c r="N91" i="5" s="1"/>
  <c r="K250" i="5"/>
  <c r="M250" i="5"/>
  <c r="N250" i="5" s="1"/>
  <c r="K249" i="5"/>
  <c r="M249" i="5"/>
  <c r="N249" i="5" s="1"/>
  <c r="K163" i="5"/>
  <c r="M163" i="5"/>
  <c r="K151" i="5"/>
  <c r="M151" i="5"/>
  <c r="N151" i="5" s="1"/>
  <c r="K449" i="5"/>
  <c r="M449" i="5"/>
  <c r="N449" i="5" s="1"/>
  <c r="K109" i="5"/>
  <c r="M109" i="5"/>
  <c r="N109" i="5" s="1"/>
  <c r="K156" i="5"/>
  <c r="M156" i="5"/>
  <c r="N156" i="5" s="1"/>
  <c r="K34" i="5"/>
  <c r="M34" i="5"/>
  <c r="N34" i="5" s="1"/>
  <c r="K162" i="5"/>
  <c r="M162" i="5"/>
  <c r="N162" i="5" s="1"/>
  <c r="K256" i="5"/>
  <c r="M256" i="5"/>
  <c r="N256" i="5" s="1"/>
  <c r="K426" i="5"/>
  <c r="M426" i="5"/>
  <c r="N426" i="5" s="1"/>
  <c r="K236" i="5"/>
  <c r="M236" i="5"/>
  <c r="N236" i="5" s="1"/>
  <c r="K114" i="5"/>
  <c r="M114" i="5"/>
  <c r="N114" i="5" s="1"/>
  <c r="K329" i="5"/>
  <c r="M329" i="5"/>
  <c r="N329" i="5" s="1"/>
  <c r="K68" i="5"/>
  <c r="M68" i="5"/>
  <c r="N68" i="5" s="1"/>
  <c r="K299" i="5"/>
  <c r="M299" i="5"/>
  <c r="N299" i="5" s="1"/>
  <c r="K412" i="5"/>
  <c r="M412" i="5"/>
  <c r="N412" i="5" s="1"/>
  <c r="K324" i="5"/>
  <c r="M324" i="5"/>
  <c r="N324" i="5" s="1"/>
  <c r="K177" i="5"/>
  <c r="M177" i="5"/>
  <c r="N177" i="5" s="1"/>
  <c r="K41" i="5"/>
  <c r="M41" i="5"/>
  <c r="N41" i="5" s="1"/>
  <c r="K268" i="5"/>
  <c r="M268" i="5"/>
  <c r="N268" i="5" s="1"/>
  <c r="K161" i="5"/>
  <c r="M161" i="5"/>
  <c r="K153" i="5"/>
  <c r="M153" i="5"/>
  <c r="K35" i="5"/>
  <c r="M35" i="5"/>
  <c r="N35" i="5" s="1"/>
  <c r="K377" i="5"/>
  <c r="M377" i="5"/>
  <c r="N377" i="5" s="1"/>
  <c r="K434" i="5"/>
  <c r="M434" i="5"/>
  <c r="N434" i="5" s="1"/>
  <c r="K46" i="5"/>
  <c r="M46" i="5"/>
  <c r="N46" i="5" s="1"/>
  <c r="K374" i="5"/>
  <c r="M374" i="5"/>
  <c r="N374" i="5" s="1"/>
  <c r="K37" i="5"/>
  <c r="M37" i="5"/>
  <c r="N37" i="5" s="1"/>
  <c r="K307" i="5"/>
  <c r="M307" i="5"/>
  <c r="N307" i="5" s="1"/>
  <c r="K243" i="5"/>
  <c r="M243" i="5"/>
  <c r="N243" i="5" s="1"/>
  <c r="K52" i="5"/>
  <c r="M52" i="5"/>
  <c r="K273" i="5"/>
  <c r="M273" i="5"/>
  <c r="K366" i="5"/>
  <c r="M366" i="5"/>
  <c r="N366" i="5" s="1"/>
  <c r="K181" i="5"/>
  <c r="M181" i="5"/>
  <c r="N181" i="5" s="1"/>
  <c r="K56" i="5"/>
  <c r="M56" i="5"/>
  <c r="N56" i="5" s="1"/>
  <c r="K126" i="5"/>
  <c r="M126" i="5"/>
  <c r="N126" i="5" s="1"/>
  <c r="K166" i="5"/>
  <c r="M166" i="5"/>
  <c r="N166" i="5" s="1"/>
  <c r="K84" i="5"/>
  <c r="M84" i="5"/>
  <c r="N84" i="5" s="1"/>
  <c r="K24" i="5"/>
  <c r="M24" i="5"/>
  <c r="N24" i="5" s="1"/>
  <c r="K316" i="5"/>
  <c r="M316" i="5"/>
  <c r="N316" i="5" s="1"/>
  <c r="K404" i="5"/>
  <c r="M404" i="5"/>
  <c r="N404" i="5" s="1"/>
  <c r="K255" i="5"/>
  <c r="M255" i="5"/>
  <c r="N255" i="5" s="1"/>
  <c r="K254" i="5"/>
  <c r="M254" i="5"/>
  <c r="N254" i="5" s="1"/>
  <c r="K20" i="5"/>
  <c r="M20" i="5"/>
  <c r="N20" i="5" s="1"/>
  <c r="K328" i="5"/>
  <c r="M328" i="5"/>
  <c r="N328" i="5" s="1"/>
  <c r="K206" i="5"/>
  <c r="M206" i="5"/>
  <c r="N206" i="5" s="1"/>
  <c r="K204" i="5"/>
  <c r="M204" i="5"/>
  <c r="N204" i="5" s="1"/>
  <c r="K385" i="5"/>
  <c r="M385" i="5"/>
  <c r="N385" i="5" s="1"/>
  <c r="K313" i="5"/>
  <c r="M313" i="5"/>
  <c r="N313" i="5" s="1"/>
  <c r="K390" i="5"/>
  <c r="M390" i="5"/>
  <c r="N390" i="5" s="1"/>
  <c r="K246" i="5"/>
  <c r="M246" i="5"/>
  <c r="K201" i="5"/>
  <c r="M201" i="5"/>
  <c r="N201" i="5" s="1"/>
  <c r="K276" i="5"/>
  <c r="M276" i="5"/>
  <c r="N276" i="5" s="1"/>
  <c r="K19" i="5"/>
  <c r="N19" i="5"/>
  <c r="K292" i="5"/>
  <c r="M292" i="5"/>
  <c r="N292" i="5" s="1"/>
  <c r="K269" i="5"/>
  <c r="M269" i="5"/>
  <c r="N269" i="5" s="1"/>
  <c r="K427" i="5"/>
  <c r="M427" i="5"/>
  <c r="N427" i="5" s="1"/>
  <c r="K103" i="5"/>
  <c r="M103" i="5"/>
  <c r="N103" i="5" s="1"/>
  <c r="K264" i="5"/>
  <c r="M264" i="5"/>
  <c r="N264" i="5" s="1"/>
  <c r="K54" i="5"/>
  <c r="M54" i="5"/>
  <c r="N54" i="5" s="1"/>
  <c r="K69" i="5"/>
  <c r="M69" i="5"/>
  <c r="K278" i="5"/>
  <c r="M278" i="5"/>
  <c r="N278" i="5" s="1"/>
  <c r="K395" i="5"/>
  <c r="M395" i="5"/>
  <c r="N395" i="5" s="1"/>
  <c r="K198" i="5"/>
  <c r="M198" i="5"/>
  <c r="N198" i="5" s="1"/>
  <c r="K308" i="5"/>
  <c r="M308" i="5"/>
  <c r="N308" i="5" s="1"/>
  <c r="K357" i="5"/>
  <c r="M357" i="5"/>
  <c r="N357" i="5" s="1"/>
  <c r="K74" i="5"/>
  <c r="M74" i="5"/>
  <c r="N74" i="5" s="1"/>
  <c r="K215" i="5"/>
  <c r="M215" i="5"/>
  <c r="N215" i="5" s="1"/>
  <c r="K136" i="5"/>
  <c r="M136" i="5"/>
  <c r="N136" i="5" s="1"/>
  <c r="K130" i="5"/>
  <c r="M130" i="5"/>
  <c r="N130" i="5" s="1"/>
  <c r="K296" i="5"/>
  <c r="M296" i="5"/>
  <c r="N296" i="5" s="1"/>
  <c r="K178" i="5"/>
  <c r="M178" i="5"/>
  <c r="N178" i="5" s="1"/>
  <c r="K58" i="5"/>
  <c r="M58" i="5"/>
  <c r="N58" i="5" s="1"/>
  <c r="K280" i="5"/>
  <c r="M280" i="5"/>
  <c r="N280" i="5" s="1"/>
  <c r="K386" i="5"/>
  <c r="M386" i="5"/>
  <c r="N386" i="5" s="1"/>
  <c r="K110" i="5"/>
  <c r="M110" i="5"/>
  <c r="N110" i="5" s="1"/>
  <c r="K133" i="5"/>
  <c r="M133" i="5"/>
  <c r="N133" i="5" s="1"/>
  <c r="K23" i="5"/>
  <c r="M23" i="5"/>
  <c r="N23" i="5" s="1"/>
  <c r="K152" i="5"/>
  <c r="M152" i="5"/>
  <c r="N152" i="5" s="1"/>
  <c r="K78" i="5"/>
  <c r="M78" i="5"/>
  <c r="N78" i="5" s="1"/>
  <c r="K438" i="5"/>
  <c r="M438" i="5"/>
  <c r="N438" i="5" s="1"/>
  <c r="K144" i="5"/>
  <c r="M144" i="5"/>
  <c r="N144" i="5" s="1"/>
  <c r="K399" i="5"/>
  <c r="M399" i="5"/>
  <c r="N399" i="5" s="1"/>
  <c r="K105" i="5"/>
  <c r="M105" i="5"/>
  <c r="N105" i="5" s="1"/>
  <c r="K275" i="5"/>
  <c r="M275" i="5"/>
  <c r="N275" i="5" s="1"/>
  <c r="K288" i="5"/>
  <c r="M288" i="5"/>
  <c r="N288" i="5" s="1"/>
  <c r="K373" i="5"/>
  <c r="M373" i="5"/>
  <c r="N373" i="5" s="1"/>
  <c r="K341" i="5"/>
  <c r="M341" i="5"/>
  <c r="N341" i="5" s="1"/>
  <c r="K197" i="5"/>
  <c r="M197" i="5"/>
  <c r="N197" i="5" s="1"/>
  <c r="K146" i="5"/>
  <c r="M146" i="5"/>
  <c r="N146" i="5" s="1"/>
  <c r="K245" i="5"/>
  <c r="M245" i="5"/>
  <c r="N245" i="5" s="1"/>
  <c r="K369" i="5"/>
  <c r="M369" i="5"/>
  <c r="N369" i="5" s="1"/>
  <c r="K344" i="5"/>
  <c r="M344" i="5"/>
  <c r="N344" i="5" s="1"/>
  <c r="K53" i="5"/>
  <c r="M53" i="5"/>
  <c r="N53" i="5" s="1"/>
  <c r="K38" i="5"/>
  <c r="M38" i="5"/>
  <c r="N38" i="5" s="1"/>
  <c r="K361" i="5"/>
  <c r="M361" i="5"/>
  <c r="N361" i="5" s="1"/>
  <c r="K168" i="5"/>
  <c r="M168" i="5"/>
  <c r="N168" i="5" s="1"/>
  <c r="K165" i="5"/>
  <c r="M165" i="5"/>
  <c r="N165" i="5" s="1"/>
  <c r="K305" i="5"/>
  <c r="M305" i="5"/>
  <c r="N305" i="5" s="1"/>
  <c r="K173" i="5"/>
  <c r="M173" i="5"/>
  <c r="N173" i="5" s="1"/>
  <c r="K72" i="5"/>
  <c r="M72" i="5"/>
  <c r="K21" i="5"/>
  <c r="M21" i="5"/>
  <c r="K222" i="5"/>
  <c r="M222" i="5"/>
  <c r="N222" i="5" s="1"/>
  <c r="K223" i="5"/>
  <c r="M223" i="5"/>
  <c r="N223" i="5" s="1"/>
  <c r="K42" i="5"/>
  <c r="M42" i="5"/>
  <c r="N42" i="5" s="1"/>
  <c r="K282" i="5"/>
  <c r="M282" i="5"/>
  <c r="N282" i="5" s="1"/>
  <c r="K225" i="5"/>
  <c r="M225" i="5"/>
  <c r="N225" i="5" s="1"/>
  <c r="K345" i="5"/>
  <c r="M345" i="5"/>
  <c r="N345" i="5" s="1"/>
  <c r="K167" i="5"/>
  <c r="M167" i="5"/>
  <c r="N167" i="5" s="1"/>
  <c r="K112" i="5"/>
  <c r="M112" i="5"/>
  <c r="N112" i="5" s="1"/>
  <c r="K284" i="5"/>
  <c r="M284" i="5"/>
  <c r="K134" i="5"/>
  <c r="M134" i="5"/>
  <c r="N134" i="5" s="1"/>
  <c r="K381" i="5"/>
  <c r="M381" i="5"/>
  <c r="N381" i="5" s="1"/>
  <c r="K239" i="5"/>
  <c r="M239" i="5"/>
  <c r="N239" i="5" s="1"/>
  <c r="K348" i="5"/>
  <c r="M348" i="5"/>
  <c r="N348" i="5" s="1"/>
  <c r="K139" i="5"/>
  <c r="M139" i="5"/>
  <c r="N139" i="5" s="1"/>
  <c r="K262" i="5"/>
  <c r="M262" i="5"/>
  <c r="N262" i="5" s="1"/>
  <c r="K263" i="5"/>
  <c r="M263" i="5"/>
  <c r="N263" i="5" s="1"/>
  <c r="K468" i="5"/>
  <c r="M468" i="5"/>
  <c r="N468" i="5" s="1"/>
  <c r="K100" i="5"/>
  <c r="M100" i="5"/>
  <c r="N100" i="5" s="1"/>
  <c r="K323" i="5"/>
  <c r="M323" i="5"/>
  <c r="N323" i="5" s="1"/>
  <c r="K61" i="5"/>
  <c r="M61" i="5"/>
  <c r="N61" i="5" s="1"/>
  <c r="K200" i="5"/>
  <c r="M200" i="5"/>
  <c r="N200" i="5" s="1"/>
  <c r="K81" i="5"/>
  <c r="M81" i="5"/>
  <c r="N81" i="5" s="1"/>
  <c r="K456" i="5"/>
  <c r="M456" i="5"/>
  <c r="N456" i="5" s="1"/>
  <c r="K336" i="5"/>
  <c r="M336" i="5"/>
  <c r="N336" i="5" s="1"/>
  <c r="K211" i="5"/>
  <c r="M211" i="5"/>
  <c r="N211" i="5" s="1"/>
  <c r="K189" i="5"/>
  <c r="M189" i="5"/>
  <c r="N189" i="5" s="1"/>
  <c r="K451" i="5"/>
  <c r="M451" i="5"/>
  <c r="N451" i="5" s="1"/>
  <c r="K124" i="5"/>
  <c r="M124" i="5"/>
  <c r="N124" i="5" s="1"/>
  <c r="K343" i="5"/>
  <c r="M343" i="5"/>
  <c r="N343" i="5" s="1"/>
  <c r="K179" i="5"/>
  <c r="M179" i="5"/>
  <c r="N179" i="5" s="1"/>
  <c r="K315" i="5"/>
  <c r="M315" i="5"/>
  <c r="N315" i="5" s="1"/>
  <c r="K26" i="5"/>
  <c r="M26" i="5"/>
  <c r="N26" i="5" s="1"/>
  <c r="K213" i="5"/>
  <c r="M213" i="5"/>
  <c r="N213" i="5" s="1"/>
  <c r="K123" i="5"/>
  <c r="M123" i="5"/>
  <c r="N123" i="5" s="1"/>
  <c r="K31" i="5"/>
  <c r="M31" i="5"/>
  <c r="N31" i="5" s="1"/>
  <c r="K346" i="5"/>
  <c r="M346" i="5"/>
  <c r="N346" i="5" s="1"/>
  <c r="K95" i="5"/>
  <c r="M95" i="5"/>
  <c r="N95" i="5" s="1"/>
  <c r="K111" i="5"/>
  <c r="M111" i="5"/>
  <c r="N111" i="5" s="1"/>
  <c r="K318" i="5"/>
  <c r="M318" i="5"/>
  <c r="N318" i="5" s="1"/>
  <c r="K122" i="5"/>
  <c r="M122" i="5"/>
  <c r="N122" i="5" s="1"/>
  <c r="K80" i="5"/>
  <c r="M80" i="5"/>
  <c r="N80" i="5" s="1"/>
  <c r="K306" i="5"/>
  <c r="M306" i="5"/>
  <c r="N306" i="5" s="1"/>
  <c r="K129" i="5"/>
  <c r="M129" i="5"/>
  <c r="N129" i="5" s="1"/>
  <c r="K326" i="5"/>
  <c r="M326" i="5"/>
  <c r="N326" i="5" s="1"/>
  <c r="K335" i="5"/>
  <c r="M335" i="5"/>
  <c r="N335" i="5" s="1"/>
  <c r="K184" i="5"/>
  <c r="M184" i="5"/>
  <c r="N184" i="5" s="1"/>
  <c r="K121" i="5"/>
  <c r="M121" i="5"/>
  <c r="N121" i="5" s="1"/>
  <c r="K28" i="5"/>
  <c r="M28" i="5"/>
  <c r="N28" i="5" s="1"/>
  <c r="K244" i="5"/>
  <c r="M244" i="5"/>
  <c r="N244" i="5" s="1"/>
  <c r="K108" i="5"/>
  <c r="M108" i="5"/>
  <c r="N108" i="5" s="1"/>
  <c r="K258" i="5"/>
  <c r="M258" i="5"/>
  <c r="N258" i="5" s="1"/>
  <c r="K333" i="5"/>
  <c r="M333" i="5"/>
  <c r="N333" i="5" s="1"/>
  <c r="K117" i="5"/>
  <c r="M117" i="5"/>
  <c r="N117" i="5" s="1"/>
  <c r="K379" i="5"/>
  <c r="M379" i="5"/>
  <c r="N379" i="5" s="1"/>
  <c r="K413" i="5"/>
  <c r="M413" i="5"/>
  <c r="N413" i="5" s="1"/>
  <c r="K425" i="5"/>
  <c r="M425" i="5"/>
  <c r="N425" i="5" s="1"/>
  <c r="K118" i="5"/>
  <c r="M118" i="5"/>
  <c r="N118" i="5" s="1"/>
  <c r="K460" i="5"/>
  <c r="M460" i="5"/>
  <c r="N460" i="5" s="1"/>
  <c r="K22" i="5"/>
  <c r="M22" i="5"/>
  <c r="K309" i="5"/>
  <c r="M309" i="5"/>
  <c r="N309" i="5" s="1"/>
  <c r="K267" i="5"/>
  <c r="M267" i="5"/>
  <c r="N267" i="5" s="1"/>
  <c r="K342" i="5"/>
  <c r="M342" i="5"/>
  <c r="N342" i="5" s="1"/>
  <c r="K182" i="5"/>
  <c r="M182" i="5"/>
  <c r="N182" i="5" s="1"/>
  <c r="K327" i="5"/>
  <c r="M327" i="5"/>
  <c r="N327" i="5" s="1"/>
  <c r="K176" i="5"/>
  <c r="M176" i="5"/>
  <c r="N176" i="5" s="1"/>
  <c r="K370" i="5"/>
  <c r="M370" i="5"/>
  <c r="N370" i="5" s="1"/>
  <c r="K190" i="5"/>
  <c r="M190" i="5"/>
  <c r="N190" i="5" s="1"/>
  <c r="K170" i="5"/>
  <c r="M170" i="5"/>
  <c r="N170" i="5" s="1"/>
  <c r="K319" i="5"/>
  <c r="M319" i="5"/>
  <c r="N319" i="5" s="1"/>
  <c r="K277" i="5"/>
  <c r="M277" i="5"/>
  <c r="N277" i="5" s="1"/>
  <c r="K132" i="5"/>
  <c r="M132" i="5"/>
  <c r="N132" i="5" s="1"/>
  <c r="K218" i="5"/>
  <c r="M218" i="5"/>
  <c r="N218" i="5" s="1"/>
  <c r="K330" i="5"/>
  <c r="M330" i="5"/>
  <c r="N330" i="5" s="1"/>
  <c r="K378" i="5"/>
  <c r="M378" i="5"/>
  <c r="N378" i="5" s="1"/>
  <c r="K406" i="5"/>
  <c r="M406" i="5"/>
  <c r="N406" i="5" s="1"/>
  <c r="K221" i="5"/>
  <c r="M221" i="5"/>
  <c r="N221" i="5" s="1"/>
  <c r="K286" i="5"/>
  <c r="M286" i="5"/>
  <c r="N286" i="5" s="1"/>
  <c r="K76" i="5"/>
  <c r="M76" i="5"/>
  <c r="N76" i="5" s="1"/>
  <c r="K194" i="5"/>
  <c r="M194" i="5"/>
  <c r="N194" i="5" s="1"/>
  <c r="K113" i="5"/>
  <c r="M113" i="5"/>
  <c r="N113" i="5" s="1"/>
  <c r="K455" i="5"/>
  <c r="M455" i="5"/>
  <c r="N455" i="5" s="1"/>
  <c r="K55" i="5"/>
  <c r="M55" i="5"/>
  <c r="N55" i="5" s="1"/>
  <c r="K191" i="5"/>
  <c r="M191" i="5"/>
  <c r="N191" i="5" s="1"/>
  <c r="K120" i="5"/>
  <c r="M120" i="5"/>
  <c r="N120" i="5" s="1"/>
  <c r="K347" i="5"/>
  <c r="M347" i="5"/>
  <c r="N347" i="5" s="1"/>
  <c r="K450" i="5"/>
  <c r="M450" i="5"/>
  <c r="N450" i="5" s="1"/>
  <c r="K302" i="5"/>
  <c r="M302" i="5"/>
  <c r="N302" i="5" s="1"/>
  <c r="K272" i="5"/>
  <c r="M272" i="5"/>
  <c r="N272" i="5" s="1"/>
  <c r="K187" i="5"/>
  <c r="M187" i="5"/>
  <c r="N187" i="5" s="1"/>
  <c r="K101" i="5"/>
  <c r="M101" i="5"/>
  <c r="N101" i="5" s="1"/>
  <c r="K304" i="5"/>
  <c r="M304" i="5"/>
  <c r="N304" i="5" s="1"/>
  <c r="K283" i="5"/>
  <c r="M283" i="5"/>
  <c r="N283" i="5" s="1"/>
  <c r="K441" i="5"/>
  <c r="M441" i="5"/>
  <c r="N441" i="5" s="1"/>
  <c r="K436" i="5"/>
  <c r="M436" i="5"/>
  <c r="N436" i="5" s="1"/>
  <c r="K293" i="5"/>
  <c r="M293" i="5"/>
  <c r="N293" i="5" s="1"/>
  <c r="K247" i="5"/>
  <c r="M247" i="5"/>
  <c r="N247" i="5" s="1"/>
  <c r="K294" i="5"/>
  <c r="M294" i="5"/>
  <c r="N294" i="5" s="1"/>
  <c r="K397" i="5"/>
  <c r="M397" i="5"/>
  <c r="N397" i="5" s="1"/>
  <c r="K367" i="5"/>
  <c r="M367" i="5"/>
  <c r="N367" i="5" s="1"/>
  <c r="K270" i="5"/>
  <c r="M270" i="5"/>
  <c r="N270" i="5" s="1"/>
  <c r="K217" i="5"/>
  <c r="M217" i="5"/>
  <c r="N217" i="5" s="1"/>
  <c r="K149" i="5"/>
  <c r="M149" i="5"/>
  <c r="N149" i="5" s="1"/>
  <c r="K403" i="5"/>
  <c r="M403" i="5"/>
  <c r="N403" i="5" s="1"/>
  <c r="K339" i="5"/>
  <c r="M339" i="5"/>
  <c r="N339" i="5" s="1"/>
  <c r="K400" i="5"/>
  <c r="M400" i="5"/>
  <c r="N400" i="5" s="1"/>
  <c r="K116" i="5"/>
  <c r="M116" i="5"/>
  <c r="N116" i="5" s="1"/>
  <c r="K298" i="5"/>
  <c r="M298" i="5"/>
  <c r="N298" i="5" s="1"/>
  <c r="K231" i="5"/>
  <c r="M231" i="5"/>
  <c r="N231" i="5" s="1"/>
  <c r="K171" i="5"/>
  <c r="M171" i="5"/>
  <c r="N171" i="5" s="1"/>
  <c r="K463" i="5"/>
  <c r="M463" i="5"/>
  <c r="N463" i="5" s="1"/>
  <c r="K50" i="5"/>
  <c r="M50" i="5"/>
  <c r="N50" i="5" s="1"/>
  <c r="K430" i="5"/>
  <c r="M430" i="5"/>
  <c r="N430" i="5" s="1"/>
  <c r="K25" i="5"/>
  <c r="M25" i="5"/>
  <c r="N25" i="5" s="1"/>
  <c r="K462" i="5"/>
  <c r="M462" i="5"/>
  <c r="N462" i="5" s="1"/>
  <c r="K297" i="5"/>
  <c r="M297" i="5"/>
  <c r="N297" i="5" s="1"/>
  <c r="K210" i="5"/>
  <c r="M210" i="5"/>
  <c r="N210" i="5" s="1"/>
  <c r="K96" i="5"/>
  <c r="M96" i="5"/>
  <c r="N96" i="5" s="1"/>
  <c r="K353" i="5"/>
  <c r="M353" i="5"/>
  <c r="N353" i="5" s="1"/>
  <c r="K159" i="5"/>
  <c r="M159" i="5"/>
  <c r="N159" i="5" s="1"/>
  <c r="K301" i="5"/>
  <c r="M301" i="5"/>
  <c r="N301" i="5" s="1"/>
  <c r="K387" i="5"/>
  <c r="M387" i="5"/>
  <c r="N387" i="5" s="1"/>
  <c r="K214" i="5"/>
  <c r="M214" i="5"/>
  <c r="N214" i="5" s="1"/>
  <c r="K63" i="5"/>
  <c r="M63" i="5"/>
  <c r="N63" i="5" s="1"/>
  <c r="K290" i="5"/>
  <c r="M290" i="5"/>
  <c r="N290" i="5" s="1"/>
  <c r="K90" i="5"/>
  <c r="M90" i="5"/>
  <c r="N90" i="5" s="1"/>
  <c r="K157" i="5"/>
  <c r="M157" i="5"/>
  <c r="N157" i="5" s="1"/>
  <c r="K459" i="5"/>
  <c r="M459" i="5"/>
  <c r="N459" i="5" s="1"/>
  <c r="K418" i="5"/>
  <c r="M418" i="5"/>
  <c r="N418" i="5" s="1"/>
  <c r="K334" i="5"/>
  <c r="M334" i="5"/>
  <c r="N334" i="5" s="1"/>
  <c r="K317" i="5"/>
  <c r="M317" i="5"/>
  <c r="N317" i="5" s="1"/>
  <c r="K234" i="5"/>
  <c r="M234" i="5"/>
  <c r="N234" i="5" s="1"/>
  <c r="K375" i="5"/>
  <c r="M375" i="5"/>
  <c r="N375" i="5" s="1"/>
  <c r="K145" i="5"/>
  <c r="M145" i="5"/>
  <c r="N145" i="5" s="1"/>
  <c r="K224" i="5"/>
  <c r="M224" i="5"/>
  <c r="N224" i="5" s="1"/>
  <c r="K371" i="5"/>
  <c r="M371" i="5"/>
  <c r="N371" i="5" s="1"/>
  <c r="K393" i="5"/>
  <c r="M393" i="5"/>
  <c r="N393" i="5" s="1"/>
  <c r="K183" i="5"/>
  <c r="M183" i="5"/>
  <c r="N183" i="5" s="1"/>
  <c r="K209" i="5"/>
  <c r="M209" i="5"/>
  <c r="N209" i="5" s="1"/>
  <c r="K435" i="5"/>
  <c r="M435" i="5"/>
  <c r="N435" i="5" s="1"/>
  <c r="K188" i="5"/>
  <c r="M188" i="5"/>
  <c r="N188" i="5" s="1"/>
  <c r="K454" i="5"/>
  <c r="M454" i="5"/>
  <c r="N454" i="5" s="1"/>
  <c r="K94" i="5"/>
  <c r="M94" i="5"/>
  <c r="N94" i="5" s="1"/>
  <c r="K388" i="5"/>
  <c r="M388" i="5"/>
  <c r="N388" i="5" s="1"/>
  <c r="K325" i="5"/>
  <c r="M325" i="5"/>
  <c r="N325" i="5" s="1"/>
  <c r="K57" i="5"/>
  <c r="M57" i="5"/>
  <c r="N57" i="5" s="1"/>
  <c r="K142" i="5"/>
  <c r="M142" i="5"/>
  <c r="N142" i="5" s="1"/>
  <c r="K175" i="5"/>
  <c r="M175" i="5"/>
  <c r="N175" i="5" s="1"/>
  <c r="K107" i="5"/>
  <c r="M107" i="5"/>
  <c r="N107" i="5" s="1"/>
  <c r="K310" i="5"/>
  <c r="M310" i="5"/>
  <c r="N310" i="5" s="1"/>
  <c r="K143" i="5"/>
  <c r="M143" i="5"/>
  <c r="N143" i="5" s="1"/>
  <c r="K261" i="5"/>
  <c r="M261" i="5"/>
  <c r="N261" i="5" s="1"/>
  <c r="K45" i="5"/>
  <c r="M45" i="5"/>
  <c r="N45" i="5" s="1"/>
  <c r="K271" i="5"/>
  <c r="M271" i="5"/>
  <c r="N271" i="5" s="1"/>
  <c r="K192" i="5"/>
  <c r="M192" i="5"/>
  <c r="N192" i="5" s="1"/>
  <c r="K453" i="5"/>
  <c r="M453" i="5"/>
  <c r="N453" i="5" s="1"/>
  <c r="K383" i="5"/>
  <c r="M383" i="5"/>
  <c r="N383" i="5" s="1"/>
  <c r="K233" i="5"/>
  <c r="M233" i="5"/>
  <c r="N233" i="5" s="1"/>
  <c r="K443" i="5"/>
  <c r="M443" i="5"/>
  <c r="N443" i="5" s="1"/>
  <c r="K360" i="5"/>
  <c r="M360" i="5"/>
  <c r="N360" i="5" s="1"/>
  <c r="K62" i="5"/>
  <c r="M62" i="5"/>
  <c r="N62" i="5" s="1"/>
  <c r="K106" i="5"/>
  <c r="M106" i="5"/>
  <c r="N106" i="5" s="1"/>
  <c r="K97" i="5"/>
  <c r="M97" i="5"/>
  <c r="N97" i="5" s="1"/>
  <c r="K207" i="5"/>
  <c r="M207" i="5"/>
  <c r="N207" i="5" s="1"/>
  <c r="K220" i="5"/>
  <c r="M220" i="5"/>
  <c r="N220" i="5" s="1"/>
  <c r="K36" i="5"/>
  <c r="M36" i="5"/>
  <c r="N36" i="5" s="1"/>
  <c r="K416" i="5"/>
  <c r="M416" i="5"/>
  <c r="N416" i="5" s="1"/>
  <c r="K411" i="5"/>
  <c r="M411" i="5"/>
  <c r="N411" i="5" s="1"/>
  <c r="K115" i="5"/>
  <c r="M115" i="5"/>
  <c r="N115" i="5" s="1"/>
  <c r="K259" i="5"/>
  <c r="M259" i="5"/>
  <c r="N259" i="5" s="1"/>
  <c r="K257" i="5"/>
  <c r="M257" i="5"/>
  <c r="N257" i="5" s="1"/>
  <c r="K44" i="5"/>
  <c r="M44" i="5"/>
  <c r="N44" i="5" s="1"/>
  <c r="K432" i="5"/>
  <c r="M432" i="5"/>
  <c r="N432" i="5" s="1"/>
  <c r="K289" i="5"/>
  <c r="M289" i="5"/>
  <c r="N289" i="5" s="1"/>
  <c r="K77" i="5"/>
  <c r="M77" i="5"/>
  <c r="N77" i="5" s="1"/>
  <c r="K396" i="5"/>
  <c r="M396" i="5"/>
  <c r="N396" i="5" s="1"/>
  <c r="K376" i="5"/>
  <c r="M376" i="5"/>
  <c r="N376" i="5" s="1"/>
  <c r="K158" i="5"/>
  <c r="M158" i="5"/>
  <c r="N158" i="5" s="1"/>
  <c r="K287" i="5"/>
  <c r="M287" i="5"/>
  <c r="N287" i="5" s="1"/>
  <c r="K428" i="5"/>
  <c r="M428" i="5"/>
  <c r="N428" i="5" s="1"/>
  <c r="N405" i="5"/>
  <c r="N153" i="5"/>
  <c r="N311" i="5"/>
  <c r="N401" i="5"/>
  <c r="N67" i="5"/>
  <c r="N205" i="5"/>
  <c r="N87" i="5"/>
  <c r="N240" i="5"/>
  <c r="N49" i="5"/>
  <c r="N414" i="5"/>
  <c r="N332" i="5"/>
  <c r="N321" i="5"/>
  <c r="N420" i="5"/>
  <c r="N389" i="5"/>
  <c r="N22" i="5"/>
  <c r="N368" i="5"/>
  <c r="N163" i="5"/>
  <c r="N232" i="5"/>
  <c r="N104" i="5"/>
  <c r="N52" i="5"/>
  <c r="N174" i="5"/>
  <c r="N72" i="5"/>
  <c r="N75" i="5"/>
  <c r="N284" i="5"/>
  <c r="N227" i="5"/>
  <c r="N252" i="5"/>
  <c r="N279" i="5"/>
  <c r="N253" i="5"/>
  <c r="N246" i="5"/>
  <c r="N86" i="5"/>
  <c r="N273" i="5"/>
  <c r="N21" i="5"/>
  <c r="N409" i="5"/>
  <c r="N131" i="5"/>
  <c r="N241" i="5"/>
  <c r="N161" i="5"/>
  <c r="N355" i="5"/>
  <c r="N66" i="5"/>
  <c r="N466" i="5"/>
  <c r="N69" i="5"/>
  <c r="E14" i="5"/>
  <c r="R9" i="5"/>
  <c r="R5" i="5"/>
  <c r="P19" i="5" l="1"/>
</calcChain>
</file>

<file path=xl/sharedStrings.xml><?xml version="1.0" encoding="utf-8"?>
<sst xmlns="http://schemas.openxmlformats.org/spreadsheetml/2006/main" count="2273" uniqueCount="281">
  <si>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</si>
  <si>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</si>
  <si>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</si>
  <si>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</si>
  <si>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</si>
  <si>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</si>
  <si>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</si>
  <si>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</si>
  <si>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</si>
  <si>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</si>
  <si>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</si>
  <si>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</si>
  <si>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</si>
  <si>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</si>
  <si>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</si>
  <si>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</si>
  <si>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</si>
  <si>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</si>
  <si>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</si>
  <si>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</si>
  <si>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</si>
  <si>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</si>
  <si>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</si>
  <si>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</si>
  <si>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</si>
  <si>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</si>
  <si>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</si>
  <si>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</si>
  <si>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</si>
  <si>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</si>
  <si>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</si>
  <si>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</si>
  <si>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</si>
  <si>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</si>
  <si>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</si>
  <si>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</si>
  <si>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</si>
  <si>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</si>
  <si>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</si>
  <si>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</si>
  <si>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</si>
  <si>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</si>
  <si>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</si>
  <si>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</si>
  <si>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</si>
  <si>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</si>
  <si>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</si>
  <si>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</si>
  <si>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</si>
  <si>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</si>
  <si>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</si>
  <si>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</si>
  <si>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</si>
  <si>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</si>
  <si>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</si>
  <si>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</si>
  <si>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</si>
  <si>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</si>
  <si>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</si>
  <si>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</si>
  <si>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</si>
  <si>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</si>
  <si>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</si>
  <si>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</si>
  <si>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</si>
  <si>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</si>
  <si>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</si>
  <si>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</si>
  <si>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</si>
  <si>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</si>
  <si>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</si>
  <si>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</si>
  <si>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</si>
  <si>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</si>
  <si>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</si>
  <si>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</si>
  <si>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</si>
  <si>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</si>
  <si>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</si>
  <si>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</si>
  <si>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</si>
  <si>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</si>
  <si>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</si>
  <si>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</si>
  <si>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</si>
  <si>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</si>
  <si>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</si>
  <si>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</si>
  <si>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</si>
  <si>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</si>
  <si>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</si>
  <si>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</si>
  <si>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</si>
  <si>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</si>
  <si>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</si>
  <si>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</si>
  <si>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</si>
  <si>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</si>
  <si>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</si>
  <si>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</si>
  <si>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</si>
  <si>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</si>
  <si>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</si>
  <si>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</si>
  <si>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</si>
  <si>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</si>
  <si>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</si>
  <si>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</si>
  <si>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</si>
  <si>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</si>
  <si>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</si>
  <si>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</si>
  <si>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</si>
  <si>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</si>
  <si>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</si>
  <si>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</si>
  <si>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</si>
  <si>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</si>
  <si>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</si>
  <si>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</si>
  <si>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</si>
  <si>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</si>
  <si>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</si>
  <si>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</si>
  <si>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</si>
  <si>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</si>
  <si>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</si>
  <si>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</si>
  <si>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</si>
  <si>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</si>
  <si>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</si>
  <si>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</si>
  <si>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</si>
  <si>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</si>
  <si>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</si>
  <si>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</si>
  <si>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</si>
  <si>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</si>
  <si>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</si>
  <si>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</si>
  <si>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</si>
  <si>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</si>
  <si>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</si>
  <si>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</si>
  <si>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</si>
  <si>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</si>
  <si>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</si>
  <si>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</si>
  <si>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</si>
  <si>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</si>
  <si>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</si>
  <si>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</si>
  <si>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</si>
  <si>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</si>
  <si>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</si>
  <si>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</si>
  <si>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</si>
  <si>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</si>
  <si>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</si>
  <si>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</si>
  <si>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</si>
  <si>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</si>
  <si>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</si>
  <si>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</si>
  <si>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</si>
  <si>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</si>
  <si>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</si>
  <si>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</si>
  <si>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</si>
  <si>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</si>
  <si>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</si>
  <si>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</si>
  <si>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</si>
  <si>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</si>
  <si>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</si>
  <si>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</si>
  <si>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</si>
  <si>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</si>
  <si>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</si>
  <si>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</si>
  <si>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</si>
  <si>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</si>
  <si>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</si>
  <si>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</si>
  <si>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</si>
  <si>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</si>
  <si>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</si>
  <si>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</si>
  <si>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</si>
  <si>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</si>
  <si>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</si>
  <si>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</si>
  <si>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</si>
  <si>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</si>
  <si>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</si>
  <si>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</si>
  <si>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</si>
  <si>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</si>
  <si>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</si>
  <si>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</si>
  <si>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</si>
  <si>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</si>
  <si>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</si>
  <si>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</si>
  <si>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</si>
  <si>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</si>
  <si>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</si>
  <si>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</si>
  <si>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</si>
  <si>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</si>
  <si>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</si>
  <si>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</si>
  <si>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</si>
  <si>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</si>
  <si>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</si>
  <si>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</si>
  <si>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</si>
  <si>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</si>
  <si>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</si>
  <si>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</si>
  <si>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</si>
  <si>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</si>
  <si>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</si>
  <si>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</si>
  <si>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</si>
  <si>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</si>
  <si>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</si>
  <si>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</si>
  <si>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</si>
  <si>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</si>
  <si>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</si>
  <si>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</si>
  <si>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</si>
  <si>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</si>
  <si>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</si>
  <si>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</si>
  <si>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</si>
  <si>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</si>
  <si>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</si>
  <si>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</si>
  <si>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</si>
  <si>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</si>
  <si>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</si>
  <si>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</si>
  <si>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</si>
  <si>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</si>
  <si>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</si>
  <si>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pair_coeff 1 1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</si>
  <si>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</si>
  <si>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</si>
  <si>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</si>
  <si>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</si>
  <si>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</si>
  <si>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</si>
  <si>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</si>
  <si>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</si>
  <si>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</si>
  <si>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</si>
  <si>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</si>
  <si>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</si>
  <si>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</si>
  <si>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</si>
  <si>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>&lt;-Not use</t>
  </si>
  <si>
    <t>&lt;-Not use</t>
    <phoneticPr fontId="1"/>
  </si>
  <si>
    <t>pair_style smatb # R0(A)   p       q     A(eV)   xi(eV)  Rcs(A)   Rc(A): 5NN</t>
    <phoneticPr fontId="1"/>
  </si>
  <si>
    <t>r&gt;= rp(for p/q)</t>
    <phoneticPr fontId="1"/>
  </si>
  <si>
    <t>Note: If it is larger than this, the effect of p/q (&gt;=2) will occur.</t>
    <phoneticPr fontId="1"/>
  </si>
  <si>
    <t xml:space="preserve"> -&gt;</t>
    <phoneticPr fontId="1"/>
  </si>
  <si>
    <t>&lt;-</t>
    <phoneticPr fontId="1"/>
  </si>
  <si>
    <t>murnaghan</t>
  </si>
  <si>
    <t>H</t>
  </si>
  <si>
    <t>SC</t>
    <phoneticPr fontId="1"/>
  </si>
  <si>
    <t>Ref: https://arxiv.org/pdf/1312.4047</t>
    <phoneticPr fontId="1"/>
  </si>
  <si>
    <t>c/a=2.03</t>
    <phoneticPr fontId="1"/>
  </si>
  <si>
    <t>Hg</t>
    <phoneticPr fontId="1"/>
  </si>
  <si>
    <t>Note: Z(FCC)=12, Z(HCP)=12, Z(BCC)=8, Z(SC)=6</t>
    <phoneticPr fontId="1"/>
  </si>
  <si>
    <t>Note: (FCC)=4, (HCP)=2, (BCC)=2, (SC)=1</t>
    <phoneticPr fontId="1"/>
  </si>
  <si>
    <t>&lt;- FCC:sqrt(2), BCC:2/sqrt(3), ideal HCP:sqrt(3)/(4/3)^(1/3), SC:1</t>
    <phoneticPr fontId="1"/>
  </si>
  <si>
    <t>&lt;- re=a0/factor. i.e., FCC:a0/sqrt(2), BCC:a0/1, ideal HCP:a0(FCC or BCC)*/sqrt(3)*(4/3)^(1/3), SC:a0/1</t>
    <phoneticPr fontId="1"/>
  </si>
  <si>
    <t>Note: Z(FCC)=12, Z(HCP)=12, Z(BCC)=8, Z(SC)=6</t>
    <phoneticPr fontId="1"/>
  </si>
  <si>
    <t>d-d(6NN)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</si>
</sst>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0.000"/>
    <numFmt numFmtId="178" formatCode="0.0000E+00"/>
    <numFmt numFmtId="179" formatCode="0.0"/>
    <numFmt numFmtId="180" formatCode="0.E+00"/>
    <numFmt numFmtId="181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1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179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80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177" fontId="0" fillId="0" borderId="9" xfId="0" applyNumberFormat="1" applyBorder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177" fontId="5" fillId="0" borderId="1" xfId="0" applyNumberFormat="1" applyFont="1" applyBorder="1">
      <alignment vertical="center"/>
    </xf>
    <xf numFmtId="177" fontId="6" fillId="0" borderId="1" xfId="0" applyNumberFormat="1" applyFont="1" applyBorder="1">
      <alignment vertical="center"/>
    </xf>
    <xf numFmtId="0" fontId="6" fillId="13" borderId="1" xfId="0" applyFont="1" applyFill="1" applyBorder="1">
      <alignment vertical="center"/>
    </xf>
    <xf numFmtId="177" fontId="6" fillId="0" borderId="0" xfId="0" applyNumberFormat="1" applyFont="1">
      <alignment vertical="center"/>
    </xf>
    <xf numFmtId="0" fontId="5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fit_5NN_FCC!$E$19:$E$469</c:f>
              <c:numCache>
                <c:formatCode>0.0000E+00</c:formatCode>
                <c:ptCount val="451"/>
                <c:pt idx="0">
                  <c:v>0.13581392884072724</c:v>
                </c:pt>
                <c:pt idx="1">
                  <c:v>7.2006714618071552E-2</c:v>
                </c:pt>
                <c:pt idx="2">
                  <c:v>1.0980092915866877E-2</c:v>
                </c:pt>
                <c:pt idx="3">
                  <c:v>-4.7363253411195232E-2</c:v>
                </c:pt>
                <c:pt idx="4">
                  <c:v>-0.1031175142664149</c:v>
                </c:pt>
                <c:pt idx="5">
                  <c:v>-0.15637384760533937</c:v>
                </c:pt>
                <c:pt idx="6">
                  <c:v>-0.20722047194443013</c:v>
                </c:pt>
                <c:pt idx="7">
                  <c:v>-0.2557427561627541</c:v>
                </c:pt>
                <c:pt idx="8">
                  <c:v>-0.30202330667314831</c:v>
                </c:pt>
                <c:pt idx="9">
                  <c:v>-0.34614205203722104</c:v>
                </c:pt>
                <c:pt idx="10">
                  <c:v>-0.38817632509651046</c:v>
                </c:pt>
                <c:pt idx="11">
                  <c:v>-0.42820094269014081</c:v>
                </c:pt>
                <c:pt idx="12">
                  <c:v>-0.46628828302738018</c:v>
                </c:pt>
                <c:pt idx="13">
                  <c:v>-0.50250836078163197</c:v>
                </c:pt>
                <c:pt idx="14">
                  <c:v>-0.53692889997055648</c:v>
                </c:pt>
                <c:pt idx="15">
                  <c:v>-0.56961540468524274</c:v>
                </c:pt>
                <c:pt idx="16">
                  <c:v>-0.60063122772961575</c:v>
                </c:pt>
                <c:pt idx="17">
                  <c:v>-0.63003763722958261</c:v>
                </c:pt>
                <c:pt idx="18">
                  <c:v>-0.65789388126977222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-0.88402141536531553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-0.78066122396669257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-0.66305788364162921</c:v>
                </c:pt>
                <c:pt idx="115">
                  <c:v>-0.65673867876327729</c:v>
                </c:pt>
                <c:pt idx="116">
                  <c:v>-0.6504513935123224</c:v>
                </c:pt>
                <c:pt idx="117">
                  <c:v>-0.64419704489170304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-0.62564088343465774</c:v>
                </c:pt>
                <c:pt idx="121">
                  <c:v>-0.61952726087669341</c:v>
                </c:pt>
                <c:pt idx="122">
                  <c:v>-0.61345078760882421</c:v>
                </c:pt>
                <c:pt idx="123">
                  <c:v>-0.60741214764296381</c:v>
                </c:pt>
                <c:pt idx="124">
                  <c:v>-0.60141197709751804</c:v>
                </c:pt>
                <c:pt idx="125">
                  <c:v>-0.59545086616781573</c:v>
                </c:pt>
                <c:pt idx="126">
                  <c:v>-0.58952936102618869</c:v>
                </c:pt>
                <c:pt idx="127">
                  <c:v>-0.58364796565402</c:v>
                </c:pt>
                <c:pt idx="128">
                  <c:v>-0.57780714360800789</c:v>
                </c:pt>
                <c:pt idx="129">
                  <c:v>-0.57200731972282282</c:v>
                </c:pt>
                <c:pt idx="130">
                  <c:v>-0.56624888175226429</c:v>
                </c:pt>
                <c:pt idx="131">
                  <c:v>-0.56053218195096477</c:v>
                </c:pt>
                <c:pt idx="132">
                  <c:v>-0.55485753859861553</c:v>
                </c:pt>
                <c:pt idx="133">
                  <c:v>-0.54922523746863661</c:v>
                </c:pt>
                <c:pt idx="134">
                  <c:v>-0.54363553324314384</c:v>
                </c:pt>
                <c:pt idx="135">
                  <c:v>-0.53808865087601865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-0.51633287075924661</c:v>
                </c:pt>
                <c:pt idx="140">
                  <c:v>-0.51100252073847696</c:v>
                </c:pt>
                <c:pt idx="141">
                  <c:v>-0.50571578822641006</c:v>
                </c:pt>
                <c:pt idx="142">
                  <c:v>-0.50047272423790889</c:v>
                </c:pt>
                <c:pt idx="143">
                  <c:v>-0.49527335929368821</c:v>
                </c:pt>
                <c:pt idx="144">
                  <c:v>-0.49011770438843649</c:v>
                </c:pt>
                <c:pt idx="145">
                  <c:v>-0.48500575192218232</c:v>
                </c:pt>
                <c:pt idx="146">
                  <c:v>-0.47993747659616603</c:v>
                </c:pt>
                <c:pt idx="147">
                  <c:v>-0.47491283627443842</c:v>
                </c:pt>
                <c:pt idx="148">
                  <c:v>-0.46993177281237064</c:v>
                </c:pt>
                <c:pt idx="149">
                  <c:v>-0.46499421285321851</c:v>
                </c:pt>
                <c:pt idx="150">
                  <c:v>-0.46010006859385011</c:v>
                </c:pt>
                <c:pt idx="151">
                  <c:v>-0.45524923852070825</c:v>
                </c:pt>
                <c:pt idx="152">
                  <c:v>-0.45044160811704614</c:v>
                </c:pt>
                <c:pt idx="153">
                  <c:v>-0.4456770505424385</c:v>
                </c:pt>
                <c:pt idx="154">
                  <c:v>-0.44095542728554116</c:v>
                </c:pt>
                <c:pt idx="155">
                  <c:v>-0.43627658879103842</c:v>
                </c:pt>
                <c:pt idx="156">
                  <c:v>-0.43164037506168612</c:v>
                </c:pt>
                <c:pt idx="157">
                  <c:v>-0.42704661623633239</c:v>
                </c:pt>
                <c:pt idx="158">
                  <c:v>-0.42249513314476378</c:v>
                </c:pt>
                <c:pt idx="159">
                  <c:v>-0.41798573784020249</c:v>
                </c:pt>
                <c:pt idx="160">
                  <c:v>-0.41351823411024868</c:v>
                </c:pt>
                <c:pt idx="161">
                  <c:v>-0.40909241796703799</c:v>
                </c:pt>
                <c:pt idx="162">
                  <c:v>-0.40470807811735976</c:v>
                </c:pt>
                <c:pt idx="163">
                  <c:v>-0.40036499641345347</c:v>
                </c:pt>
                <c:pt idx="164">
                  <c:v>-0.39606294828518157</c:v>
                </c:pt>
                <c:pt idx="165">
                  <c:v>-0.39180170315425045</c:v>
                </c:pt>
                <c:pt idx="166">
                  <c:v>-0.38758102483112983</c:v>
                </c:pt>
                <c:pt idx="167">
                  <c:v>-0.38340067189530058</c:v>
                </c:pt>
                <c:pt idx="168">
                  <c:v>-0.37926039805943712</c:v>
                </c:pt>
                <c:pt idx="169">
                  <c:v>-0.37515995251811418</c:v>
                </c:pt>
                <c:pt idx="170">
                  <c:v>-0.37109908028160299</c:v>
                </c:pt>
                <c:pt idx="171">
                  <c:v>-0.36707752249530901</c:v>
                </c:pt>
                <c:pt idx="172">
                  <c:v>-0.36309501674537814</c:v>
                </c:pt>
                <c:pt idx="173">
                  <c:v>-0.35915129735098617</c:v>
                </c:pt>
                <c:pt idx="174">
                  <c:v>-0.35524609564380566</c:v>
                </c:pt>
                <c:pt idx="175">
                  <c:v>-0.35137914023512895</c:v>
                </c:pt>
                <c:pt idx="176">
                  <c:v>-0.34755015727110855</c:v>
                </c:pt>
                <c:pt idx="177">
                  <c:v>-0.34375887067656219</c:v>
                </c:pt>
                <c:pt idx="178">
                  <c:v>-0.3400050023877732</c:v>
                </c:pt>
                <c:pt idx="179">
                  <c:v>-0.33628827257470228</c:v>
                </c:pt>
                <c:pt idx="180">
                  <c:v>-0.33260839985301366</c:v>
                </c:pt>
                <c:pt idx="181">
                  <c:v>-0.32896510148630237</c:v>
                </c:pt>
                <c:pt idx="182">
                  <c:v>-0.32535809357889922</c:v>
                </c:pt>
                <c:pt idx="183">
                  <c:v>-0.32178709125961374</c:v>
                </c:pt>
                <c:pt idx="184">
                  <c:v>-0.31825180885676613</c:v>
                </c:pt>
                <c:pt idx="185">
                  <c:v>-0.31475196006484352</c:v>
                </c:pt>
                <c:pt idx="186">
                  <c:v>-0.31128725810310781</c:v>
                </c:pt>
                <c:pt idx="187">
                  <c:v>-0.30785741586646848</c:v>
                </c:pt>
                <c:pt idx="188">
                  <c:v>-0.30446214606892297</c:v>
                </c:pt>
                <c:pt idx="189">
                  <c:v>-0.30110116137985754</c:v>
                </c:pt>
                <c:pt idx="190">
                  <c:v>-0.2977741745534922</c:v>
                </c:pt>
                <c:pt idx="191">
                  <c:v>-0.29448089855173865</c:v>
                </c:pt>
                <c:pt idx="192">
                  <c:v>-0.29122104666073745</c:v>
                </c:pt>
                <c:pt idx="193">
                  <c:v>-0.28799433260132518</c:v>
                </c:pt>
                <c:pt idx="194">
                  <c:v>-0.28480047063367692</c:v>
                </c:pt>
                <c:pt idx="195">
                  <c:v>-0.28163917565635949</c:v>
                </c:pt>
                <c:pt idx="196">
                  <c:v>-0.27851016330002243</c:v>
                </c:pt>
                <c:pt idx="197">
                  <c:v>-0.27541315001594546</c:v>
                </c:pt>
                <c:pt idx="198">
                  <c:v>-0.27234785315965387</c:v>
                </c:pt>
                <c:pt idx="199">
                  <c:v>-0.26931399106980569</c:v>
                </c:pt>
                <c:pt idx="200">
                  <c:v>-0.26631128314254482</c:v>
                </c:pt>
                <c:pt idx="201">
                  <c:v>-0.26333944990151176</c:v>
                </c:pt>
                <c:pt idx="202">
                  <c:v>-0.26039821306369187</c:v>
                </c:pt>
                <c:pt idx="203">
                  <c:v>-0.25748729560127753</c:v>
                </c:pt>
                <c:pt idx="204">
                  <c:v>-0.25460642179971249</c:v>
                </c:pt>
                <c:pt idx="205">
                  <c:v>-0.25175531731208267</c:v>
                </c:pt>
                <c:pt idx="206">
                  <c:v>-0.24893370921000751</c:v>
                </c:pt>
                <c:pt idx="207">
                  <c:v>-0.24614132603118544</c:v>
                </c:pt>
                <c:pt idx="208">
                  <c:v>-0.24337789782373714</c:v>
                </c:pt>
                <c:pt idx="209">
                  <c:v>-0.24064315618748688</c:v>
                </c:pt>
                <c:pt idx="210">
                  <c:v>-0.23793683431231721</c:v>
                </c:pt>
                <c:pt idx="211">
                  <c:v>-0.23525866701372453</c:v>
                </c:pt>
                <c:pt idx="212">
                  <c:v>-0.23260839076570361</c:v>
                </c:pt>
                <c:pt idx="213">
                  <c:v>-0.22998574373107739</c:v>
                </c:pt>
                <c:pt idx="214">
                  <c:v>-0.22739046578938971</c:v>
                </c:pt>
                <c:pt idx="215">
                  <c:v>-0.22482229856247193</c:v>
                </c:pt>
                <c:pt idx="216">
                  <c:v>-0.22228098543778835</c:v>
                </c:pt>
                <c:pt idx="217">
                  <c:v>-0.2197662715896655</c:v>
                </c:pt>
                <c:pt idx="218">
                  <c:v>-0.21727790399850189</c:v>
                </c:pt>
                <c:pt idx="219">
                  <c:v>-0.21481563146805466</c:v>
                </c:pt>
                <c:pt idx="220">
                  <c:v>-0.21237920464089274</c:v>
                </c:pt>
                <c:pt idx="221">
                  <c:v>-0.20996837601210566</c:v>
                </c:pt>
                <c:pt idx="222">
                  <c:v>-0.20758289994135076</c:v>
                </c:pt>
                <c:pt idx="223">
                  <c:v>-0.20522253266332102</c:v>
                </c:pt>
                <c:pt idx="224">
                  <c:v>-0.20288703229670926</c:v>
                </c:pt>
                <c:pt idx="225">
                  <c:v>-0.20057615885174537</c:v>
                </c:pt>
                <c:pt idx="226">
                  <c:v>-0.19828967423637667</c:v>
                </c:pt>
                <c:pt idx="227">
                  <c:v>-0.19602734226116031</c:v>
                </c:pt>
                <c:pt idx="228">
                  <c:v>-0.19378892864293407</c:v>
                </c:pt>
                <c:pt idx="229">
                  <c:v>-0.19157420100732825</c:v>
                </c:pt>
                <c:pt idx="230">
                  <c:v>-0.18938292889018002</c:v>
                </c:pt>
                <c:pt idx="231">
                  <c:v>-0.18721488373790751</c:v>
                </c:pt>
                <c:pt idx="232">
                  <c:v>-0.18506983890689971</c:v>
                </c:pt>
                <c:pt idx="233">
                  <c:v>-0.18294756966197639</c:v>
                </c:pt>
                <c:pt idx="234">
                  <c:v>-0.18084785317396823</c:v>
                </c:pt>
                <c:pt idx="235">
                  <c:v>-0.17877046851646661</c:v>
                </c:pt>
                <c:pt idx="236">
                  <c:v>-0.17671519666179047</c:v>
                </c:pt>
                <c:pt idx="237">
                  <c:v>-0.17468182047621478</c:v>
                </c:pt>
                <c:pt idx="238">
                  <c:v>-0.17267012471450408</c:v>
                </c:pt>
                <c:pt idx="239">
                  <c:v>-0.17067989601379191</c:v>
                </c:pt>
                <c:pt idx="240">
                  <c:v>-0.16871092288684653</c:v>
                </c:pt>
                <c:pt idx="241">
                  <c:v>-0.16676299571475944</c:v>
                </c:pt>
                <c:pt idx="242">
                  <c:v>-0.16483590673909404</c:v>
                </c:pt>
                <c:pt idx="243">
                  <c:v>-0.1629294500535283</c:v>
                </c:pt>
                <c:pt idx="244">
                  <c:v>-0.16104342159502463</c:v>
                </c:pt>
                <c:pt idx="245">
                  <c:v>-0.15917761913455844</c:v>
                </c:pt>
                <c:pt idx="246">
                  <c:v>-0.15733184226743577</c:v>
                </c:pt>
                <c:pt idx="247">
                  <c:v>-0.15550589240322857</c:v>
                </c:pt>
                <c:pt idx="248">
                  <c:v>-0.15369957275535495</c:v>
                </c:pt>
                <c:pt idx="249">
                  <c:v>-0.15191268833033117</c:v>
                </c:pt>
                <c:pt idx="250">
                  <c:v>-0.15014504591671954</c:v>
                </c:pt>
                <c:pt idx="251">
                  <c:v>-0.14839645407379731</c:v>
                </c:pt>
                <c:pt idx="252">
                  <c:v>-0.14666672311996728</c:v>
                </c:pt>
                <c:pt idx="253">
                  <c:v>-0.14495566512093461</c:v>
                </c:pt>
                <c:pt idx="254">
                  <c:v>-0.14326309387766742</c:v>
                </c:pt>
                <c:pt idx="255">
                  <c:v>-0.14158882491416325</c:v>
                </c:pt>
                <c:pt idx="256">
                  <c:v>-0.13993267546503813</c:v>
                </c:pt>
                <c:pt idx="257">
                  <c:v>-0.13829446446295829</c:v>
                </c:pt>
                <c:pt idx="258">
                  <c:v>-0.13667401252592837</c:v>
                </c:pt>
                <c:pt idx="259">
                  <c:v>-0.13507114194445449</c:v>
                </c:pt>
                <c:pt idx="260">
                  <c:v>-0.13348567666860081</c:v>
                </c:pt>
                <c:pt idx="261">
                  <c:v>-0.13191744229493804</c:v>
                </c:pt>
                <c:pt idx="262">
                  <c:v>-0.13036626605342572</c:v>
                </c:pt>
                <c:pt idx="263">
                  <c:v>-0.12883197679421246</c:v>
                </c:pt>
                <c:pt idx="264">
                  <c:v>-0.12731440497438795</c:v>
                </c:pt>
                <c:pt idx="265">
                  <c:v>-0.12581338264467817</c:v>
                </c:pt>
                <c:pt idx="266">
                  <c:v>-0.1243287434361201</c:v>
                </c:pt>
                <c:pt idx="267">
                  <c:v>-0.12286032254670193</c:v>
                </c:pt>
                <c:pt idx="268">
                  <c:v>-0.1214079567279962</c:v>
                </c:pt>
                <c:pt idx="269">
                  <c:v>-0.11997148427177835</c:v>
                </c:pt>
                <c:pt idx="270">
                  <c:v>-0.11855074499666178</c:v>
                </c:pt>
                <c:pt idx="271">
                  <c:v>-0.11714558023473499</c:v>
                </c:pt>
                <c:pt idx="272">
                  <c:v>-0.11575583281822599</c:v>
                </c:pt>
                <c:pt idx="273">
                  <c:v>-0.11438134706618361</c:v>
                </c:pt>
                <c:pt idx="274">
                  <c:v>-0.11302196877120596</c:v>
                </c:pt>
                <c:pt idx="275">
                  <c:v>-0.11167754518619918</c:v>
                </c:pt>
                <c:pt idx="276">
                  <c:v>-0.1103479250111896</c:v>
                </c:pt>
                <c:pt idx="277">
                  <c:v>-0.10903295838017867</c:v>
                </c:pt>
                <c:pt idx="278">
                  <c:v>-0.1077324968480677</c:v>
                </c:pt>
                <c:pt idx="279">
                  <c:v>-0.10644639337763431</c:v>
                </c:pt>
                <c:pt idx="280">
                  <c:v>-0.10517450232658417</c:v>
                </c:pt>
                <c:pt idx="281">
                  <c:v>-0.10391667943466271</c:v>
                </c:pt>
                <c:pt idx="282">
                  <c:v>-0.10267278181085479</c:v>
                </c:pt>
                <c:pt idx="283">
                  <c:v>-0.1014426679206563</c:v>
                </c:pt>
                <c:pt idx="284">
                  <c:v>-0.10022619757342492</c:v>
                </c:pt>
                <c:pt idx="285">
                  <c:v>-9.9023231909823387E-2</c:v>
                </c:pt>
                <c:pt idx="286">
                  <c:v>-9.7833633389342672E-2</c:v>
                </c:pt>
                <c:pt idx="287">
                  <c:v>-9.6657265777926521E-2</c:v>
                </c:pt>
                <c:pt idx="288">
                  <c:v>-9.5493994135676122E-2</c:v>
                </c:pt>
                <c:pt idx="289">
                  <c:v>-9.4343684804660002E-2</c:v>
                </c:pt>
                <c:pt idx="290">
                  <c:v>-9.320620539681404E-2</c:v>
                </c:pt>
                <c:pt idx="291">
                  <c:v>-9.2081424781948543E-2</c:v>
                </c:pt>
                <c:pt idx="292">
                  <c:v>-9.0969213075845823E-2</c:v>
                </c:pt>
                <c:pt idx="293">
                  <c:v>-8.9869441628467106E-2</c:v>
                </c:pt>
                <c:pt idx="294">
                  <c:v>-8.8781983012257037E-2</c:v>
                </c:pt>
                <c:pt idx="295">
                  <c:v>-8.7706711010559768E-2</c:v>
                </c:pt>
                <c:pt idx="296">
                  <c:v>-8.6643500606130353E-2</c:v>
                </c:pt>
                <c:pt idx="297">
                  <c:v>-8.5592227969759432E-2</c:v>
                </c:pt>
                <c:pt idx="298">
                  <c:v>-8.4552770448998726E-2</c:v>
                </c:pt>
                <c:pt idx="299">
                  <c:v>-8.3525006557000972E-2</c:v>
                </c:pt>
                <c:pt idx="300">
                  <c:v>-8.2508815961457635E-2</c:v>
                </c:pt>
                <c:pt idx="301">
                  <c:v>-8.1504079473651236E-2</c:v>
                </c:pt>
                <c:pt idx="302">
                  <c:v>-8.0510679037610222E-2</c:v>
                </c:pt>
                <c:pt idx="303">
                  <c:v>-7.952849771937906E-2</c:v>
                </c:pt>
                <c:pt idx="304">
                  <c:v>-7.8557419696386133E-2</c:v>
                </c:pt>
                <c:pt idx="305">
                  <c:v>-7.7597330246926957E-2</c:v>
                </c:pt>
                <c:pt idx="306">
                  <c:v>-7.6648115739749154E-2</c:v>
                </c:pt>
                <c:pt idx="307">
                  <c:v>-7.5709663623751991E-2</c:v>
                </c:pt>
                <c:pt idx="308">
                  <c:v>-7.4781862417783035E-2</c:v>
                </c:pt>
                <c:pt idx="309">
                  <c:v>-7.3864601700548024E-2</c:v>
                </c:pt>
                <c:pt idx="310">
                  <c:v>-7.2957772100624069E-2</c:v>
                </c:pt>
                <c:pt idx="311">
                  <c:v>-7.2061265286577969E-2</c:v>
                </c:pt>
                <c:pt idx="312">
                  <c:v>-7.1174973957189608E-2</c:v>
                </c:pt>
                <c:pt idx="313">
                  <c:v>-7.0298791831778826E-2</c:v>
                </c:pt>
                <c:pt idx="314">
                  <c:v>-6.9432613640635688E-2</c:v>
                </c:pt>
                <c:pt idx="315">
                  <c:v>-6.8576335115553361E-2</c:v>
                </c:pt>
                <c:pt idx="316">
                  <c:v>-6.7729852980462107E-2</c:v>
                </c:pt>
                <c:pt idx="317">
                  <c:v>-6.6893064942164793E-2</c:v>
                </c:pt>
                <c:pt idx="318">
                  <c:v>-6.6065869681171535E-2</c:v>
                </c:pt>
                <c:pt idx="319">
                  <c:v>-6.5248166842634153E-2</c:v>
                </c:pt>
                <c:pt idx="320">
                  <c:v>-6.4439857027378089E-2</c:v>
                </c:pt>
                <c:pt idx="321">
                  <c:v>-6.364084178303199E-2</c:v>
                </c:pt>
                <c:pt idx="322">
                  <c:v>-6.2851023595252895E-2</c:v>
                </c:pt>
                <c:pt idx="323">
                  <c:v>-6.2070305879047313E-2</c:v>
                </c:pt>
                <c:pt idx="324">
                  <c:v>-6.1298592970185639E-2</c:v>
                </c:pt>
                <c:pt idx="325">
                  <c:v>-6.0535790116710467E-2</c:v>
                </c:pt>
                <c:pt idx="326">
                  <c:v>-5.9781803470536306E-2</c:v>
                </c:pt>
                <c:pt idx="327">
                  <c:v>-5.9036540079140803E-2</c:v>
                </c:pt>
                <c:pt idx="328">
                  <c:v>-5.8299907877345576E-2</c:v>
                </c:pt>
                <c:pt idx="329">
                  <c:v>-5.7571815679186185E-2</c:v>
                </c:pt>
                <c:pt idx="330">
                  <c:v>-5.685217316986943E-2</c:v>
                </c:pt>
                <c:pt idx="331">
                  <c:v>-5.614089089781802E-2</c:v>
                </c:pt>
                <c:pt idx="332">
                  <c:v>-5.5437880266800001E-2</c:v>
                </c:pt>
                <c:pt idx="333">
                  <c:v>-5.4743053528143473E-2</c:v>
                </c:pt>
                <c:pt idx="334">
                  <c:v>-5.4056323773033932E-2</c:v>
                </c:pt>
                <c:pt idx="335">
                  <c:v>-5.3377604924894628E-2</c:v>
                </c:pt>
                <c:pt idx="336">
                  <c:v>-5.2706811731847408E-2</c:v>
                </c:pt>
                <c:pt idx="337">
                  <c:v>-5.2043859759254338E-2</c:v>
                </c:pt>
                <c:pt idx="338">
                  <c:v>-5.1388665382337627E-2</c:v>
                </c:pt>
                <c:pt idx="339">
                  <c:v>-5.0741145778877998E-2</c:v>
                </c:pt>
                <c:pt idx="340">
                  <c:v>-5.0101218921989814E-2</c:v>
                </c:pt>
                <c:pt idx="341">
                  <c:v>-4.9468803572971454E-2</c:v>
                </c:pt>
                <c:pt idx="342">
                  <c:v>-4.8843819274231141E-2</c:v>
                </c:pt>
                <c:pt idx="343">
                  <c:v>-4.8226186342285718E-2</c:v>
                </c:pt>
                <c:pt idx="344">
                  <c:v>-4.7615825860832399E-2</c:v>
                </c:pt>
                <c:pt idx="345">
                  <c:v>-4.7012659673891774E-2</c:v>
                </c:pt>
                <c:pt idx="346">
                  <c:v>-4.641661037902154E-2</c:v>
                </c:pt>
                <c:pt idx="347">
                  <c:v>-4.582760132059939E-2</c:v>
                </c:pt>
                <c:pt idx="348">
                  <c:v>-4.5245556583174668E-2</c:v>
                </c:pt>
                <c:pt idx="349">
                  <c:v>-4.4670400984887094E-2</c:v>
                </c:pt>
                <c:pt idx="350">
                  <c:v>-4.4102060070952354E-2</c:v>
                </c:pt>
                <c:pt idx="351">
                  <c:v>-4.3540460107212679E-2</c:v>
                </c:pt>
                <c:pt idx="352">
                  <c:v>-4.2985528073752312E-2</c:v>
                </c:pt>
                <c:pt idx="353">
                  <c:v>-4.24371916585762E-2</c:v>
                </c:pt>
                <c:pt idx="354">
                  <c:v>-4.1895379251351561E-2</c:v>
                </c:pt>
                <c:pt idx="355">
                  <c:v>-4.1360019937210786E-2</c:v>
                </c:pt>
                <c:pt idx="356">
                  <c:v>-4.0831043490615393E-2</c:v>
                </c:pt>
                <c:pt idx="357">
                  <c:v>-4.0308380369279487E-2</c:v>
                </c:pt>
                <c:pt idx="358">
                  <c:v>-3.9791961708152523E-2</c:v>
                </c:pt>
                <c:pt idx="359">
                  <c:v>-3.9281719313459702E-2</c:v>
                </c:pt>
                <c:pt idx="360">
                  <c:v>-3.87775856568E-2</c:v>
                </c:pt>
                <c:pt idx="361">
                  <c:v>-3.827949386930015E-2</c:v>
                </c:pt>
                <c:pt idx="362">
                  <c:v>-3.7787377735824454E-2</c:v>
                </c:pt>
                <c:pt idx="363">
                  <c:v>-3.7301171689239E-2</c:v>
                </c:pt>
                <c:pt idx="364">
                  <c:v>-3.6820810804729924E-2</c:v>
                </c:pt>
                <c:pt idx="365">
                  <c:v>-3.6346230794174733E-2</c:v>
                </c:pt>
                <c:pt idx="366">
                  <c:v>-3.5877368000565825E-2</c:v>
                </c:pt>
                <c:pt idx="367">
                  <c:v>-3.541415939248569E-2</c:v>
                </c:pt>
                <c:pt idx="368">
                  <c:v>-3.4956542558632668E-2</c:v>
                </c:pt>
                <c:pt idx="369">
                  <c:v>-3.4504455702396991E-2</c:v>
                </c:pt>
                <c:pt idx="370">
                  <c:v>-3.4057837636485885E-2</c:v>
                </c:pt>
                <c:pt idx="371">
                  <c:v>-3.3616627777597517E-2</c:v>
                </c:pt>
                <c:pt idx="372">
                  <c:v>-3.3180766141142549E-2</c:v>
                </c:pt>
                <c:pt idx="373">
                  <c:v>-3.2750193336013228E-2</c:v>
                </c:pt>
                <c:pt idx="374">
                  <c:v>-3.2324850559398641E-2</c:v>
                </c:pt>
                <c:pt idx="375">
                  <c:v>-3.1904679591646265E-2</c:v>
                </c:pt>
                <c:pt idx="376">
                  <c:v>-3.1489622791168285E-2</c:v>
                </c:pt>
                <c:pt idx="377">
                  <c:v>-3.1079623089392983E-2</c:v>
                </c:pt>
                <c:pt idx="378">
                  <c:v>-3.0674623985759673E-2</c:v>
                </c:pt>
                <c:pt idx="379">
                  <c:v>-3.0274569542757368E-2</c:v>
                </c:pt>
                <c:pt idx="380">
                  <c:v>-2.9879404381005937E-2</c:v>
                </c:pt>
                <c:pt idx="381">
                  <c:v>-2.9489073674379678E-2</c:v>
                </c:pt>
                <c:pt idx="382">
                  <c:v>-2.9103523145172287E-2</c:v>
                </c:pt>
                <c:pt idx="383">
                  <c:v>-2.8722699059303188E-2</c:v>
                </c:pt>
                <c:pt idx="384">
                  <c:v>-2.8346548221564048E-2</c:v>
                </c:pt>
                <c:pt idx="385">
                  <c:v>-2.7975017970905573E-2</c:v>
                </c:pt>
                <c:pt idx="386">
                  <c:v>-2.7608056175763514E-2</c:v>
                </c:pt>
                <c:pt idx="387">
                  <c:v>-2.7245611229423872E-2</c:v>
                </c:pt>
                <c:pt idx="388">
                  <c:v>-2.6887632045426307E-2</c:v>
                </c:pt>
                <c:pt idx="389">
                  <c:v>-2.653406805300567E-2</c:v>
                </c:pt>
                <c:pt idx="390">
                  <c:v>-2.6184869192571042E-2</c:v>
                </c:pt>
                <c:pt idx="391">
                  <c:v>-2.5839985911221566E-2</c:v>
                </c:pt>
                <c:pt idx="392">
                  <c:v>-2.5499369158299163E-2</c:v>
                </c:pt>
                <c:pt idx="393">
                  <c:v>-2.5162970380977031E-2</c:v>
                </c:pt>
                <c:pt idx="394">
                  <c:v>-2.483074151988408E-2</c:v>
                </c:pt>
                <c:pt idx="395">
                  <c:v>-2.450263500476443E-2</c:v>
                </c:pt>
                <c:pt idx="396">
                  <c:v>-2.4178603750171904E-2</c:v>
                </c:pt>
                <c:pt idx="397">
                  <c:v>-2.38586011511987E-2</c:v>
                </c:pt>
                <c:pt idx="398">
                  <c:v>-2.3542581079238425E-2</c:v>
                </c:pt>
                <c:pt idx="399">
                  <c:v>-2.3230497877782405E-2</c:v>
                </c:pt>
                <c:pt idx="400">
                  <c:v>-2.2922306358249541E-2</c:v>
                </c:pt>
                <c:pt idx="401">
                  <c:v>-2.2617961795848823E-2</c:v>
                </c:pt>
                <c:pt idx="402">
                  <c:v>-2.2317419925474549E-2</c:v>
                </c:pt>
                <c:pt idx="403">
                  <c:v>-2.2020636937633533E-2</c:v>
                </c:pt>
                <c:pt idx="404">
                  <c:v>-2.1727569474404303E-2</c:v>
                </c:pt>
                <c:pt idx="405">
                  <c:v>-2.1438174625427589E-2</c:v>
                </c:pt>
                <c:pt idx="406">
                  <c:v>-2.1152409923928143E-2</c:v>
                </c:pt>
                <c:pt idx="407">
                  <c:v>-2.0870233342767219E-2</c:v>
                </c:pt>
                <c:pt idx="408">
                  <c:v>-2.0591603290525711E-2</c:v>
                </c:pt>
                <c:pt idx="409">
                  <c:v>-2.0316478607617323E-2</c:v>
                </c:pt>
                <c:pt idx="410">
                  <c:v>-2.0044818562431829E-2</c:v>
                </c:pt>
                <c:pt idx="411">
                  <c:v>-1.9776582847507704E-2</c:v>
                </c:pt>
                <c:pt idx="412">
                  <c:v>-1.9511731575734336E-2</c:v>
                </c:pt>
                <c:pt idx="413">
                  <c:v>-1.9250225276583023E-2</c:v>
                </c:pt>
                <c:pt idx="414">
                  <c:v>-1.899202489236685E-2</c:v>
                </c:pt>
                <c:pt idx="415">
                  <c:v>-1.8737091774529115E-2</c:v>
                </c:pt>
                <c:pt idx="416">
                  <c:v>-1.8485387679959792E-2</c:v>
                </c:pt>
                <c:pt idx="417">
                  <c:v>-1.8236874767340181E-2</c:v>
                </c:pt>
                <c:pt idx="418">
                  <c:v>-1.7991515593515084E-2</c:v>
                </c:pt>
                <c:pt idx="419">
                  <c:v>-1.7749273109892601E-2</c:v>
                </c:pt>
                <c:pt idx="420">
                  <c:v>-1.7510110658871057E-2</c:v>
                </c:pt>
                <c:pt idx="421">
                  <c:v>-1.7273991970293015E-2</c:v>
                </c:pt>
                <c:pt idx="422">
                  <c:v>-1.704088115792593E-2</c:v>
                </c:pt>
                <c:pt idx="423">
                  <c:v>-1.6810742715969513E-2</c:v>
                </c:pt>
                <c:pt idx="424">
                  <c:v>-1.6583541515589256E-2</c:v>
                </c:pt>
                <c:pt idx="425">
                  <c:v>-1.6359242801476204E-2</c:v>
                </c:pt>
                <c:pt idx="426">
                  <c:v>-1.6137812188432483E-2</c:v>
                </c:pt>
                <c:pt idx="427">
                  <c:v>-1.5919215657982683E-2</c:v>
                </c:pt>
                <c:pt idx="428">
                  <c:v>-1.5703419555010555E-2</c:v>
                </c:pt>
                <c:pt idx="429">
                  <c:v>-1.5490390584421171E-2</c:v>
                </c:pt>
                <c:pt idx="430">
                  <c:v>-1.528009580782801E-2</c:v>
                </c:pt>
                <c:pt idx="431">
                  <c:v>-1.5072502640265146E-2</c:v>
                </c:pt>
                <c:pt idx="432">
                  <c:v>-1.4867578846923928E-2</c:v>
                </c:pt>
                <c:pt idx="433">
                  <c:v>-1.466529253991445E-2</c:v>
                </c:pt>
                <c:pt idx="434">
                  <c:v>-1.4465612175051155E-2</c:v>
                </c:pt>
                <c:pt idx="435">
                  <c:v>-1.4268506548662803E-2</c:v>
                </c:pt>
                <c:pt idx="436">
                  <c:v>-1.4073944794426313E-2</c:v>
                </c:pt>
                <c:pt idx="437">
                  <c:v>-1.388189638022457E-2</c:v>
                </c:pt>
                <c:pt idx="438">
                  <c:v>-1.3692331105027811E-2</c:v>
                </c:pt>
                <c:pt idx="439">
                  <c:v>-1.3505219095798585E-2</c:v>
                </c:pt>
                <c:pt idx="440">
                  <c:v>-1.3320530804420075E-2</c:v>
                </c:pt>
                <c:pt idx="441">
                  <c:v>-1.3138237004647568E-2</c:v>
                </c:pt>
                <c:pt idx="442">
                  <c:v>-1.2958308789083047E-2</c:v>
                </c:pt>
                <c:pt idx="443">
                  <c:v>-1.2780717566172571E-2</c:v>
                </c:pt>
                <c:pt idx="444">
                  <c:v>-1.2605435057226532E-2</c:v>
                </c:pt>
                <c:pt idx="445">
                  <c:v>-1.2432433293462386E-2</c:v>
                </c:pt>
                <c:pt idx="446">
                  <c:v>-1.2261684613069923E-2</c:v>
                </c:pt>
                <c:pt idx="447">
                  <c:v>-1.2093161658298796E-2</c:v>
                </c:pt>
                <c:pt idx="448">
                  <c:v>-1.1926837372568271E-2</c:v>
                </c:pt>
                <c:pt idx="449">
                  <c:v>-1.1762684997598943E-2</c:v>
                </c:pt>
                <c:pt idx="450">
                  <c:v>-1.1600678070566431E-2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fit_5NN_FCC!$H$19:$H$469</c:f>
              <c:numCache>
                <c:formatCode>0.0000</c:formatCode>
                <c:ptCount val="451"/>
                <c:pt idx="0">
                  <c:v>0.55629385253161878</c:v>
                </c:pt>
                <c:pt idx="1">
                  <c:v>0.29493950307562111</c:v>
                </c:pt>
                <c:pt idx="2">
                  <c:v>4.4974460583390725E-2</c:v>
                </c:pt>
                <c:pt idx="3">
                  <c:v>-0.19399988597225565</c:v>
                </c:pt>
                <c:pt idx="4">
                  <c:v>-0.42236933843523539</c:v>
                </c:pt>
                <c:pt idx="5">
                  <c:v>-0.64050727979147015</c:v>
                </c:pt>
                <c:pt idx="6">
                  <c:v>-0.84877505308438583</c:v>
                </c:pt>
                <c:pt idx="7">
                  <c:v>-1.0475223292426408</c:v>
                </c:pt>
                <c:pt idx="8">
                  <c:v>-1.2370874641332157</c:v>
                </c:pt>
                <c:pt idx="9">
                  <c:v>-1.4177978451444573</c:v>
                </c:pt>
                <c:pt idx="10">
                  <c:v>-1.5899702275953069</c:v>
                </c:pt>
                <c:pt idx="11">
                  <c:v>-1.7539110612588167</c:v>
                </c:pt>
                <c:pt idx="12">
                  <c:v>-1.9099168072801491</c:v>
                </c:pt>
                <c:pt idx="13">
                  <c:v>-2.0582742457615644</c:v>
                </c:pt>
                <c:pt idx="14">
                  <c:v>-2.1992607742793995</c:v>
                </c:pt>
                <c:pt idx="15">
                  <c:v>-2.3331446975907544</c:v>
                </c:pt>
                <c:pt idx="16">
                  <c:v>-2.4601855087805062</c:v>
                </c:pt>
                <c:pt idx="17">
                  <c:v>-2.5806341620923705</c:v>
                </c:pt>
                <c:pt idx="18">
                  <c:v>-2.6947333376809874</c:v>
                </c:pt>
                <c:pt idx="19">
                  <c:v>-2.8027176985155045</c:v>
                </c:pt>
                <c:pt idx="20">
                  <c:v>-2.904814139658729</c:v>
                </c:pt>
                <c:pt idx="21">
                  <c:v>-3.0012420301397471</c:v>
                </c:pt>
                <c:pt idx="22">
                  <c:v>-3.0922134476318743</c:v>
                </c:pt>
                <c:pt idx="23">
                  <c:v>-3.1779334061419435</c:v>
                </c:pt>
                <c:pt idx="24">
                  <c:v>-3.2586000769112062</c:v>
                </c:pt>
                <c:pt idx="25">
                  <c:v>-3.3344050027226015</c:v>
                </c:pt>
                <c:pt idx="26">
                  <c:v>-3.4055333058037225</c:v>
                </c:pt>
                <c:pt idx="27">
                  <c:v>-3.472163889509539</c:v>
                </c:pt>
                <c:pt idx="28">
                  <c:v>-3.5344696339638664</c:v>
                </c:pt>
                <c:pt idx="29">
                  <c:v>-3.5926175858335254</c:v>
                </c:pt>
                <c:pt idx="30">
                  <c:v>-3.6467691424043447</c:v>
                </c:pt>
                <c:pt idx="31">
                  <c:v>-3.697080230123448</c:v>
                </c:pt>
                <c:pt idx="32">
                  <c:v>-3.7437014777676128</c:v>
                </c:pt>
                <c:pt idx="33">
                  <c:v>-3.7867783843931346</c:v>
                </c:pt>
                <c:pt idx="34">
                  <c:v>-3.8264514822181805</c:v>
                </c:pt>
                <c:pt idx="35">
                  <c:v>-3.862856494584487</c:v>
                </c:pt>
                <c:pt idx="36">
                  <c:v>-3.8961244891410716</c:v>
                </c:pt>
                <c:pt idx="37">
                  <c:v>-3.9263820263886937</c:v>
                </c:pt>
                <c:pt idx="38">
                  <c:v>-3.9537513037198622</c:v>
                </c:pt>
                <c:pt idx="39">
                  <c:v>-3.9783502950854444</c:v>
                </c:pt>
                <c:pt idx="40">
                  <c:v>-4.0002928864152221</c:v>
                </c:pt>
                <c:pt idx="41">
                  <c:v>-4.0196890069161881</c:v>
                </c:pt>
                <c:pt idx="42">
                  <c:v>-4.036644756368851</c:v>
                </c:pt>
                <c:pt idx="43">
                  <c:v>-4.0512625285385058</c:v>
                </c:pt>
                <c:pt idx="44">
                  <c:v>-4.0636411308150437</c:v>
                </c:pt>
                <c:pt idx="45">
                  <c:v>-4.0738759001917284</c:v>
                </c:pt>
                <c:pt idx="46">
                  <c:v>-4.0820588156902522</c:v>
                </c:pt>
                <c:pt idx="47">
                  <c:v>-4.0882786073363038</c:v>
                </c:pt>
                <c:pt idx="48">
                  <c:v>-4.0926208617869877</c:v>
                </c:pt>
                <c:pt idx="49">
                  <c:v>-4.0951681247085441</c:v>
                </c:pt>
                <c:pt idx="50">
                  <c:v>-4.0960000000000001</c:v>
                </c:pt>
                <c:pt idx="51">
                  <c:v>-4.0951932459557465</c:v>
                </c:pt>
                <c:pt idx="52">
                  <c:v>-4.0928218684573032</c:v>
                </c:pt>
                <c:pt idx="53">
                  <c:v>-4.0889572112820387</c:v>
                </c:pt>
                <c:pt idx="54">
                  <c:v>-4.0836680436141037</c:v>
                </c:pt>
                <c:pt idx="55">
                  <c:v>-4.0770206448403661</c:v>
                </c:pt>
                <c:pt idx="56">
                  <c:v>-4.0690788867118473</c:v>
                </c:pt>
                <c:pt idx="57">
                  <c:v>-4.0599043129488033</c:v>
                </c:pt>
                <c:pt idx="58">
                  <c:v>-4.0495562163653984</c:v>
                </c:pt>
                <c:pt idx="59">
                  <c:v>-4.0380917135877432</c:v>
                </c:pt>
                <c:pt idx="60">
                  <c:v>-4.0255658174369353</c:v>
                </c:pt>
                <c:pt idx="61">
                  <c:v>-4.0120315070467365</c:v>
                </c:pt>
                <c:pt idx="62">
                  <c:v>-3.9975397957834788</c:v>
                </c:pt>
                <c:pt idx="63">
                  <c:v>-3.9821397970338879</c:v>
                </c:pt>
                <c:pt idx="64">
                  <c:v>-3.9658787879245905</c:v>
                </c:pt>
                <c:pt idx="65">
                  <c:v>-3.9488022710352864</c:v>
                </c:pt>
                <c:pt idx="66">
                  <c:v>-3.9309540341657367</c:v>
                </c:pt>
                <c:pt idx="67">
                  <c:v>-3.912376208215024</c:v>
                </c:pt>
                <c:pt idx="68">
                  <c:v>-3.8931093232298215</c:v>
                </c:pt>
                <c:pt idx="69">
                  <c:v>-3.8731923626768143</c:v>
                </c:pt>
                <c:pt idx="70">
                  <c:v>-3.8526628159927654</c:v>
                </c:pt>
                <c:pt idx="71">
                  <c:v>-3.8315567294642379</c:v>
                </c:pt>
                <c:pt idx="72">
                  <c:v>-3.8099087554874291</c:v>
                </c:pt>
                <c:pt idx="73">
                  <c:v>-3.7877522002571191</c:v>
                </c:pt>
                <c:pt idx="74">
                  <c:v>-3.7651190699323549</c:v>
                </c:pt>
                <c:pt idx="75">
                  <c:v>-3.7420401153250409</c:v>
                </c:pt>
                <c:pt idx="76">
                  <c:v>-3.7185448751563253</c:v>
                </c:pt>
                <c:pt idx="77">
                  <c:v>-3.6946617179243377</c:v>
                </c:pt>
                <c:pt idx="78">
                  <c:v>-3.6704178824255624</c:v>
                </c:pt>
                <c:pt idx="79">
                  <c:v>-3.6458395169709075</c:v>
                </c:pt>
                <c:pt idx="80">
                  <c:v>-3.6209517173363328</c:v>
                </c:pt>
                <c:pt idx="81">
                  <c:v>-3.5957785634867285</c:v>
                </c:pt>
                <c:pt idx="82">
                  <c:v>-3.5703431551106068</c:v>
                </c:pt>
                <c:pt idx="83">
                  <c:v>-3.5446676460020652</c:v>
                </c:pt>
                <c:pt idx="84">
                  <c:v>-3.5187732773254261</c:v>
                </c:pt>
                <c:pt idx="85">
                  <c:v>-3.4926804097968893</c:v>
                </c:pt>
                <c:pt idx="86">
                  <c:v>-3.4664085548165624</c:v>
                </c:pt>
                <c:pt idx="87">
                  <c:v>-3.4399764045832155</c:v>
                </c:pt>
                <c:pt idx="88">
                  <c:v>-3.4134018612231856</c:v>
                </c:pt>
                <c:pt idx="89">
                  <c:v>-3.3867020649638997</c:v>
                </c:pt>
                <c:pt idx="90">
                  <c:v>-3.3598934213816172</c:v>
                </c:pt>
                <c:pt idx="91">
                  <c:v>-3.3329916277520888</c:v>
                </c:pt>
                <c:pt idx="92">
                  <c:v>-3.3060116985320027</c:v>
                </c:pt>
                <c:pt idx="93">
                  <c:v>-3.2789679899982436</c:v>
                </c:pt>
                <c:pt idx="94">
                  <c:v>-3.2518742240712091</c:v>
                </c:pt>
                <c:pt idx="95">
                  <c:v>-3.2247435113476253</c:v>
                </c:pt>
                <c:pt idx="96">
                  <c:v>-3.197588373367573</c:v>
                </c:pt>
                <c:pt idx="97">
                  <c:v>-3.1704207641396751</c:v>
                </c:pt>
                <c:pt idx="98">
                  <c:v>-3.1432520909476995</c:v>
                </c:pt>
                <c:pt idx="99">
                  <c:v>-3.1160932344611347</c:v>
                </c:pt>
                <c:pt idx="100">
                  <c:v>-3.0889545681716086</c:v>
                </c:pt>
                <c:pt idx="101">
                  <c:v>-3.0618459771763908</c:v>
                </c:pt>
                <c:pt idx="102">
                  <c:v>-3.0347768763295568</c:v>
                </c:pt>
                <c:pt idx="103">
                  <c:v>-3.0077562277807917</c:v>
                </c:pt>
                <c:pt idx="104">
                  <c:v>-2.9807925579212142</c:v>
                </c:pt>
                <c:pt idx="105">
                  <c:v>-2.9538939737549921</c:v>
                </c:pt>
                <c:pt idx="106">
                  <c:v>-2.9270681787149946</c:v>
                </c:pt>
                <c:pt idx="107">
                  <c:v>-2.9003224879401528</c:v>
                </c:pt>
                <c:pt idx="108">
                  <c:v>-2.873663843031657</c:v>
                </c:pt>
                <c:pt idx="109">
                  <c:v>-2.8470988263046282</c:v>
                </c:pt>
                <c:pt idx="110">
                  <c:v>-2.8206336745513929</c:v>
                </c:pt>
                <c:pt idx="111">
                  <c:v>-2.794274292331961</c:v>
                </c:pt>
                <c:pt idx="112">
                  <c:v>-2.7680262648069096</c:v>
                </c:pt>
                <c:pt idx="113">
                  <c:v>-2.7418948701273296</c:v>
                </c:pt>
                <c:pt idx="114">
                  <c:v>-2.7158850913961139</c:v>
                </c:pt>
                <c:pt idx="115">
                  <c:v>-2.6900016282143837</c:v>
                </c:pt>
                <c:pt idx="116">
                  <c:v>-2.6642489078264724</c:v>
                </c:pt>
                <c:pt idx="117">
                  <c:v>-2.6386310958764159</c:v>
                </c:pt>
                <c:pt idx="118">
                  <c:v>-2.6131521067885743</c:v>
                </c:pt>
                <c:pt idx="119">
                  <c:v>-2.587815613784568</c:v>
                </c:pt>
                <c:pt idx="120">
                  <c:v>-2.5626250585483579</c:v>
                </c:pt>
                <c:pt idx="121">
                  <c:v>-2.5375836605509363</c:v>
                </c:pt>
                <c:pt idx="122">
                  <c:v>-2.5126944260457442</c:v>
                </c:pt>
                <c:pt idx="123">
                  <c:v>-2.4879601567455798</c:v>
                </c:pt>
                <c:pt idx="124">
                  <c:v>-2.463383458191434</c:v>
                </c:pt>
                <c:pt idx="125">
                  <c:v>-2.4389667478233732</c:v>
                </c:pt>
                <c:pt idx="126">
                  <c:v>-2.4147122627632691</c:v>
                </c:pt>
                <c:pt idx="127">
                  <c:v>-2.3906220673188661</c:v>
                </c:pt>
                <c:pt idx="128">
                  <c:v>-2.3666980602184005</c:v>
                </c:pt>
                <c:pt idx="129">
                  <c:v>-2.3429419815846821</c:v>
                </c:pt>
                <c:pt idx="130">
                  <c:v>-2.3193554196572745</c:v>
                </c:pt>
                <c:pt idx="131">
                  <c:v>-2.2959398172711518</c:v>
                </c:pt>
                <c:pt idx="132">
                  <c:v>-2.2726964780999293</c:v>
                </c:pt>
                <c:pt idx="133">
                  <c:v>-2.2496265726715357</c:v>
                </c:pt>
                <c:pt idx="134">
                  <c:v>-2.2267311441639173</c:v>
                </c:pt>
                <c:pt idx="135">
                  <c:v>-2.2040111139881722</c:v>
                </c:pt>
                <c:pt idx="136">
                  <c:v>-2.18146728716621</c:v>
                </c:pt>
                <c:pt idx="137">
                  <c:v>-2.159100357509899</c:v>
                </c:pt>
                <c:pt idx="138">
                  <c:v>-2.1369109126083536</c:v>
                </c:pt>
                <c:pt idx="139">
                  <c:v>-2.1148994386298741</c:v>
                </c:pt>
                <c:pt idx="140">
                  <c:v>-2.0930663249448016</c:v>
                </c:pt>
                <c:pt idx="141">
                  <c:v>-2.0714118685753755</c:v>
                </c:pt>
                <c:pt idx="142">
                  <c:v>-2.0499362784784747</c:v>
                </c:pt>
                <c:pt idx="143">
                  <c:v>-2.0286396796669468</c:v>
                </c:pt>
                <c:pt idx="144">
                  <c:v>-2.0075221171750357</c:v>
                </c:pt>
                <c:pt idx="145">
                  <c:v>-1.9865835598732589</c:v>
                </c:pt>
                <c:pt idx="146">
                  <c:v>-1.9658239041378962</c:v>
                </c:pt>
                <c:pt idx="147">
                  <c:v>-1.9452429773800997</c:v>
                </c:pt>
                <c:pt idx="148">
                  <c:v>-1.92484054143947</c:v>
                </c:pt>
                <c:pt idx="149">
                  <c:v>-1.9046162958467832</c:v>
                </c:pt>
                <c:pt idx="150">
                  <c:v>-1.8845698809604101</c:v>
                </c:pt>
                <c:pt idx="151">
                  <c:v>-1.8647008809808212</c:v>
                </c:pt>
                <c:pt idx="152">
                  <c:v>-1.845008826847421</c:v>
                </c:pt>
                <c:pt idx="153">
                  <c:v>-1.8254931990218282</c:v>
                </c:pt>
                <c:pt idx="154">
                  <c:v>-1.8061534301615767</c:v>
                </c:pt>
                <c:pt idx="155">
                  <c:v>-1.7869889076880934</c:v>
                </c:pt>
                <c:pt idx="156">
                  <c:v>-1.7679989762526664</c:v>
                </c:pt>
                <c:pt idx="157">
                  <c:v>-1.7491829401040175</c:v>
                </c:pt>
                <c:pt idx="158">
                  <c:v>-1.7305400653609524</c:v>
                </c:pt>
                <c:pt idx="159">
                  <c:v>-1.7120695821934695</c:v>
                </c:pt>
                <c:pt idx="160">
                  <c:v>-1.6937706869155784</c:v>
                </c:pt>
                <c:pt idx="161">
                  <c:v>-1.6756425439929876</c:v>
                </c:pt>
                <c:pt idx="162">
                  <c:v>-1.6576842879687055</c:v>
                </c:pt>
                <c:pt idx="163">
                  <c:v>-1.6398950253095055</c:v>
                </c:pt>
                <c:pt idx="164">
                  <c:v>-1.6222738361761035</c:v>
                </c:pt>
                <c:pt idx="165">
                  <c:v>-1.60481977611981</c:v>
                </c:pt>
                <c:pt idx="166">
                  <c:v>-1.5875318777083081</c:v>
                </c:pt>
                <c:pt idx="167">
                  <c:v>-1.5704091520831511</c:v>
                </c:pt>
                <c:pt idx="168">
                  <c:v>-1.5534505904514546</c:v>
                </c:pt>
                <c:pt idx="169">
                  <c:v>-1.5366551655141958</c:v>
                </c:pt>
                <c:pt idx="170">
                  <c:v>-1.5200218328334458</c:v>
                </c:pt>
                <c:pt idx="171">
                  <c:v>-1.5035495321407859</c:v>
                </c:pt>
                <c:pt idx="172">
                  <c:v>-1.4872371885890687</c:v>
                </c:pt>
                <c:pt idx="173">
                  <c:v>-1.4710837139496393</c:v>
                </c:pt>
                <c:pt idx="174">
                  <c:v>-1.4550880077570281</c:v>
                </c:pt>
                <c:pt idx="175">
                  <c:v>-1.4392489584030881</c:v>
                </c:pt>
                <c:pt idx="176">
                  <c:v>-1.4235654441824606</c:v>
                </c:pt>
                <c:pt idx="177">
                  <c:v>-1.4080363342911988</c:v>
                </c:pt>
                <c:pt idx="178">
                  <c:v>-1.392660489780319</c:v>
                </c:pt>
                <c:pt idx="179">
                  <c:v>-1.3774367644659808</c:v>
                </c:pt>
                <c:pt idx="180">
                  <c:v>-1.3623640057979438</c:v>
                </c:pt>
                <c:pt idx="181">
                  <c:v>-1.3474410556878946</c:v>
                </c:pt>
                <c:pt idx="182">
                  <c:v>-1.3326667512991712</c:v>
                </c:pt>
                <c:pt idx="183">
                  <c:v>-1.318039925799378</c:v>
                </c:pt>
                <c:pt idx="184">
                  <c:v>-1.3035594090773142</c:v>
                </c:pt>
                <c:pt idx="185">
                  <c:v>-1.2892240284255989</c:v>
                </c:pt>
                <c:pt idx="186">
                  <c:v>-1.2750326091903295</c:v>
                </c:pt>
                <c:pt idx="187">
                  <c:v>-1.260983975389055</c:v>
                </c:pt>
                <c:pt idx="188">
                  <c:v>-1.2470769502983086</c:v>
                </c:pt>
                <c:pt idx="189">
                  <c:v>-1.2333103570118966</c:v>
                </c:pt>
                <c:pt idx="190">
                  <c:v>-1.2196830189711039</c:v>
                </c:pt>
                <c:pt idx="191">
                  <c:v>-1.2061937604679216</c:v>
                </c:pt>
                <c:pt idx="192">
                  <c:v>-1.1928414071223805</c:v>
                </c:pt>
                <c:pt idx="193">
                  <c:v>-1.1796247863350278</c:v>
                </c:pt>
                <c:pt idx="194">
                  <c:v>-1.1665427277155405</c:v>
                </c:pt>
                <c:pt idx="195">
                  <c:v>-1.1535940634884485</c:v>
                </c:pt>
                <c:pt idx="196">
                  <c:v>-1.1407776288768918</c:v>
                </c:pt>
                <c:pt idx="197">
                  <c:v>-1.1280922624653127</c:v>
                </c:pt>
                <c:pt idx="198">
                  <c:v>-1.1155368065419424</c:v>
                </c:pt>
                <c:pt idx="199">
                  <c:v>-1.1031101074219243</c:v>
                </c:pt>
                <c:pt idx="200">
                  <c:v>-1.0908110157518636</c:v>
                </c:pt>
                <c:pt idx="201">
                  <c:v>-1.0786383867965921</c:v>
                </c:pt>
                <c:pt idx="202">
                  <c:v>-1.0665910807088819</c:v>
                </c:pt>
                <c:pt idx="203">
                  <c:v>-1.0546679627828326</c:v>
                </c:pt>
                <c:pt idx="204">
                  <c:v>-1.0428679036916224</c:v>
                </c:pt>
                <c:pt idx="205">
                  <c:v>-1.0311897797102907</c:v>
                </c:pt>
                <c:pt idx="206">
                  <c:v>-1.0196324729241908</c:v>
                </c:pt>
                <c:pt idx="207">
                  <c:v>-1.0081948714237354</c:v>
                </c:pt>
                <c:pt idx="208">
                  <c:v>-0.99687586948602736</c:v>
                </c:pt>
                <c:pt idx="209">
                  <c:v>-0.98567436774394623</c:v>
                </c:pt>
                <c:pt idx="210">
                  <c:v>-0.97458927334325129</c:v>
                </c:pt>
                <c:pt idx="211">
                  <c:v>-0.96361950008821573</c:v>
                </c:pt>
                <c:pt idx="212">
                  <c:v>-0.95276396857632195</c:v>
                </c:pt>
                <c:pt idx="213">
                  <c:v>-0.94202160632249288</c:v>
                </c:pt>
                <c:pt idx="214">
                  <c:v>-0.93139134787334033</c:v>
                </c:pt>
                <c:pt idx="215">
                  <c:v>-0.92087213491188502</c:v>
                </c:pt>
                <c:pt idx="216">
                  <c:v>-0.910462916353181</c:v>
                </c:pt>
                <c:pt idx="217">
                  <c:v>-0.90016264843126981</c:v>
                </c:pt>
                <c:pt idx="218">
                  <c:v>-0.88997029477786371</c:v>
                </c:pt>
                <c:pt idx="219">
                  <c:v>-0.87988482649315181</c:v>
                </c:pt>
                <c:pt idx="220">
                  <c:v>-0.86990522220909672</c:v>
                </c:pt>
                <c:pt idx="221">
                  <c:v>-0.86003046814558481</c:v>
                </c:pt>
                <c:pt idx="222">
                  <c:v>-0.85025955815977283</c:v>
                </c:pt>
                <c:pt idx="223">
                  <c:v>-0.84059149378896292</c:v>
                </c:pt>
                <c:pt idx="224">
                  <c:v>-0.83102528428732114</c:v>
                </c:pt>
                <c:pt idx="225">
                  <c:v>-0.82155994665674903</c:v>
                </c:pt>
                <c:pt idx="226">
                  <c:v>-0.81219450567219886</c:v>
                </c:pt>
                <c:pt idx="227">
                  <c:v>-0.80292799390171266</c:v>
                </c:pt>
                <c:pt idx="228">
                  <c:v>-0.7937594517214579</c:v>
                </c:pt>
                <c:pt idx="229">
                  <c:v>-0.78468792732601644</c:v>
                </c:pt>
                <c:pt idx="230">
                  <c:v>-0.77571247673417743</c:v>
                </c:pt>
                <c:pt idx="231">
                  <c:v>-0.76683216379046915</c:v>
                </c:pt>
                <c:pt idx="232">
                  <c:v>-0.75804606016266129</c:v>
                </c:pt>
                <c:pt idx="233">
                  <c:v>-0.74935324533545533</c:v>
                </c:pt>
                <c:pt idx="234">
                  <c:v>-0.74075280660057397</c:v>
                </c:pt>
                <c:pt idx="235">
                  <c:v>-0.73224383904344725</c:v>
                </c:pt>
                <c:pt idx="236">
                  <c:v>-0.72382544552669381</c:v>
                </c:pt>
                <c:pt idx="237">
                  <c:v>-0.71549673667057578</c:v>
                </c:pt>
                <c:pt idx="238">
                  <c:v>-0.70725683083060875</c:v>
                </c:pt>
                <c:pt idx="239">
                  <c:v>-0.69910485407249168</c:v>
                </c:pt>
                <c:pt idx="240">
                  <c:v>-0.69103994014452341</c:v>
                </c:pt>
                <c:pt idx="241">
                  <c:v>-0.68306123044765465</c:v>
                </c:pt>
                <c:pt idx="242">
                  <c:v>-0.67516787400332912</c:v>
                </c:pt>
                <c:pt idx="243">
                  <c:v>-0.6673590274192519</c:v>
                </c:pt>
                <c:pt idx="244">
                  <c:v>-0.6596338548532209</c:v>
                </c:pt>
                <c:pt idx="245">
                  <c:v>-0.65199152797515147</c:v>
                </c:pt>
                <c:pt idx="246">
                  <c:v>-0.64443122592741697</c:v>
                </c:pt>
                <c:pt idx="247">
                  <c:v>-0.63695213528362415</c:v>
                </c:pt>
                <c:pt idx="248">
                  <c:v>-0.62955345000593388</c:v>
                </c:pt>
                <c:pt idx="249">
                  <c:v>-0.62223437140103643</c:v>
                </c:pt>
                <c:pt idx="250">
                  <c:v>-0.61499410807488331</c:v>
                </c:pt>
                <c:pt idx="251">
                  <c:v>-0.60783187588627374</c:v>
                </c:pt>
                <c:pt idx="252">
                  <c:v>-0.60074689789938596</c:v>
                </c:pt>
                <c:pt idx="253">
                  <c:v>-0.59373840433534819</c:v>
                </c:pt>
                <c:pt idx="254">
                  <c:v>-0.58680563252292584</c:v>
                </c:pt>
                <c:pt idx="255">
                  <c:v>-0.57994782684841273</c:v>
                </c:pt>
                <c:pt idx="256">
                  <c:v>-0.57316423870479616</c:v>
                </c:pt>
                <c:pt idx="257">
                  <c:v>-0.56645412644027715</c:v>
                </c:pt>
                <c:pt idx="258">
                  <c:v>-0.55981675530620256</c:v>
                </c:pt>
                <c:pt idx="259">
                  <c:v>-0.55325139740448559</c:v>
                </c:pt>
                <c:pt idx="260">
                  <c:v>-0.54675733163458895</c:v>
                </c:pt>
                <c:pt idx="261">
                  <c:v>-0.5403338436400662</c:v>
                </c:pt>
                <c:pt idx="262">
                  <c:v>-0.53398022575483173</c:v>
                </c:pt>
                <c:pt idx="263">
                  <c:v>-0.52769577694909431</c:v>
                </c:pt>
                <c:pt idx="264">
                  <c:v>-0.52147980277509309</c:v>
                </c:pt>
                <c:pt idx="265">
                  <c:v>-0.51533161531260185</c:v>
                </c:pt>
                <c:pt idx="266">
                  <c:v>-0.50925053311434798</c:v>
                </c:pt>
                <c:pt idx="267">
                  <c:v>-0.50323588115129114</c:v>
                </c:pt>
                <c:pt idx="268">
                  <c:v>-0.49728699075787242</c:v>
                </c:pt>
                <c:pt idx="269">
                  <c:v>-0.49140319957720413</c:v>
                </c:pt>
                <c:pt idx="270">
                  <c:v>-0.48558385150632666</c:v>
                </c:pt>
                <c:pt idx="271">
                  <c:v>-0.47982829664147458</c:v>
                </c:pt>
                <c:pt idx="272">
                  <c:v>-0.47413589122345368</c:v>
                </c:pt>
                <c:pt idx="273">
                  <c:v>-0.46850599758308814</c:v>
                </c:pt>
                <c:pt idx="274">
                  <c:v>-0.46293798408685966</c:v>
                </c:pt>
                <c:pt idx="275">
                  <c:v>-0.45743122508267181</c:v>
                </c:pt>
                <c:pt idx="276">
                  <c:v>-0.4519851008458326</c:v>
                </c:pt>
                <c:pt idx="277">
                  <c:v>-0.44659899752521182</c:v>
                </c:pt>
                <c:pt idx="278">
                  <c:v>-0.44127230708968535</c:v>
                </c:pt>
                <c:pt idx="279">
                  <c:v>-0.43600442727479016</c:v>
                </c:pt>
                <c:pt idx="280">
                  <c:v>-0.43079476152968876</c:v>
                </c:pt>
                <c:pt idx="281">
                  <c:v>-0.42564271896437844</c:v>
                </c:pt>
                <c:pt idx="282">
                  <c:v>-0.42054771429726123</c:v>
                </c:pt>
                <c:pt idx="283">
                  <c:v>-0.41550916780300817</c:v>
                </c:pt>
                <c:pt idx="284">
                  <c:v>-0.41052650526074852</c:v>
                </c:pt>
                <c:pt idx="285">
                  <c:v>-0.40559915790263656</c:v>
                </c:pt>
                <c:pt idx="286">
                  <c:v>-0.40072656236274762</c:v>
                </c:pt>
                <c:pt idx="287">
                  <c:v>-0.39590816062638706</c:v>
                </c:pt>
                <c:pt idx="288">
                  <c:v>-0.39114339997972941</c:v>
                </c:pt>
                <c:pt idx="289">
                  <c:v>-0.38643173295988742</c:v>
                </c:pt>
                <c:pt idx="290">
                  <c:v>-0.38177261730535034</c:v>
                </c:pt>
                <c:pt idx="291">
                  <c:v>-0.37716551590686126</c:v>
                </c:pt>
                <c:pt idx="292">
                  <c:v>-0.37260989675866452</c:v>
                </c:pt>
                <c:pt idx="293">
                  <c:v>-0.36810523291020131</c:v>
                </c:pt>
                <c:pt idx="294">
                  <c:v>-0.36365100241820486</c:v>
                </c:pt>
                <c:pt idx="295">
                  <c:v>-0.35924668829925283</c:v>
                </c:pt>
                <c:pt idx="296">
                  <c:v>-0.35489177848270992</c:v>
                </c:pt>
                <c:pt idx="297">
                  <c:v>-0.35058576576413464</c:v>
                </c:pt>
                <c:pt idx="298">
                  <c:v>-0.34632814775909881</c:v>
                </c:pt>
                <c:pt idx="299">
                  <c:v>-0.34211842685747601</c:v>
                </c:pt>
                <c:pt idx="300">
                  <c:v>-0.33795611017813043</c:v>
                </c:pt>
                <c:pt idx="301">
                  <c:v>-0.33384070952407546</c:v>
                </c:pt>
                <c:pt idx="302">
                  <c:v>-0.32977174133805148</c:v>
                </c:pt>
                <c:pt idx="303">
                  <c:v>-0.32574872665857663</c:v>
                </c:pt>
                <c:pt idx="304">
                  <c:v>-0.32177119107639762</c:v>
                </c:pt>
                <c:pt idx="305">
                  <c:v>-0.31783866469141281</c:v>
                </c:pt>
                <c:pt idx="306">
                  <c:v>-0.31395068207001253</c:v>
                </c:pt>
                <c:pt idx="307">
                  <c:v>-0.31010678220288818</c:v>
                </c:pt>
                <c:pt idx="308">
                  <c:v>-0.30630650846323931</c:v>
                </c:pt>
                <c:pt idx="309">
                  <c:v>-0.30254940856544471</c:v>
                </c:pt>
                <c:pt idx="310">
                  <c:v>-0.29883503452415622</c:v>
                </c:pt>
                <c:pt idx="311">
                  <c:v>-0.29516294261382336</c:v>
                </c:pt>
                <c:pt idx="312">
                  <c:v>-0.29153269332864867</c:v>
                </c:pt>
                <c:pt idx="313">
                  <c:v>-0.28794385134296607</c:v>
                </c:pt>
                <c:pt idx="314">
                  <c:v>-0.28439598547204381</c:v>
                </c:pt>
                <c:pt idx="315">
                  <c:v>-0.28088866863330653</c:v>
                </c:pt>
                <c:pt idx="316">
                  <c:v>-0.27742147780797283</c:v>
                </c:pt>
                <c:pt idx="317">
                  <c:v>-0.27399399400310698</c:v>
                </c:pt>
                <c:pt idx="318">
                  <c:v>-0.27060580221407859</c:v>
                </c:pt>
                <c:pt idx="319">
                  <c:v>-0.26725649138742952</c:v>
                </c:pt>
                <c:pt idx="320">
                  <c:v>-0.26394565438414069</c:v>
                </c:pt>
                <c:pt idx="321">
                  <c:v>-0.26067288794329901</c:v>
                </c:pt>
                <c:pt idx="322">
                  <c:v>-0.25743779264615585</c:v>
                </c:pt>
                <c:pt idx="323">
                  <c:v>-0.25423997288057781</c:v>
                </c:pt>
                <c:pt idx="324">
                  <c:v>-0.25107903680588034</c:v>
                </c:pt>
                <c:pt idx="325">
                  <c:v>-0.24795459631804606</c:v>
                </c:pt>
                <c:pt idx="326">
                  <c:v>-0.24486626701531672</c:v>
                </c:pt>
                <c:pt idx="327">
                  <c:v>-0.24181366816416075</c:v>
                </c:pt>
                <c:pt idx="328">
                  <c:v>-0.23879642266560752</c:v>
                </c:pt>
                <c:pt idx="329">
                  <c:v>-0.23581415702194664</c:v>
                </c:pt>
                <c:pt idx="330">
                  <c:v>-0.23286650130378519</c:v>
                </c:pt>
                <c:pt idx="331">
                  <c:v>-0.22995308911746262</c:v>
                </c:pt>
                <c:pt idx="332">
                  <c:v>-0.22707355757281283</c:v>
                </c:pt>
                <c:pt idx="333">
                  <c:v>-0.22422754725127567</c:v>
                </c:pt>
                <c:pt idx="334">
                  <c:v>-0.22141470217434697</c:v>
                </c:pt>
                <c:pt idx="335">
                  <c:v>-0.2186346697723684</c:v>
                </c:pt>
                <c:pt idx="336">
                  <c:v>-0.21588710085364698</c:v>
                </c:pt>
                <c:pt idx="337">
                  <c:v>-0.21317164957390575</c:v>
                </c:pt>
                <c:pt idx="338">
                  <c:v>-0.21048797340605491</c:v>
                </c:pt>
                <c:pt idx="339">
                  <c:v>-0.2078357331102843</c:v>
                </c:pt>
                <c:pt idx="340">
                  <c:v>-0.20521459270447029</c:v>
                </c:pt>
                <c:pt idx="341">
                  <c:v>-0.20262421943489109</c:v>
                </c:pt>
                <c:pt idx="342">
                  <c:v>-0.20006428374725077</c:v>
                </c:pt>
                <c:pt idx="343">
                  <c:v>-0.19753445925800228</c:v>
                </c:pt>
                <c:pt idx="344">
                  <c:v>-0.19503442272596949</c:v>
                </c:pt>
                <c:pt idx="345">
                  <c:v>-0.19256385402426071</c:v>
                </c:pt>
                <c:pt idx="346">
                  <c:v>-0.19012243611247223</c:v>
                </c:pt>
                <c:pt idx="347">
                  <c:v>-0.18770985500917509</c:v>
                </c:pt>
                <c:pt idx="348">
                  <c:v>-0.18532579976468344</c:v>
                </c:pt>
                <c:pt idx="349">
                  <c:v>-0.18296996243409755</c:v>
                </c:pt>
                <c:pt idx="350">
                  <c:v>-0.18064203805062085</c:v>
                </c:pt>
                <c:pt idx="351">
                  <c:v>-0.17834172459914313</c:v>
                </c:pt>
                <c:pt idx="352">
                  <c:v>-0.17606872299008944</c:v>
                </c:pt>
                <c:pt idx="353">
                  <c:v>-0.17382273703352813</c:v>
                </c:pt>
                <c:pt idx="354">
                  <c:v>-0.17160347341353602</c:v>
                </c:pt>
                <c:pt idx="355">
                  <c:v>-0.16941064166281539</c:v>
                </c:pt>
                <c:pt idx="356">
                  <c:v>-0.16724395413756066</c:v>
                </c:pt>
                <c:pt idx="357">
                  <c:v>-0.16510312599256879</c:v>
                </c:pt>
                <c:pt idx="358">
                  <c:v>-0.16298787515659272</c:v>
                </c:pt>
                <c:pt idx="359">
                  <c:v>-0.16089792230793093</c:v>
                </c:pt>
                <c:pt idx="360">
                  <c:v>-0.15883299085025282</c:v>
                </c:pt>
                <c:pt idx="361">
                  <c:v>-0.15679280688865341</c:v>
                </c:pt>
                <c:pt idx="362">
                  <c:v>-0.15477709920593699</c:v>
                </c:pt>
                <c:pt idx="363">
                  <c:v>-0.15278559923912294</c:v>
                </c:pt>
                <c:pt idx="364">
                  <c:v>-0.15081804105617377</c:v>
                </c:pt>
                <c:pt idx="365">
                  <c:v>-0.14887416133293971</c:v>
                </c:pt>
                <c:pt idx="366">
                  <c:v>-0.14695369933031763</c:v>
                </c:pt>
                <c:pt idx="367">
                  <c:v>-0.14505639687162139</c:v>
                </c:pt>
                <c:pt idx="368">
                  <c:v>-0.1431819983201594</c:v>
                </c:pt>
                <c:pt idx="369">
                  <c:v>-0.14133025055701806</c:v>
                </c:pt>
                <c:pt idx="370">
                  <c:v>-0.13950090295904619</c:v>
                </c:pt>
                <c:pt idx="371">
                  <c:v>-0.13769370737703945</c:v>
                </c:pt>
                <c:pt idx="372">
                  <c:v>-0.13590841811411988</c:v>
                </c:pt>
                <c:pt idx="373">
                  <c:v>-0.1341447919043102</c:v>
                </c:pt>
                <c:pt idx="374">
                  <c:v>-0.13240258789129683</c:v>
                </c:pt>
                <c:pt idx="375">
                  <c:v>-0.13068156760738309</c:v>
                </c:pt>
                <c:pt idx="376">
                  <c:v>-0.12898149495262529</c:v>
                </c:pt>
                <c:pt idx="377">
                  <c:v>-0.12730213617415365</c:v>
                </c:pt>
                <c:pt idx="378">
                  <c:v>-0.12564325984567162</c:v>
                </c:pt>
                <c:pt idx="379">
                  <c:v>-0.12400463684713418</c:v>
                </c:pt>
                <c:pt idx="380">
                  <c:v>-0.12238604034460032</c:v>
                </c:pt>
                <c:pt idx="381">
                  <c:v>-0.12078724577025916</c:v>
                </c:pt>
                <c:pt idx="382">
                  <c:v>-0.11920803080262569</c:v>
                </c:pt>
                <c:pt idx="383">
                  <c:v>-0.11764817534690586</c:v>
                </c:pt>
                <c:pt idx="384">
                  <c:v>-0.11610746151552634</c:v>
                </c:pt>
                <c:pt idx="385">
                  <c:v>-0.11458567360882922</c:v>
                </c:pt>
                <c:pt idx="386">
                  <c:v>-0.11308259809592736</c:v>
                </c:pt>
                <c:pt idx="387">
                  <c:v>-0.11159802359572019</c:v>
                </c:pt>
                <c:pt idx="388">
                  <c:v>-0.11013174085806615</c:v>
                </c:pt>
                <c:pt idx="389">
                  <c:v>-0.10868354274511123</c:v>
                </c:pt>
                <c:pt idx="390">
                  <c:v>-0.10725322421277099</c:v>
                </c:pt>
                <c:pt idx="391">
                  <c:v>-0.10584058229236354</c:v>
                </c:pt>
                <c:pt idx="392">
                  <c:v>-0.10444541607239337</c:v>
                </c:pt>
                <c:pt idx="393">
                  <c:v>-0.10306752668048191</c:v>
                </c:pt>
                <c:pt idx="394">
                  <c:v>-0.10170671726544518</c:v>
                </c:pt>
                <c:pt idx="395">
                  <c:v>-0.1003627929795151</c:v>
                </c:pt>
                <c:pt idx="396">
                  <c:v>-9.9035560960704122E-2</c:v>
                </c:pt>
                <c:pt idx="397">
                  <c:v>-9.7724830315309888E-2</c:v>
                </c:pt>
                <c:pt idx="398">
                  <c:v>-9.6430412100560581E-2</c:v>
                </c:pt>
                <c:pt idx="399">
                  <c:v>-9.515211930739674E-2</c:v>
                </c:pt>
                <c:pt idx="400">
                  <c:v>-9.3889766843390121E-2</c:v>
                </c:pt>
                <c:pt idx="401">
                  <c:v>-9.2643171515796777E-2</c:v>
                </c:pt>
                <c:pt idx="402">
                  <c:v>-9.1412152014743758E-2</c:v>
                </c:pt>
                <c:pt idx="403">
                  <c:v>-9.0196528896546946E-2</c:v>
                </c:pt>
                <c:pt idx="404">
                  <c:v>-8.8996124567160037E-2</c:v>
                </c:pt>
                <c:pt idx="405">
                  <c:v>-8.7810763265751407E-2</c:v>
                </c:pt>
                <c:pt idx="406">
                  <c:v>-8.664027104840967E-2</c:v>
                </c:pt>
                <c:pt idx="407">
                  <c:v>-8.548447577197453E-2</c:v>
                </c:pt>
                <c:pt idx="408">
                  <c:v>-8.4343207077993324E-2</c:v>
                </c:pt>
                <c:pt idx="409">
                  <c:v>-8.3216296376800572E-2</c:v>
                </c:pt>
                <c:pt idx="410">
                  <c:v>-8.2103576831720773E-2</c:v>
                </c:pt>
                <c:pt idx="411">
                  <c:v>-8.1004883343391551E-2</c:v>
                </c:pt>
                <c:pt idx="412">
                  <c:v>-7.992005253420785E-2</c:v>
                </c:pt>
                <c:pt idx="413">
                  <c:v>-7.8848922732884061E-2</c:v>
                </c:pt>
                <c:pt idx="414">
                  <c:v>-7.7791333959134623E-2</c:v>
                </c:pt>
                <c:pt idx="415">
                  <c:v>-7.6747127908471255E-2</c:v>
                </c:pt>
                <c:pt idx="416">
                  <c:v>-7.5716147937115313E-2</c:v>
                </c:pt>
                <c:pt idx="417">
                  <c:v>-7.4698239047025383E-2</c:v>
                </c:pt>
                <c:pt idx="418">
                  <c:v>-7.3693247871037787E-2</c:v>
                </c:pt>
                <c:pt idx="419">
                  <c:v>-7.270102265812009E-2</c:v>
                </c:pt>
                <c:pt idx="420">
                  <c:v>-7.172141325873585E-2</c:v>
                </c:pt>
                <c:pt idx="421">
                  <c:v>-7.0754271110320191E-2</c:v>
                </c:pt>
                <c:pt idx="422">
                  <c:v>-6.9799449222864615E-2</c:v>
                </c:pt>
                <c:pt idx="423">
                  <c:v>-6.8856802164611125E-2</c:v>
                </c:pt>
                <c:pt idx="424">
                  <c:v>-6.7926186047853582E-2</c:v>
                </c:pt>
                <c:pt idx="425">
                  <c:v>-6.7007458514846532E-2</c:v>
                </c:pt>
                <c:pt idx="426">
                  <c:v>-6.6100478723819453E-2</c:v>
                </c:pt>
                <c:pt idx="427">
                  <c:v>-6.5205107335097073E-2</c:v>
                </c:pt>
                <c:pt idx="428">
                  <c:v>-6.432120649732323E-2</c:v>
                </c:pt>
                <c:pt idx="429">
                  <c:v>-6.3448639833789122E-2</c:v>
                </c:pt>
                <c:pt idx="430">
                  <c:v>-6.2587272428863527E-2</c:v>
                </c:pt>
                <c:pt idx="431">
                  <c:v>-6.1736970814526039E-2</c:v>
                </c:pt>
                <c:pt idx="432">
                  <c:v>-6.0897602957000405E-2</c:v>
                </c:pt>
                <c:pt idx="433">
                  <c:v>-6.0069038243489588E-2</c:v>
                </c:pt>
                <c:pt idx="434">
                  <c:v>-5.925114746900953E-2</c:v>
                </c:pt>
                <c:pt idx="435">
                  <c:v>-5.844380282332285E-2</c:v>
                </c:pt>
                <c:pt idx="436">
                  <c:v>-5.7646877877970175E-2</c:v>
                </c:pt>
                <c:pt idx="437">
                  <c:v>-5.6860247573399837E-2</c:v>
                </c:pt>
                <c:pt idx="438">
                  <c:v>-5.6083788206193919E-2</c:v>
                </c:pt>
                <c:pt idx="439">
                  <c:v>-5.5317377416391006E-2</c:v>
                </c:pt>
                <c:pt idx="440">
                  <c:v>-5.4560894174904624E-2</c:v>
                </c:pt>
                <c:pt idx="441">
                  <c:v>-5.3814218771036433E-2</c:v>
                </c:pt>
                <c:pt idx="442">
                  <c:v>-5.3077232800084168E-2</c:v>
                </c:pt>
                <c:pt idx="443">
                  <c:v>-5.2349819151042844E-2</c:v>
                </c:pt>
                <c:pt idx="444">
                  <c:v>-5.1631861994399876E-2</c:v>
                </c:pt>
                <c:pt idx="445">
                  <c:v>-5.0923246770021934E-2</c:v>
                </c:pt>
                <c:pt idx="446">
                  <c:v>-5.0223860175134402E-2</c:v>
                </c:pt>
                <c:pt idx="447">
                  <c:v>-4.9533590152391858E-2</c:v>
                </c:pt>
                <c:pt idx="448">
                  <c:v>-4.8852325878039636E-2</c:v>
                </c:pt>
                <c:pt idx="449">
                  <c:v>-4.8179957750165273E-2</c:v>
                </c:pt>
                <c:pt idx="450">
                  <c:v>-4.7516377377040106E-2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fit_5NN_FCC!$K$18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fit_5NN_FCC!$K$19:$K$469</c:f>
              <c:numCache>
                <c:formatCode>General</c:formatCode>
                <c:ptCount val="451"/>
                <c:pt idx="0">
                  <c:v>0.63343381452163783</c:v>
                </c:pt>
                <c:pt idx="1">
                  <c:v>0.36164494971769479</c:v>
                </c:pt>
                <c:pt idx="2">
                  <c:v>0.10225316080837388</c:v>
                </c:pt>
                <c:pt idx="3">
                  <c:v>-0.14521837850594999</c:v>
                </c:pt>
                <c:pt idx="4">
                  <c:v>-0.3812284766917724</c:v>
                </c:pt>
                <c:pt idx="5">
                  <c:v>-0.6062186275596293</c:v>
                </c:pt>
                <c:pt idx="6">
                  <c:v>-0.82061368435941162</c:v>
                </c:pt>
                <c:pt idx="7">
                  <c:v>-1.0248225060870357</c:v>
                </c:pt>
                <c:pt idx="8">
                  <c:v>-1.2192385772337033</c:v>
                </c:pt>
                <c:pt idx="9">
                  <c:v>-1.4042406021502227</c:v>
                </c:pt>
                <c:pt idx="10">
                  <c:v>-1.5801930751425939</c:v>
                </c:pt>
                <c:pt idx="11">
                  <c:v>-1.7474468273626389</c:v>
                </c:pt>
                <c:pt idx="12">
                  <c:v>-1.9063395515062869</c:v>
                </c:pt>
                <c:pt idx="13">
                  <c:v>-2.0571963052853715</c:v>
                </c:pt>
                <c:pt idx="14">
                  <c:v>-2.2003299945924821</c:v>
                </c:pt>
                <c:pt idx="15">
                  <c:v>-2.3360418372361824</c:v>
                </c:pt>
                <c:pt idx="16">
                  <c:v>-2.4646218080825149</c:v>
                </c:pt>
                <c:pt idx="17">
                  <c:v>-2.586349066400067</c:v>
                </c:pt>
                <c:pt idx="18">
                  <c:v>-2.7014923661691235</c:v>
                </c:pt>
                <c:pt idx="19">
                  <c:v>-2.8103104500800766</c:v>
                </c:pt>
                <c:pt idx="20">
                  <c:v>-2.91305242791337</c:v>
                </c:pt>
                <c:pt idx="21">
                  <c:v>-3.0099581399611921</c:v>
                </c:pt>
                <c:pt idx="22">
                  <c:v>-3.1012585061213374</c:v>
                </c:pt>
                <c:pt idx="23">
                  <c:v>-3.1871758612649712</c:v>
                </c:pt>
                <c:pt idx="24">
                  <c:v>-3.2679242774527193</c:v>
                </c:pt>
                <c:pt idx="25">
                  <c:v>-3.3437098735477191</c:v>
                </c:pt>
                <c:pt idx="26">
                  <c:v>-3.4147311127496698</c:v>
                </c:pt>
                <c:pt idx="27">
                  <c:v>-3.4811790885503777</c:v>
                </c:pt>
                <c:pt idx="28">
                  <c:v>-3.5432377995890718</c:v>
                </c:pt>
                <c:pt idx="29">
                  <c:v>-3.6010844138644922</c:v>
                </c:pt>
                <c:pt idx="30">
                  <c:v>-3.6548895227406071</c:v>
                </c:pt>
                <c:pt idx="31">
                  <c:v>-3.704817385163456</c:v>
                </c:pt>
                <c:pt idx="32">
                  <c:v>-3.751026162488361</c:v>
                </c:pt>
                <c:pt idx="33">
                  <c:v>-3.7936681442992808</c:v>
                </c:pt>
                <c:pt idx="34">
                  <c:v>-3.832889965585387</c:v>
                </c:pt>
                <c:pt idx="35">
                  <c:v>-3.8688328156241392</c:v>
                </c:pt>
                <c:pt idx="36">
                  <c:v>-3.9016326389049816</c:v>
                </c:pt>
                <c:pt idx="37">
                  <c:v>-3.9314203284133948</c:v>
                </c:pt>
                <c:pt idx="38">
                  <c:v>-3.9583219115812569</c:v>
                </c:pt>
                <c:pt idx="39">
                  <c:v>-3.9824587291964337</c:v>
                </c:pt>
                <c:pt idx="40">
                  <c:v>-4.0039476075519289</c:v>
                </c:pt>
                <c:pt idx="41">
                  <c:v>-4.0229010241030787</c:v>
                </c:pt>
                <c:pt idx="42">
                  <c:v>-4.0394272668898328</c:v>
                </c:pt>
                <c:pt idx="43">
                  <c:v>-4.0536305879703587</c:v>
                </c:pt>
                <c:pt idx="44">
                  <c:v>-4.0656113511017828</c:v>
                </c:pt>
                <c:pt idx="45">
                  <c:v>-4.075466173894049</c:v>
                </c:pt>
                <c:pt idx="46">
                  <c:v>-4.0832880646533685</c:v>
                </c:pt>
                <c:pt idx="47">
                  <c:v>-4.0891665541227349</c:v>
                </c:pt>
                <c:pt idx="48">
                  <c:v>-4.093187822318372</c:v>
                </c:pt>
                <c:pt idx="49">
                  <c:v>-4.0954348206527191</c:v>
                </c:pt>
                <c:pt idx="50">
                  <c:v>-4.0959873895267087</c:v>
                </c:pt>
                <c:pt idx="51">
                  <c:v>-4.094922371566545</c:v>
                </c:pt>
                <c:pt idx="52">
                  <c:v>-4.0923137206730615</c:v>
                </c:pt>
                <c:pt idx="53">
                  <c:v>-4.0882326070447927</c:v>
                </c:pt>
                <c:pt idx="54">
                  <c:v>-4.0827475183293691</c:v>
                </c:pt>
                <c:pt idx="55">
                  <c:v>-4.0759243570515515</c:v>
                </c:pt>
                <c:pt idx="56">
                  <c:v>-4.0678265344602105</c:v>
                </c:pt>
                <c:pt idx="57">
                  <c:v>-4.0585150609308123</c:v>
                </c:pt>
                <c:pt idx="58">
                  <c:v>-4.0480486330544609</c:v>
                </c:pt>
                <c:pt idx="59">
                  <c:v>-4.036483717539288</c:v>
                </c:pt>
                <c:pt idx="60">
                  <c:v>-4.023874632044965</c:v>
                </c:pt>
                <c:pt idx="61">
                  <c:v>-4.0102736230662588</c:v>
                </c:pt>
                <c:pt idx="62">
                  <c:v>-3.9957309409769497</c:v>
                </c:pt>
                <c:pt idx="63">
                  <c:v>-3.9802949123410234</c:v>
                </c:pt>
                <c:pt idx="64">
                  <c:v>-3.964012009593799</c:v>
                </c:pt>
                <c:pt idx="65">
                  <c:v>-3.9469269181916138</c:v>
                </c:pt>
                <c:pt idx="66">
                  <c:v>-3.9290826013247795</c:v>
                </c:pt>
                <c:pt idx="67">
                  <c:v>-3.9105203622848572</c:v>
                </c:pt>
                <c:pt idx="68">
                  <c:v>-3.8912799045736541</c:v>
                </c:pt>
                <c:pt idx="69">
                  <c:v>-3.871399389838023</c:v>
                </c:pt>
                <c:pt idx="70">
                  <c:v>-3.850915493711164</c:v>
                </c:pt>
                <c:pt idx="71">
                  <c:v>-3.829863459638112</c:v>
                </c:pt>
                <c:pt idx="72">
                  <c:v>-3.808277150759972</c:v>
                </c:pt>
                <c:pt idx="73">
                  <c:v>-3.7861890999286505</c:v>
                </c:pt>
                <c:pt idx="74">
                  <c:v>-3.7636305579210276</c:v>
                </c:pt>
                <c:pt idx="75">
                  <c:v>-3.7406315399188941</c:v>
                </c:pt>
                <c:pt idx="76">
                  <c:v>-3.7172208703183989</c:v>
                </c:pt>
                <c:pt idx="77">
                  <c:v>-3.6934262259303225</c:v>
                </c:pt>
                <c:pt idx="78">
                  <c:v>-3.6692741776301614</c:v>
                </c:pt>
                <c:pt idx="79">
                  <c:v>-3.6447902305147433</c:v>
                </c:pt>
                <c:pt idx="80">
                  <c:v>-3.6199988626199451</c:v>
                </c:pt>
                <c:pt idx="81">
                  <c:v>-3.5949235622520064</c:v>
                </c:pt>
                <c:pt idx="82">
                  <c:v>-3.5695868639829569</c:v>
                </c:pt>
                <c:pt idx="83">
                  <c:v>-3.5440103833587493</c:v>
                </c:pt>
                <c:pt idx="84">
                  <c:v>-3.5182148503668569</c:v>
                </c:pt>
                <c:pt idx="85">
                  <c:v>-3.4922201417083816</c:v>
                </c:pt>
                <c:pt idx="86">
                  <c:v>-3.4660453119179411</c:v>
                </c:pt>
                <c:pt idx="87">
                  <c:v>-3.4397086233730625</c:v>
                </c:pt>
                <c:pt idx="88">
                  <c:v>-3.4132275752332095</c:v>
                </c:pt>
                <c:pt idx="89">
                  <c:v>-3.3866189313470678</c:v>
                </c:pt>
                <c:pt idx="90">
                  <c:v>-3.3598987471653112</c:v>
                </c:pt>
                <c:pt idx="91">
                  <c:v>-3.3330823956946256</c:v>
                </c:pt>
                <c:pt idx="92">
                  <c:v>-3.3061845925275164</c:v>
                </c:pt>
                <c:pt idx="93">
                  <c:v>-3.279219419981068</c:v>
                </c:pt>
                <c:pt idx="94">
                  <c:v>-3.2522003503766648</c:v>
                </c:pt>
                <c:pt idx="95">
                  <c:v>-3.2251402684914496</c:v>
                </c:pt>
                <c:pt idx="96">
                  <c:v>-3.1980514932111861</c:v>
                </c:pt>
                <c:pt idx="97">
                  <c:v>-3.1709457984131193</c:v>
                </c:pt>
                <c:pt idx="98">
                  <c:v>-3.1438344331063126</c:v>
                </c:pt>
                <c:pt idx="99">
                  <c:v>-3.1167281408560195</c:v>
                </c:pt>
                <c:pt idx="100">
                  <c:v>-3.0896371785176004</c:v>
                </c:pt>
                <c:pt idx="101">
                  <c:v>-3.0625713343046037</c:v>
                </c:pt>
                <c:pt idx="102">
                  <c:v>-3.0355399452147322</c:v>
                </c:pt>
                <c:pt idx="103">
                  <c:v>-3.0085519138365173</c:v>
                </c:pt>
                <c:pt idx="104">
                  <c:v>-2.981615724558738</c:v>
                </c:pt>
                <c:pt idx="105">
                  <c:v>-2.954739459203783</c:v>
                </c:pt>
                <c:pt idx="106">
                  <c:v>-2.9279308121054224</c:v>
                </c:pt>
                <c:pt idx="107">
                  <c:v>-2.9011971046506657</c:v>
                </c:pt>
                <c:pt idx="108">
                  <c:v>-2.8745452993047245</c:v>
                </c:pt>
                <c:pt idx="109">
                  <c:v>-2.8479820131373694</c:v>
                </c:pt>
                <c:pt idx="110">
                  <c:v>-2.8215135308683315</c:v>
                </c:pt>
                <c:pt idx="111">
                  <c:v>-2.7951458174487613</c:v>
                </c:pt>
                <c:pt idx="112">
                  <c:v>-2.7688845301951321</c:v>
                </c:pt>
                <c:pt idx="113">
                  <c:v>-2.7427350304914091</c:v>
                </c:pt>
                <c:pt idx="114">
                  <c:v>-2.7167023950747202</c:v>
                </c:pt>
                <c:pt idx="115">
                  <c:v>-2.6907914269192097</c:v>
                </c:pt>
                <c:pt idx="116">
                  <c:v>-2.6650066657322755</c:v>
                </c:pt>
                <c:pt idx="117">
                  <c:v>-2.6393523980768032</c:v>
                </c:pt>
                <c:pt idx="118">
                  <c:v>-2.6138326671326202</c:v>
                </c:pt>
                <c:pt idx="119">
                  <c:v>-2.588451282109836</c:v>
                </c:pt>
                <c:pt idx="120">
                  <c:v>-2.5632118273263385</c:v>
                </c:pt>
                <c:pt idx="121">
                  <c:v>-2.5381176709612507</c:v>
                </c:pt>
                <c:pt idx="122">
                  <c:v>-2.5131719734957487</c:v>
                </c:pt>
                <c:pt idx="123">
                  <c:v>-2.4883776958522219</c:v>
                </c:pt>
                <c:pt idx="124">
                  <c:v>-2.4637376072423778</c:v>
                </c:pt>
                <c:pt idx="125">
                  <c:v>-2.4392542927345207</c:v>
                </c:pt>
                <c:pt idx="126">
                  <c:v>-2.4149301605498494</c:v>
                </c:pt>
                <c:pt idx="127">
                  <c:v>-2.3907674490972939</c:v>
                </c:pt>
                <c:pt idx="128">
                  <c:v>-2.366768233756078</c:v>
                </c:pt>
                <c:pt idx="129">
                  <c:v>-2.3429344334148263</c:v>
                </c:pt>
                <c:pt idx="130">
                  <c:v>-2.3192678167757967</c:v>
                </c:pt>
                <c:pt idx="131">
                  <c:v>-2.2957700084324282</c:v>
                </c:pt>
                <c:pt idx="132">
                  <c:v>-2.2724424947281934</c:v>
                </c:pt>
                <c:pt idx="133">
                  <c:v>-2.2492866294043901</c:v>
                </c:pt>
                <c:pt idx="134">
                  <c:v>-2.2263036390442918</c:v>
                </c:pt>
                <c:pt idx="135">
                  <c:v>-2.2034946283207772</c:v>
                </c:pt>
                <c:pt idx="136">
                  <c:v>-2.1808605850543312</c:v>
                </c:pt>
                <c:pt idx="137">
                  <c:v>-2.1584023850880643</c:v>
                </c:pt>
                <c:pt idx="138">
                  <c:v>-2.1361207969861526</c:v>
                </c:pt>
                <c:pt idx="139">
                  <c:v>-2.1140164865619004</c:v>
                </c:pt>
                <c:pt idx="140">
                  <c:v>-2.0920900212413658</c:v>
                </c:pt>
                <c:pt idx="141">
                  <c:v>-2.0703418742683439</c:v>
                </c:pt>
                <c:pt idx="142">
                  <c:v>-2.0487724287562408</c:v>
                </c:pt>
                <c:pt idx="143">
                  <c:v>-2.0273819815922138</c:v>
                </c:pt>
                <c:pt idx="144">
                  <c:v>-2.006170747198746</c:v>
                </c:pt>
                <c:pt idx="145">
                  <c:v>-1.9851388611576637</c:v>
                </c:pt>
                <c:pt idx="146">
                  <c:v>-1.9642863837014024</c:v>
                </c:pt>
                <c:pt idx="147">
                  <c:v>-1.943613303076188</c:v>
                </c:pt>
                <c:pt idx="148">
                  <c:v>-1.9231195387816105</c:v>
                </c:pt>
                <c:pt idx="149">
                  <c:v>-1.9028049446909356</c:v>
                </c:pt>
                <c:pt idx="150">
                  <c:v>-1.8826693120563278</c:v>
                </c:pt>
                <c:pt idx="151">
                  <c:v>-1.8627123724030294</c:v>
                </c:pt>
                <c:pt idx="152">
                  <c:v>-1.8429338003163891</c:v>
                </c:pt>
                <c:pt idx="153">
                  <c:v>-1.8233332161254918</c:v>
                </c:pt>
                <c:pt idx="154">
                  <c:v>-1.8039101884870374</c:v>
                </c:pt>
                <c:pt idx="155">
                  <c:v>-1.7846642368729593</c:v>
                </c:pt>
                <c:pt idx="156">
                  <c:v>-1.765594833965163</c:v>
                </c:pt>
                <c:pt idx="157">
                  <c:v>-1.7467014079606649</c:v>
                </c:pt>
                <c:pt idx="158">
                  <c:v>-1.7279833447902533</c:v>
                </c:pt>
                <c:pt idx="159">
                  <c:v>-1.7094399902537465</c:v>
                </c:pt>
                <c:pt idx="160">
                  <c:v>-1.6910706520747589</c:v>
                </c:pt>
                <c:pt idx="161">
                  <c:v>-1.6728746018778187</c:v>
                </c:pt>
                <c:pt idx="162">
                  <c:v>-1.6548510770905718</c:v>
                </c:pt>
                <c:pt idx="163">
                  <c:v>-1.636999282773711</c:v>
                </c:pt>
                <c:pt idx="164">
                  <c:v>-1.6193183933811803</c:v>
                </c:pt>
                <c:pt idx="165">
                  <c:v>-1.601807554453113</c:v>
                </c:pt>
                <c:pt idx="166">
                  <c:v>-1.5844658842438808</c:v>
                </c:pt>
                <c:pt idx="167">
                  <c:v>-1.5672924752875512</c:v>
                </c:pt>
                <c:pt idx="168">
                  <c:v>-1.5502863959029456</c:v>
                </c:pt>
                <c:pt idx="169">
                  <c:v>-1.5334466916404674</c:v>
                </c:pt>
                <c:pt idx="170">
                  <c:v>-1.516772386672735</c:v>
                </c:pt>
                <c:pt idx="171">
                  <c:v>-1.5002624851310244</c:v>
                </c:pt>
                <c:pt idx="172">
                  <c:v>-1.4839159723894333</c:v>
                </c:pt>
                <c:pt idx="173">
                  <c:v>-1.4677318162986381</c:v>
                </c:pt>
                <c:pt idx="174">
                  <c:v>-1.4517089683710174</c:v>
                </c:pt>
                <c:pt idx="175">
                  <c:v>-1.4358463649188806</c:v>
                </c:pt>
                <c:pt idx="176">
                  <c:v>-1.4201429281474702</c:v>
                </c:pt>
                <c:pt idx="177">
                  <c:v>-1.4045975672043451</c:v>
                </c:pt>
                <c:pt idx="178">
                  <c:v>-1.3892091791867012</c:v>
                </c:pt>
                <c:pt idx="179">
                  <c:v>-1.3739766501081376</c:v>
                </c:pt>
                <c:pt idx="180">
                  <c:v>-1.35889885582631</c:v>
                </c:pt>
                <c:pt idx="181">
                  <c:v>-1.3439746629328668</c:v>
                </c:pt>
                <c:pt idx="182">
                  <c:v>-1.3292029296070325</c:v>
                </c:pt>
                <c:pt idx="183">
                  <c:v>-1.3145825064341341</c:v>
                </c:pt>
                <c:pt idx="184">
                  <c:v>-1.3001122371903262</c:v>
                </c:pt>
                <c:pt idx="185">
                  <c:v>-1.2857909595947294</c:v>
                </c:pt>
                <c:pt idx="186">
                  <c:v>-1.2716175060301707</c:v>
                </c:pt>
                <c:pt idx="187">
                  <c:v>-1.2575907042336338</c:v>
                </c:pt>
                <c:pt idx="188">
                  <c:v>-1.2437093779575341</c:v>
                </c:pt>
                <c:pt idx="189">
                  <c:v>-1.2299723476028592</c:v>
                </c:pt>
                <c:pt idx="190">
                  <c:v>-1.2163784308251924</c:v>
                </c:pt>
                <c:pt idx="191">
                  <c:v>-1.2029264431146236</c:v>
                </c:pt>
                <c:pt idx="192">
                  <c:v>-1.1896151983504624</c:v>
                </c:pt>
                <c:pt idx="193">
                  <c:v>-1.1764435093317043</c:v>
                </c:pt>
                <c:pt idx="194">
                  <c:v>-1.1634101882841046</c:v>
                </c:pt>
                <c:pt idx="195">
                  <c:v>-1.1505140473447344</c:v>
                </c:pt>
                <c:pt idx="196">
                  <c:v>-1.1377538990248319</c:v>
                </c:pt>
                <c:pt idx="197">
                  <c:v>-1.1251285566517417</c:v>
                </c:pt>
                <c:pt idx="198">
                  <c:v>-1.1126368347907263</c:v>
                </c:pt>
                <c:pt idx="199">
                  <c:v>-1.1002775496473687</c:v>
                </c:pt>
                <c:pt idx="200">
                  <c:v>-1.0880495194512916</c:v>
                </c:pt>
                <c:pt idx="201">
                  <c:v>-1.0759515648218851</c:v>
                </c:pt>
                <c:pt idx="202">
                  <c:v>-1.0639825091167097</c:v>
                </c:pt>
                <c:pt idx="203">
                  <c:v>-1.0521411787632078</c:v>
                </c:pt>
                <c:pt idx="204">
                  <c:v>-1.0404264035743478</c:v>
                </c:pt>
                <c:pt idx="205">
                  <c:v>-1.028837017048815</c:v>
                </c:pt>
                <c:pt idx="206">
                  <c:v>-1.0173718566562966</c:v>
                </c:pt>
                <c:pt idx="207">
                  <c:v>-1.0060297641084499</c:v>
                </c:pt>
                <c:pt idx="208">
                  <c:v>-0.99480958561607058</c:v>
                </c:pt>
                <c:pt idx="209">
                  <c:v>-0.98371017213298417</c:v>
                </c:pt>
                <c:pt idx="210">
                  <c:v>-0.97273037958717301</c:v>
                </c:pt>
                <c:pt idx="211">
                  <c:v>-0.96186906909960646</c:v>
                </c:pt>
                <c:pt idx="212">
                  <c:v>-0.95112510719125098</c:v>
                </c:pt>
                <c:pt idx="213">
                  <c:v>-0.94049736597871092</c:v>
                </c:pt>
                <c:pt idx="214">
                  <c:v>-0.92998472335892501</c:v>
                </c:pt>
                <c:pt idx="215">
                  <c:v>-0.91958606318334479</c:v>
                </c:pt>
                <c:pt idx="216">
                  <c:v>-0.90930027542200276</c:v>
                </c:pt>
                <c:pt idx="217">
                  <c:v>-0.89912625631785359</c:v>
                </c:pt>
                <c:pt idx="218">
                  <c:v>-0.8890629085317604</c:v>
                </c:pt>
                <c:pt idx="219">
                  <c:v>-0.87910914127850792</c:v>
                </c:pt>
                <c:pt idx="220">
                  <c:v>-0.86926387045416864</c:v>
                </c:pt>
                <c:pt idx="221">
                  <c:v>-0.85952601875518186</c:v>
                </c:pt>
                <c:pt idx="222">
                  <c:v>-0.84989451578945574</c:v>
                </c:pt>
                <c:pt idx="223">
                  <c:v>-0.84036829817981229</c:v>
                </c:pt>
                <c:pt idx="224">
                  <c:v>-0.83094630966008065</c:v>
                </c:pt>
                <c:pt idx="225">
                  <c:v>-0.82162750116413341</c:v>
                </c:pt>
                <c:pt idx="226">
                  <c:v>-0.81241083090813626</c:v>
                </c:pt>
                <c:pt idx="227">
                  <c:v>-0.80329526446629673</c:v>
                </c:pt>
                <c:pt idx="228">
                  <c:v>-0.79427977484036827</c:v>
                </c:pt>
                <c:pt idx="229">
                  <c:v>-0.78536334252315787</c:v>
                </c:pt>
                <c:pt idx="230">
                  <c:v>-0.77654495555629632</c:v>
                </c:pt>
                <c:pt idx="231">
                  <c:v>-0.76782360958248519</c:v>
                </c:pt>
                <c:pt idx="232">
                  <c:v>-0.75919830789247145</c:v>
                </c:pt>
                <c:pt idx="233">
                  <c:v>-0.75066806146694298</c:v>
                </c:pt>
                <c:pt idx="234">
                  <c:v>-0.74223188901357873</c:v>
                </c:pt>
                <c:pt idx="235">
                  <c:v>-0.73388881699944508</c:v>
                </c:pt>
                <c:pt idx="236">
                  <c:v>-0.72563787967893068</c:v>
                </c:pt>
                <c:pt idx="237">
                  <c:v>-0.71747811911742143</c:v>
                </c:pt>
                <c:pt idx="238">
                  <c:v>-0.70940858521089001</c:v>
                </c:pt>
                <c:pt idx="239">
                  <c:v>-0.70142833570156859</c:v>
                </c:pt>
                <c:pt idx="240">
                  <c:v>-0.6935364361898958</c:v>
                </c:pt>
                <c:pt idx="241">
                  <c:v>-0.68573196014287052</c:v>
                </c:pt>
                <c:pt idx="242">
                  <c:v>-0.67801398889900077</c:v>
                </c:pt>
                <c:pt idx="243">
                  <c:v>-0.67038161166997201</c:v>
                </c:pt>
                <c:pt idx="244">
                  <c:v>-0.66283392553920406</c:v>
                </c:pt>
                <c:pt idx="245">
                  <c:v>-0.6553700354574159</c:v>
                </c:pt>
                <c:pt idx="246">
                  <c:v>-0.64798905423535469</c:v>
                </c:pt>
                <c:pt idx="247">
                  <c:v>-0.64069010253380054</c:v>
                </c:pt>
                <c:pt idx="248">
                  <c:v>-0.63347230885098238</c:v>
                </c:pt>
                <c:pt idx="249">
                  <c:v>-0.6263348095075294</c:v>
                </c:pt>
                <c:pt idx="250">
                  <c:v>-0.61927674862906656</c:v>
                </c:pt>
                <c:pt idx="251">
                  <c:v>-0.61229727812656809</c:v>
                </c:pt>
                <c:pt idx="252">
                  <c:v>-0.60539555767458053</c:v>
                </c:pt>
                <c:pt idx="253">
                  <c:v>-0.59857075468742316</c:v>
                </c:pt>
                <c:pt idx="254">
                  <c:v>-0.5918220442934462</c:v>
                </c:pt>
                <c:pt idx="255">
                  <c:v>-0.58514860930747248</c:v>
                </c:pt>
                <c:pt idx="256">
                  <c:v>-0.57854964020149213</c:v>
                </c:pt>
                <c:pt idx="257">
                  <c:v>-0.57202433507371075</c:v>
                </c:pt>
                <c:pt idx="258">
                  <c:v>-0.56557189961603238</c:v>
                </c:pt>
                <c:pt idx="259">
                  <c:v>-0.55919154708005969</c:v>
                </c:pt>
                <c:pt idx="260">
                  <c:v>-0.55288249824171209</c:v>
                </c:pt>
                <c:pt idx="261">
                  <c:v>-0.54664398136447356</c:v>
                </c:pt>
                <c:pt idx="262">
                  <c:v>-0.54047523216144744</c:v>
                </c:pt>
                <c:pt idx="263">
                  <c:v>-0.53437549375618809</c:v>
                </c:pt>
                <c:pt idx="264">
                  <c:v>-0.52834401664245267</c:v>
                </c:pt>
                <c:pt idx="265">
                  <c:v>-0.5223800586428603</c:v>
                </c:pt>
                <c:pt idx="266">
                  <c:v>-0.51648288486662408</c:v>
                </c:pt>
                <c:pt idx="267">
                  <c:v>-0.51065176766632359</c:v>
                </c:pt>
                <c:pt idx="268">
                  <c:v>-0.50488598659382833</c:v>
                </c:pt>
                <c:pt idx="269">
                  <c:v>-0.49918482835538919</c:v>
                </c:pt>
                <c:pt idx="270">
                  <c:v>-0.49354758676601251</c:v>
                </c:pt>
                <c:pt idx="271">
                  <c:v>-0.48797356270309922</c:v>
                </c:pt>
                <c:pt idx="272">
                  <c:v>-0.48246206405945152</c:v>
                </c:pt>
                <c:pt idx="273">
                  <c:v>-0.47701240569564196</c:v>
                </c:pt>
                <c:pt idx="274">
                  <c:v>-0.4716239093918641</c:v>
                </c:pt>
                <c:pt idx="275">
                  <c:v>-0.46629590379923236</c:v>
                </c:pt>
                <c:pt idx="276">
                  <c:v>-0.46102772439063405</c:v>
                </c:pt>
                <c:pt idx="277">
                  <c:v>-0.45581871341110375</c:v>
                </c:pt>
                <c:pt idx="278">
                  <c:v>-0.45066821982786226</c:v>
                </c:pt>
                <c:pt idx="279">
                  <c:v>-0.44557559927994467</c:v>
                </c:pt>
                <c:pt idx="280">
                  <c:v>-0.44054021402754528</c:v>
                </c:pt>
                <c:pt idx="281">
                  <c:v>-0.43556143290102778</c:v>
                </c:pt>
                <c:pt idx="282">
                  <c:v>-0.43063863124973079</c:v>
                </c:pt>
                <c:pt idx="283">
                  <c:v>-0.4257711908905209</c:v>
                </c:pt>
                <c:pt idx="284">
                  <c:v>-0.42095850005614233</c:v>
                </c:pt>
                <c:pt idx="285">
                  <c:v>-0.41619995334342696</c:v>
                </c:pt>
                <c:pt idx="286">
                  <c:v>-0.41149495166133826</c:v>
                </c:pt>
                <c:pt idx="287">
                  <c:v>-0.40684290217894059</c:v>
                </c:pt>
                <c:pt idx="288">
                  <c:v>-0.40224321827323484</c:v>
                </c:pt>
                <c:pt idx="289">
                  <c:v>-0.39769531947697156</c:v>
                </c:pt>
                <c:pt idx="290">
                  <c:v>-0.39319863142639511</c:v>
                </c:pt>
                <c:pt idx="291">
                  <c:v>-0.38875258580900379</c:v>
                </c:pt>
                <c:pt idx="292">
                  <c:v>-0.38435662031127604</c:v>
                </c:pt>
                <c:pt idx="293">
                  <c:v>-0.38001017856644809</c:v>
                </c:pt>
                <c:pt idx="294">
                  <c:v>-0.37571271010231561</c:v>
                </c:pt>
                <c:pt idx="295">
                  <c:v>-0.37146367028912353</c:v>
                </c:pt>
                <c:pt idx="296">
                  <c:v>-0.36726252028749951</c:v>
                </c:pt>
                <c:pt idx="297">
                  <c:v>-0.36310872699651142</c:v>
                </c:pt>
                <c:pt idx="298">
                  <c:v>-0.35900176300181563</c:v>
                </c:pt>
                <c:pt idx="299">
                  <c:v>-0.35494110652395783</c:v>
                </c:pt>
                <c:pt idx="300">
                  <c:v>-0.35092624136678441</c:v>
                </c:pt>
                <c:pt idx="301">
                  <c:v>-0.3469566568660285</c:v>
                </c:pt>
                <c:pt idx="302">
                  <c:v>-0.34303184783805168</c:v>
                </c:pt>
                <c:pt idx="303">
                  <c:v>-0.33915131452878838</c:v>
                </c:pt>
                <c:pt idx="304">
                  <c:v>-0.33531456256284731</c:v>
                </c:pt>
                <c:pt idx="305">
                  <c:v>-0.33152110289284531</c:v>
                </c:pt>
                <c:pt idx="306">
                  <c:v>-0.32777045174893243</c:v>
                </c:pt>
                <c:pt idx="307">
                  <c:v>-0.32406213058857075</c:v>
                </c:pt>
                <c:pt idx="308">
                  <c:v>-0.32039566604650893</c:v>
                </c:pt>
                <c:pt idx="309">
                  <c:v>-0.31677058988502416</c:v>
                </c:pt>
                <c:pt idx="310">
                  <c:v>-0.31318643894440734</c:v>
                </c:pt>
                <c:pt idx="311">
                  <c:v>-0.30964275509370537</c:v>
                </c:pt>
                <c:pt idx="312">
                  <c:v>-0.30613908518173111</c:v>
                </c:pt>
                <c:pt idx="313">
                  <c:v>-0.30267498098834522</c:v>
                </c:pt>
                <c:pt idx="314">
                  <c:v>-0.29924999917601819</c:v>
                </c:pt>
                <c:pt idx="315">
                  <c:v>-0.29586370124167849</c:v>
                </c:pt>
                <c:pt idx="316">
                  <c:v>-0.29251565346885133</c:v>
                </c:pt>
                <c:pt idx="317">
                  <c:v>-0.28920542688009659</c:v>
                </c:pt>
                <c:pt idx="318">
                  <c:v>-0.28593259718974662</c:v>
                </c:pt>
                <c:pt idx="319">
                  <c:v>-0.28269674475695378</c:v>
                </c:pt>
                <c:pt idx="320">
                  <c:v>-0.27949745453904712</c:v>
                </c:pt>
                <c:pt idx="321">
                  <c:v>-0.27633431604520642</c:v>
                </c:pt>
                <c:pt idx="322">
                  <c:v>-0.27320692329045548</c:v>
                </c:pt>
                <c:pt idx="323">
                  <c:v>-0.27011487474997709</c:v>
                </c:pt>
                <c:pt idx="324">
                  <c:v>-0.2670577733137563</c:v>
                </c:pt>
                <c:pt idx="325">
                  <c:v>-0.26403522624155074</c:v>
                </c:pt>
                <c:pt idx="326">
                  <c:v>-0.26104684511819432</c:v>
                </c:pt>
                <c:pt idx="327">
                  <c:v>-0.25809224580923618</c:v>
                </c:pt>
                <c:pt idx="328">
                  <c:v>-0.25517104841691085</c:v>
                </c:pt>
                <c:pt idx="329">
                  <c:v>-0.25228287723645582</c:v>
                </c:pt>
                <c:pt idx="330">
                  <c:v>-0.24942736071276078</c:v>
                </c:pt>
                <c:pt idx="331">
                  <c:v>-0.2466041313973634</c:v>
                </c:pt>
                <c:pt idx="332">
                  <c:v>-0.24381282590578732</c:v>
                </c:pt>
                <c:pt idx="333">
                  <c:v>-0.24105308487522495</c:v>
                </c:pt>
                <c:pt idx="334">
                  <c:v>-0.23832455292256166</c:v>
                </c:pt>
                <c:pt idx="335">
                  <c:v>-0.23562687860275405</c:v>
                </c:pt>
                <c:pt idx="336">
                  <c:v>-0.23295971436754564</c:v>
                </c:pt>
                <c:pt idx="337">
                  <c:v>-0.23032271652453587</c:v>
                </c:pt>
                <c:pt idx="338">
                  <c:v>-0.22771554519659482</c:v>
                </c:pt>
                <c:pt idx="339">
                  <c:v>-0.22513786428162416</c:v>
                </c:pt>
                <c:pt idx="340">
                  <c:v>-0.22258934141266792</c:v>
                </c:pt>
                <c:pt idx="341">
                  <c:v>-0.22006964791836828</c:v>
                </c:pt>
                <c:pt idx="342">
                  <c:v>-0.21757845878377088</c:v>
                </c:pt>
                <c:pt idx="343">
                  <c:v>-0.21511545261147461</c:v>
                </c:pt>
                <c:pt idx="344">
                  <c:v>-0.21268031158312933</c:v>
                </c:pt>
                <c:pt idx="345">
                  <c:v>-0.2102727214212789</c:v>
                </c:pt>
                <c:pt idx="346">
                  <c:v>-0.20789237135154812</c:v>
                </c:pt>
                <c:pt idx="347">
                  <c:v>-0.20553895406517542</c:v>
                </c:pt>
                <c:pt idx="348">
                  <c:v>-0.20321216568188707</c:v>
                </c:pt>
                <c:pt idx="349">
                  <c:v>-0.20091170571311476</c:v>
                </c:pt>
                <c:pt idx="350">
                  <c:v>-0.19863727702555384</c:v>
                </c:pt>
                <c:pt idx="351">
                  <c:v>-0.19638858580506111</c:v>
                </c:pt>
                <c:pt idx="352">
                  <c:v>-0.19416534152089179</c:v>
                </c:pt>
                <c:pt idx="353">
                  <c:v>-0.19196725689027314</c:v>
                </c:pt>
                <c:pt idx="354">
                  <c:v>-0.1897940478433153</c:v>
                </c:pt>
                <c:pt idx="355">
                  <c:v>-0.18764543348825327</c:v>
                </c:pt>
                <c:pt idx="356">
                  <c:v>-0.18552113607702705</c:v>
                </c:pt>
                <c:pt idx="357">
                  <c:v>-0.18342088097118708</c:v>
                </c:pt>
                <c:pt idx="358">
                  <c:v>-0.18134439660813401</c:v>
                </c:pt>
                <c:pt idx="359">
                  <c:v>-0.17929141446768301</c:v>
                </c:pt>
                <c:pt idx="360">
                  <c:v>-0.17726166903895749</c:v>
                </c:pt>
                <c:pt idx="361">
                  <c:v>-0.17525489778760261</c:v>
                </c:pt>
                <c:pt idx="362">
                  <c:v>-0.17327084112332647</c:v>
                </c:pt>
                <c:pt idx="363">
                  <c:v>-0.17130924236775766</c:v>
                </c:pt>
                <c:pt idx="364">
                  <c:v>-0.1693698477226224</c:v>
                </c:pt>
                <c:pt idx="365">
                  <c:v>-0.16745240623824093</c:v>
                </c:pt>
                <c:pt idx="366">
                  <c:v>-0.1655566697823346</c:v>
                </c:pt>
                <c:pt idx="367">
                  <c:v>-0.1636823930091478</c:v>
                </c:pt>
                <c:pt idx="368">
                  <c:v>-0.16182933332888019</c:v>
                </c:pt>
                <c:pt idx="369">
                  <c:v>-0.15999725087742675</c:v>
                </c:pt>
                <c:pt idx="370">
                  <c:v>-0.15818590848642461</c:v>
                </c:pt>
                <c:pt idx="371">
                  <c:v>-0.15639507165360356</c:v>
                </c:pt>
                <c:pt idx="372">
                  <c:v>-0.15462450851343873</c:v>
                </c:pt>
                <c:pt idx="373">
                  <c:v>-0.15287398980810329</c:v>
                </c:pt>
                <c:pt idx="374">
                  <c:v>-0.151143288858718</c:v>
                </c:pt>
                <c:pt idx="375">
                  <c:v>-0.14943218153689686</c:v>
                </c:pt>
                <c:pt idx="376">
                  <c:v>-0.14774044623658522</c:v>
                </c:pt>
                <c:pt idx="377">
                  <c:v>-0.14606786384618875</c:v>
                </c:pt>
                <c:pt idx="378">
                  <c:v>-0.14441421772099189</c:v>
                </c:pt>
                <c:pt idx="379">
                  <c:v>-0.14277929365586084</c:v>
                </c:pt>
                <c:pt idx="380">
                  <c:v>-0.14116287985823231</c:v>
                </c:pt>
                <c:pt idx="381">
                  <c:v>-0.13956476692138334</c:v>
                </c:pt>
                <c:pt idx="382">
                  <c:v>-0.1379847477979789</c:v>
                </c:pt>
                <c:pt idx="383">
                  <c:v>-0.13642261777390022</c:v>
                </c:pt>
                <c:pt idx="384">
                  <c:v>-0.13487817444234387</c:v>
                </c:pt>
                <c:pt idx="385">
                  <c:v>-0.13335121767819622</c:v>
                </c:pt>
                <c:pt idx="386">
                  <c:v>-0.13184154961267633</c:v>
                </c:pt>
                <c:pt idx="387">
                  <c:v>-0.13034897460824824</c:v>
                </c:pt>
                <c:pt idx="388">
                  <c:v>-0.12887329923379645</c:v>
                </c:pt>
                <c:pt idx="389">
                  <c:v>-0.12741433224006712</c:v>
                </c:pt>
                <c:pt idx="390">
                  <c:v>-0.12597188453536917</c:v>
                </c:pt>
                <c:pt idx="391">
                  <c:v>-0.12454576916153245</c:v>
                </c:pt>
                <c:pt idx="392">
                  <c:v>-0.12313580127012529</c:v>
                </c:pt>
                <c:pt idx="393">
                  <c:v>-0.12174179809892306</c:v>
                </c:pt>
                <c:pt idx="394">
                  <c:v>-0.12036357894862994</c:v>
                </c:pt>
                <c:pt idx="395">
                  <c:v>-0.11900096515984972</c:v>
                </c:pt>
                <c:pt idx="396">
                  <c:v>-0.11765378009030385</c:v>
                </c:pt>
                <c:pt idx="397">
                  <c:v>-0.11632184909229371</c:v>
                </c:pt>
                <c:pt idx="398">
                  <c:v>-0.11500499949040628</c:v>
                </c:pt>
                <c:pt idx="399">
                  <c:v>-0.1137030605594591</c:v>
                </c:pt>
                <c:pt idx="400">
                  <c:v>-0.11241586350268398</c:v>
                </c:pt>
                <c:pt idx="401">
                  <c:v>-0.11114324143014628</c:v>
                </c:pt>
                <c:pt idx="402">
                  <c:v>-0.10988502933739729</c:v>
                </c:pt>
                <c:pt idx="403">
                  <c:v>-0.10864106408435859</c:v>
                </c:pt>
                <c:pt idx="404">
                  <c:v>-0.10741118437443478</c:v>
                </c:pt>
                <c:pt idx="405">
                  <c:v>-0.10619523073385358</c:v>
                </c:pt>
                <c:pt idx="406">
                  <c:v>-0.10499304549123015</c:v>
                </c:pt>
                <c:pt idx="407">
                  <c:v>-0.10380447275735451</c:v>
                </c:pt>
                <c:pt idx="408">
                  <c:v>-0.10262935840519871</c:v>
                </c:pt>
                <c:pt idx="409">
                  <c:v>-0.10146755005014159</c:v>
                </c:pt>
                <c:pt idx="410">
                  <c:v>-0.10031889703041173</c:v>
                </c:pt>
                <c:pt idx="411">
                  <c:v>-9.9183250387741173E-2</c:v>
                </c:pt>
                <c:pt idx="412">
                  <c:v>-9.8060462848233249E-2</c:v>
                </c:pt>
                <c:pt idx="413">
                  <c:v>-9.6950388803439147E-2</c:v>
                </c:pt>
                <c:pt idx="414">
                  <c:v>-9.5852884291641752E-2</c:v>
                </c:pt>
                <c:pt idx="415">
                  <c:v>-9.4767806979345684E-2</c:v>
                </c:pt>
                <c:pt idx="416">
                  <c:v>-9.3695016142969587E-2</c:v>
                </c:pt>
                <c:pt idx="417">
                  <c:v>-9.263437265074112E-2</c:v>
                </c:pt>
                <c:pt idx="418">
                  <c:v>-9.1585738944789358E-2</c:v>
                </c:pt>
                <c:pt idx="419">
                  <c:v>-9.054897902343706E-2</c:v>
                </c:pt>
                <c:pt idx="420">
                  <c:v>-8.9523958423685102E-2</c:v>
                </c:pt>
                <c:pt idx="421">
                  <c:v>-8.85105442038924E-2</c:v>
                </c:pt>
                <c:pt idx="422">
                  <c:v>-8.7508604926646472E-2</c:v>
                </c:pt>
                <c:pt idx="423">
                  <c:v>-8.6518010641822657E-2</c:v>
                </c:pt>
                <c:pt idx="424">
                  <c:v>-8.5538632869831308E-2</c:v>
                </c:pt>
                <c:pt idx="425">
                  <c:v>-8.4570344585050292E-2</c:v>
                </c:pt>
                <c:pt idx="426">
                  <c:v>-8.3613020199440641E-2</c:v>
                </c:pt>
                <c:pt idx="427">
                  <c:v>-8.2666535546344275E-2</c:v>
                </c:pt>
                <c:pt idx="428">
                  <c:v>-8.1730767864460541E-2</c:v>
                </c:pt>
                <c:pt idx="429">
                  <c:v>-8.0805595782001444E-2</c:v>
                </c:pt>
                <c:pt idx="430">
                  <c:v>-7.9890899301022208E-2</c:v>
                </c:pt>
                <c:pt idx="431">
                  <c:v>-7.8986559781926119E-2</c:v>
                </c:pt>
                <c:pt idx="432">
                  <c:v>-7.8092459928141747E-2</c:v>
                </c:pt>
                <c:pt idx="433">
                  <c:v>-7.7208483770970088E-2</c:v>
                </c:pt>
                <c:pt idx="434">
                  <c:v>-7.6334516654600906E-2</c:v>
                </c:pt>
                <c:pt idx="435">
                  <c:v>-7.5470445221295548E-2</c:v>
                </c:pt>
                <c:pt idx="436">
                  <c:v>-7.4616157396734911E-2</c:v>
                </c:pt>
                <c:pt idx="437">
                  <c:v>-7.3771542375531199E-2</c:v>
                </c:pt>
                <c:pt idx="438">
                  <c:v>-7.2936490606900134E-2</c:v>
                </c:pt>
                <c:pt idx="439">
                  <c:v>-7.211089378049379E-2</c:v>
                </c:pt>
                <c:pt idx="440">
                  <c:v>-7.129464481239238E-2</c:v>
                </c:pt>
                <c:pt idx="441">
                  <c:v>-7.0487637831250366E-2</c:v>
                </c:pt>
                <c:pt idx="442">
                  <c:v>-6.9689768164599347E-2</c:v>
                </c:pt>
                <c:pt idx="443">
                  <c:v>-6.8900932325303005E-2</c:v>
                </c:pt>
                <c:pt idx="444">
                  <c:v>-6.8121027998163927E-2</c:v>
                </c:pt>
                <c:pt idx="445">
                  <c:v>-6.7349954026680189E-2</c:v>
                </c:pt>
                <c:pt idx="446">
                  <c:v>-6.6587610399950009E-2</c:v>
                </c:pt>
                <c:pt idx="447">
                  <c:v>-6.5833898239723049E-2</c:v>
                </c:pt>
                <c:pt idx="448">
                  <c:v>-6.5088719787597116E-2</c:v>
                </c:pt>
                <c:pt idx="449">
                  <c:v>-6.4351978392357803E-2</c:v>
                </c:pt>
                <c:pt idx="450">
                  <c:v>-6.3623578497460379E-2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fit_5NN_FCC!$M$18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fit_5NN_FCC!$G$19:$G$469</c:f>
              <c:numCache>
                <c:formatCode>General</c:formatCode>
                <c:ptCount val="451"/>
                <c:pt idx="0">
                  <c:v>2.030845113527092</c:v>
                </c:pt>
                <c:pt idx="1">
                  <c:v>2.0416255706186779</c:v>
                </c:pt>
                <c:pt idx="2">
                  <c:v>2.0524060277102643</c:v>
                </c:pt>
                <c:pt idx="3">
                  <c:v>2.0631864848018502</c:v>
                </c:pt>
                <c:pt idx="4">
                  <c:v>2.0739669418934361</c:v>
                </c:pt>
                <c:pt idx="5">
                  <c:v>2.0847473989850225</c:v>
                </c:pt>
                <c:pt idx="6">
                  <c:v>2.0955278560766084</c:v>
                </c:pt>
                <c:pt idx="7">
                  <c:v>2.1063083131681948</c:v>
                </c:pt>
                <c:pt idx="8">
                  <c:v>2.1170887702597807</c:v>
                </c:pt>
                <c:pt idx="9">
                  <c:v>2.1278692273513671</c:v>
                </c:pt>
                <c:pt idx="10">
                  <c:v>2.138649684442953</c:v>
                </c:pt>
                <c:pt idx="11">
                  <c:v>2.1494301415345394</c:v>
                </c:pt>
                <c:pt idx="12">
                  <c:v>2.1602105986261253</c:v>
                </c:pt>
                <c:pt idx="13">
                  <c:v>2.1709910557177112</c:v>
                </c:pt>
                <c:pt idx="14">
                  <c:v>2.1817715128092976</c:v>
                </c:pt>
                <c:pt idx="15">
                  <c:v>2.1925519699008835</c:v>
                </c:pt>
                <c:pt idx="16">
                  <c:v>2.2033324269924699</c:v>
                </c:pt>
                <c:pt idx="17">
                  <c:v>2.2141128840840558</c:v>
                </c:pt>
                <c:pt idx="18">
                  <c:v>2.2248933411756422</c:v>
                </c:pt>
                <c:pt idx="19">
                  <c:v>2.2356737982672281</c:v>
                </c:pt>
                <c:pt idx="20">
                  <c:v>2.246454255358814</c:v>
                </c:pt>
                <c:pt idx="21">
                  <c:v>2.2572347124504004</c:v>
                </c:pt>
                <c:pt idx="22">
                  <c:v>2.2680151695419863</c:v>
                </c:pt>
                <c:pt idx="23">
                  <c:v>2.2787956266335723</c:v>
                </c:pt>
                <c:pt idx="24">
                  <c:v>2.2895760837251586</c:v>
                </c:pt>
                <c:pt idx="25">
                  <c:v>2.300356540816745</c:v>
                </c:pt>
                <c:pt idx="26">
                  <c:v>2.3111369979083309</c:v>
                </c:pt>
                <c:pt idx="27">
                  <c:v>2.3219174549999169</c:v>
                </c:pt>
                <c:pt idx="28">
                  <c:v>2.3326979120915032</c:v>
                </c:pt>
                <c:pt idx="29">
                  <c:v>2.3434783691830896</c:v>
                </c:pt>
                <c:pt idx="30">
                  <c:v>2.354258826274676</c:v>
                </c:pt>
                <c:pt idx="31">
                  <c:v>2.3650392833662619</c:v>
                </c:pt>
                <c:pt idx="32">
                  <c:v>2.3758197404578483</c:v>
                </c:pt>
                <c:pt idx="33">
                  <c:v>2.3866001975494342</c:v>
                </c:pt>
                <c:pt idx="34">
                  <c:v>2.3973806546410201</c:v>
                </c:pt>
                <c:pt idx="35">
                  <c:v>2.4081611117326065</c:v>
                </c:pt>
                <c:pt idx="36">
                  <c:v>2.4189415688241924</c:v>
                </c:pt>
                <c:pt idx="37">
                  <c:v>2.4297220259157788</c:v>
                </c:pt>
                <c:pt idx="38">
                  <c:v>2.4405024830073647</c:v>
                </c:pt>
                <c:pt idx="39">
                  <c:v>2.4512829400989511</c:v>
                </c:pt>
                <c:pt idx="40">
                  <c:v>2.462063397190537</c:v>
                </c:pt>
                <c:pt idx="41">
                  <c:v>2.4728438542821229</c:v>
                </c:pt>
                <c:pt idx="42">
                  <c:v>2.4836243113737093</c:v>
                </c:pt>
                <c:pt idx="43">
                  <c:v>2.4944047684652952</c:v>
                </c:pt>
                <c:pt idx="44">
                  <c:v>2.5051852255568816</c:v>
                </c:pt>
                <c:pt idx="45">
                  <c:v>2.5159656826484675</c:v>
                </c:pt>
                <c:pt idx="46">
                  <c:v>2.5267461397400539</c:v>
                </c:pt>
                <c:pt idx="47">
                  <c:v>2.5375265968316398</c:v>
                </c:pt>
                <c:pt idx="48">
                  <c:v>2.5483070539232258</c:v>
                </c:pt>
                <c:pt idx="49">
                  <c:v>2.5590875110148121</c:v>
                </c:pt>
                <c:pt idx="50">
                  <c:v>2.5698679681063976</c:v>
                </c:pt>
                <c:pt idx="51">
                  <c:v>2.5806484251979835</c:v>
                </c:pt>
                <c:pt idx="52">
                  <c:v>2.5914288822895695</c:v>
                </c:pt>
                <c:pt idx="53">
                  <c:v>2.6022093393811563</c:v>
                </c:pt>
                <c:pt idx="54">
                  <c:v>2.6129897964727422</c:v>
                </c:pt>
                <c:pt idx="55">
                  <c:v>2.6237702535643281</c:v>
                </c:pt>
                <c:pt idx="56">
                  <c:v>2.6345507106559145</c:v>
                </c:pt>
                <c:pt idx="57">
                  <c:v>2.6453311677475004</c:v>
                </c:pt>
                <c:pt idx="58">
                  <c:v>2.6561116248390864</c:v>
                </c:pt>
                <c:pt idx="59">
                  <c:v>2.6668920819306723</c:v>
                </c:pt>
                <c:pt idx="60">
                  <c:v>2.6776725390222587</c:v>
                </c:pt>
                <c:pt idx="61">
                  <c:v>2.688452996113845</c:v>
                </c:pt>
                <c:pt idx="62">
                  <c:v>2.699233453205431</c:v>
                </c:pt>
                <c:pt idx="63">
                  <c:v>2.7100139102970173</c:v>
                </c:pt>
                <c:pt idx="64">
                  <c:v>2.7207943673886033</c:v>
                </c:pt>
                <c:pt idx="65">
                  <c:v>2.7315748244801892</c:v>
                </c:pt>
                <c:pt idx="66">
                  <c:v>2.7423552815717751</c:v>
                </c:pt>
                <c:pt idx="67">
                  <c:v>2.7531357386633615</c:v>
                </c:pt>
                <c:pt idx="68">
                  <c:v>2.7639161957549478</c:v>
                </c:pt>
                <c:pt idx="69">
                  <c:v>2.7746966528465338</c:v>
                </c:pt>
                <c:pt idx="70">
                  <c:v>2.7854771099381201</c:v>
                </c:pt>
                <c:pt idx="71">
                  <c:v>2.7962575670297061</c:v>
                </c:pt>
                <c:pt idx="72">
                  <c:v>2.807038024121292</c:v>
                </c:pt>
                <c:pt idx="73">
                  <c:v>2.8178184812128779</c:v>
                </c:pt>
                <c:pt idx="74">
                  <c:v>2.8285989383044643</c:v>
                </c:pt>
                <c:pt idx="75">
                  <c:v>2.8393793953960507</c:v>
                </c:pt>
                <c:pt idx="76">
                  <c:v>2.8501598524876366</c:v>
                </c:pt>
                <c:pt idx="77">
                  <c:v>2.860940309579223</c:v>
                </c:pt>
                <c:pt idx="78">
                  <c:v>2.8717207666708089</c:v>
                </c:pt>
                <c:pt idx="79">
                  <c:v>2.8825012237623948</c:v>
                </c:pt>
                <c:pt idx="80">
                  <c:v>2.8932816808539807</c:v>
                </c:pt>
                <c:pt idx="81">
                  <c:v>2.9040621379455667</c:v>
                </c:pt>
                <c:pt idx="82">
                  <c:v>2.9148425950371535</c:v>
                </c:pt>
                <c:pt idx="83">
                  <c:v>2.9256230521287394</c:v>
                </c:pt>
                <c:pt idx="84">
                  <c:v>2.9364035092203253</c:v>
                </c:pt>
                <c:pt idx="85">
                  <c:v>2.9471839663119117</c:v>
                </c:pt>
                <c:pt idx="86">
                  <c:v>2.9579644234034976</c:v>
                </c:pt>
                <c:pt idx="87">
                  <c:v>2.9687448804950836</c:v>
                </c:pt>
                <c:pt idx="88">
                  <c:v>2.9795253375866704</c:v>
                </c:pt>
                <c:pt idx="89">
                  <c:v>2.9903057946782563</c:v>
                </c:pt>
                <c:pt idx="90">
                  <c:v>3.0010862517698422</c:v>
                </c:pt>
                <c:pt idx="91">
                  <c:v>3.0118667088614282</c:v>
                </c:pt>
                <c:pt idx="92">
                  <c:v>3.0226471659530145</c:v>
                </c:pt>
                <c:pt idx="93">
                  <c:v>3.0334276230446005</c:v>
                </c:pt>
                <c:pt idx="94">
                  <c:v>3.0442080801361864</c:v>
                </c:pt>
                <c:pt idx="95">
                  <c:v>3.0549885372277723</c:v>
                </c:pt>
                <c:pt idx="96">
                  <c:v>3.0657689943193591</c:v>
                </c:pt>
                <c:pt idx="97">
                  <c:v>3.076549451410945</c:v>
                </c:pt>
                <c:pt idx="98">
                  <c:v>3.087329908502531</c:v>
                </c:pt>
                <c:pt idx="99">
                  <c:v>3.0981103655941173</c:v>
                </c:pt>
                <c:pt idx="100">
                  <c:v>3.1088908226857033</c:v>
                </c:pt>
                <c:pt idx="101">
                  <c:v>3.1196712797772892</c:v>
                </c:pt>
                <c:pt idx="102">
                  <c:v>3.130451736868876</c:v>
                </c:pt>
                <c:pt idx="103">
                  <c:v>3.1412321939604619</c:v>
                </c:pt>
                <c:pt idx="104">
                  <c:v>3.1520126510520479</c:v>
                </c:pt>
                <c:pt idx="105">
                  <c:v>3.1627931081436338</c:v>
                </c:pt>
                <c:pt idx="106">
                  <c:v>3.1735735652352197</c:v>
                </c:pt>
                <c:pt idx="107">
                  <c:v>3.1843540223268061</c:v>
                </c:pt>
                <c:pt idx="108">
                  <c:v>3.195134479418392</c:v>
                </c:pt>
                <c:pt idx="109">
                  <c:v>3.2059149365099779</c:v>
                </c:pt>
                <c:pt idx="110">
                  <c:v>3.2166953936015648</c:v>
                </c:pt>
                <c:pt idx="111">
                  <c:v>3.2274758506931507</c:v>
                </c:pt>
                <c:pt idx="112">
                  <c:v>3.2382563077847366</c:v>
                </c:pt>
                <c:pt idx="113">
                  <c:v>3.2490367648763225</c:v>
                </c:pt>
                <c:pt idx="114">
                  <c:v>3.2598172219679089</c:v>
                </c:pt>
                <c:pt idx="115">
                  <c:v>3.2705976790594953</c:v>
                </c:pt>
                <c:pt idx="116">
                  <c:v>3.2813781361510812</c:v>
                </c:pt>
                <c:pt idx="117">
                  <c:v>3.2921585932426676</c:v>
                </c:pt>
                <c:pt idx="118">
                  <c:v>3.3029390503342535</c:v>
                </c:pt>
                <c:pt idx="119">
                  <c:v>3.3137195074258394</c:v>
                </c:pt>
                <c:pt idx="120">
                  <c:v>3.3244999645174254</c:v>
                </c:pt>
                <c:pt idx="121">
                  <c:v>3.3352804216090117</c:v>
                </c:pt>
                <c:pt idx="122">
                  <c:v>3.3460608787005977</c:v>
                </c:pt>
                <c:pt idx="123">
                  <c:v>3.3568413357921836</c:v>
                </c:pt>
                <c:pt idx="124">
                  <c:v>3.3676217928837704</c:v>
                </c:pt>
                <c:pt idx="125">
                  <c:v>3.3784022499753563</c:v>
                </c:pt>
                <c:pt idx="126">
                  <c:v>3.3891827070669422</c:v>
                </c:pt>
                <c:pt idx="127">
                  <c:v>3.3999631641585282</c:v>
                </c:pt>
                <c:pt idx="128">
                  <c:v>3.4107436212501145</c:v>
                </c:pt>
                <c:pt idx="129">
                  <c:v>3.4215240783417009</c:v>
                </c:pt>
                <c:pt idx="130">
                  <c:v>3.4323045354332868</c:v>
                </c:pt>
                <c:pt idx="131">
                  <c:v>3.4430849925248732</c:v>
                </c:pt>
                <c:pt idx="132">
                  <c:v>3.4538654496164591</c:v>
                </c:pt>
                <c:pt idx="133">
                  <c:v>3.4646459067080451</c:v>
                </c:pt>
                <c:pt idx="134">
                  <c:v>3.475426363799631</c:v>
                </c:pt>
                <c:pt idx="135">
                  <c:v>3.4862068208912169</c:v>
                </c:pt>
                <c:pt idx="136">
                  <c:v>3.4969872779828033</c:v>
                </c:pt>
                <c:pt idx="137">
                  <c:v>3.5077677350743892</c:v>
                </c:pt>
                <c:pt idx="138">
                  <c:v>3.5185481921659756</c:v>
                </c:pt>
                <c:pt idx="139">
                  <c:v>3.529328649257562</c:v>
                </c:pt>
                <c:pt idx="140">
                  <c:v>3.5401091063491479</c:v>
                </c:pt>
                <c:pt idx="141">
                  <c:v>3.5508895634407338</c:v>
                </c:pt>
                <c:pt idx="142">
                  <c:v>3.5616700205323206</c:v>
                </c:pt>
                <c:pt idx="143">
                  <c:v>3.5724504776239066</c:v>
                </c:pt>
                <c:pt idx="144">
                  <c:v>3.5832309347154925</c:v>
                </c:pt>
                <c:pt idx="145">
                  <c:v>3.5940113918070784</c:v>
                </c:pt>
                <c:pt idx="146">
                  <c:v>3.6047918488986648</c:v>
                </c:pt>
                <c:pt idx="147">
                  <c:v>3.6155723059902507</c:v>
                </c:pt>
                <c:pt idx="148">
                  <c:v>3.6263527630818366</c:v>
                </c:pt>
                <c:pt idx="149">
                  <c:v>3.6371332201734226</c:v>
                </c:pt>
                <c:pt idx="150">
                  <c:v>3.6479136772650089</c:v>
                </c:pt>
                <c:pt idx="151">
                  <c:v>3.6586941343565953</c:v>
                </c:pt>
                <c:pt idx="152">
                  <c:v>3.6694745914481812</c:v>
                </c:pt>
                <c:pt idx="153">
                  <c:v>3.6802550485397676</c:v>
                </c:pt>
                <c:pt idx="154">
                  <c:v>3.6910355056313535</c:v>
                </c:pt>
                <c:pt idx="155">
                  <c:v>3.7018159627229394</c:v>
                </c:pt>
                <c:pt idx="156">
                  <c:v>3.7125964198145263</c:v>
                </c:pt>
                <c:pt idx="157">
                  <c:v>3.7233768769061122</c:v>
                </c:pt>
                <c:pt idx="158">
                  <c:v>3.7341573339976981</c:v>
                </c:pt>
                <c:pt idx="159">
                  <c:v>3.744937791089284</c:v>
                </c:pt>
                <c:pt idx="160">
                  <c:v>3.7557182481808704</c:v>
                </c:pt>
                <c:pt idx="161">
                  <c:v>3.7664987052724563</c:v>
                </c:pt>
                <c:pt idx="162">
                  <c:v>3.7772791623640423</c:v>
                </c:pt>
                <c:pt idx="163">
                  <c:v>3.7880596194556282</c:v>
                </c:pt>
                <c:pt idx="164">
                  <c:v>3.7988400765472141</c:v>
                </c:pt>
                <c:pt idx="165">
                  <c:v>3.8096205336388005</c:v>
                </c:pt>
                <c:pt idx="166">
                  <c:v>3.8204009907303869</c:v>
                </c:pt>
                <c:pt idx="167">
                  <c:v>3.8311814478219728</c:v>
                </c:pt>
                <c:pt idx="168">
                  <c:v>3.8419619049135592</c:v>
                </c:pt>
                <c:pt idx="169">
                  <c:v>3.8527423620051451</c:v>
                </c:pt>
                <c:pt idx="170">
                  <c:v>3.8635228190967315</c:v>
                </c:pt>
                <c:pt idx="171">
                  <c:v>3.8743032761883178</c:v>
                </c:pt>
                <c:pt idx="172">
                  <c:v>3.8850837332799038</c:v>
                </c:pt>
                <c:pt idx="173">
                  <c:v>3.8958641903714897</c:v>
                </c:pt>
                <c:pt idx="174">
                  <c:v>3.9066446474630756</c:v>
                </c:pt>
                <c:pt idx="175">
                  <c:v>3.917425104554662</c:v>
                </c:pt>
                <c:pt idx="176">
                  <c:v>3.9282055616462479</c:v>
                </c:pt>
                <c:pt idx="177">
                  <c:v>3.9389860187378338</c:v>
                </c:pt>
                <c:pt idx="178">
                  <c:v>3.9497664758294198</c:v>
                </c:pt>
                <c:pt idx="179">
                  <c:v>3.9605469329210066</c:v>
                </c:pt>
                <c:pt idx="180">
                  <c:v>3.9713273900125925</c:v>
                </c:pt>
                <c:pt idx="181">
                  <c:v>3.9821078471041784</c:v>
                </c:pt>
                <c:pt idx="182">
                  <c:v>3.9928883041957652</c:v>
                </c:pt>
                <c:pt idx="183">
                  <c:v>4.0036687612873516</c:v>
                </c:pt>
                <c:pt idx="184">
                  <c:v>4.0144492183789371</c:v>
                </c:pt>
                <c:pt idx="185">
                  <c:v>4.0252296754705235</c:v>
                </c:pt>
                <c:pt idx="186">
                  <c:v>4.0360101325621089</c:v>
                </c:pt>
                <c:pt idx="187">
                  <c:v>4.0467905896536953</c:v>
                </c:pt>
                <c:pt idx="188">
                  <c:v>4.0575710467452817</c:v>
                </c:pt>
                <c:pt idx="189">
                  <c:v>4.0683515038368672</c:v>
                </c:pt>
                <c:pt idx="190">
                  <c:v>4.0791319609284535</c:v>
                </c:pt>
                <c:pt idx="191">
                  <c:v>4.089912418020039</c:v>
                </c:pt>
                <c:pt idx="192">
                  <c:v>4.1006928751116254</c:v>
                </c:pt>
                <c:pt idx="193">
                  <c:v>4.1114733322032118</c:v>
                </c:pt>
                <c:pt idx="194">
                  <c:v>4.1222537892947981</c:v>
                </c:pt>
                <c:pt idx="195">
                  <c:v>4.1330342463863845</c:v>
                </c:pt>
                <c:pt idx="196">
                  <c:v>4.14381470347797</c:v>
                </c:pt>
                <c:pt idx="197">
                  <c:v>4.1545951605695564</c:v>
                </c:pt>
                <c:pt idx="198">
                  <c:v>4.1653756176611427</c:v>
                </c:pt>
                <c:pt idx="199">
                  <c:v>4.1761560747527291</c:v>
                </c:pt>
                <c:pt idx="200">
                  <c:v>4.1869365318443146</c:v>
                </c:pt>
                <c:pt idx="201">
                  <c:v>4.197716988935901</c:v>
                </c:pt>
                <c:pt idx="202">
                  <c:v>4.2084974460274873</c:v>
                </c:pt>
                <c:pt idx="203">
                  <c:v>4.2192779031190728</c:v>
                </c:pt>
                <c:pt idx="204">
                  <c:v>4.2300583602106592</c:v>
                </c:pt>
                <c:pt idx="205">
                  <c:v>4.2408388173022447</c:v>
                </c:pt>
                <c:pt idx="206">
                  <c:v>4.251619274393831</c:v>
                </c:pt>
                <c:pt idx="207">
                  <c:v>4.2623997314854174</c:v>
                </c:pt>
                <c:pt idx="208">
                  <c:v>4.2731801885770038</c:v>
                </c:pt>
                <c:pt idx="209">
                  <c:v>4.2839606456685901</c:v>
                </c:pt>
                <c:pt idx="210">
                  <c:v>4.2947411027601765</c:v>
                </c:pt>
                <c:pt idx="211">
                  <c:v>4.305521559851762</c:v>
                </c:pt>
                <c:pt idx="212">
                  <c:v>4.3163020169433484</c:v>
                </c:pt>
                <c:pt idx="213">
                  <c:v>4.3270824740349347</c:v>
                </c:pt>
                <c:pt idx="214">
                  <c:v>4.3378629311265202</c:v>
                </c:pt>
                <c:pt idx="215">
                  <c:v>4.3486433882181066</c:v>
                </c:pt>
                <c:pt idx="216">
                  <c:v>4.359423845309693</c:v>
                </c:pt>
                <c:pt idx="217">
                  <c:v>4.3702043024012784</c:v>
                </c:pt>
                <c:pt idx="218">
                  <c:v>4.3809847594928648</c:v>
                </c:pt>
                <c:pt idx="219">
                  <c:v>4.3917652165844503</c:v>
                </c:pt>
                <c:pt idx="220">
                  <c:v>4.4025456736760367</c:v>
                </c:pt>
                <c:pt idx="221">
                  <c:v>4.413326130767623</c:v>
                </c:pt>
                <c:pt idx="222">
                  <c:v>4.4241065878592094</c:v>
                </c:pt>
                <c:pt idx="223">
                  <c:v>4.4348870449507949</c:v>
                </c:pt>
                <c:pt idx="224">
                  <c:v>4.4456675020423813</c:v>
                </c:pt>
                <c:pt idx="225">
                  <c:v>4.4564479591339676</c:v>
                </c:pt>
                <c:pt idx="226">
                  <c:v>4.467228416225554</c:v>
                </c:pt>
                <c:pt idx="227">
                  <c:v>4.4780088733171404</c:v>
                </c:pt>
                <c:pt idx="228">
                  <c:v>4.4887893304087259</c:v>
                </c:pt>
                <c:pt idx="229">
                  <c:v>4.4995697875003122</c:v>
                </c:pt>
                <c:pt idx="230">
                  <c:v>4.5103502445918977</c:v>
                </c:pt>
                <c:pt idx="231">
                  <c:v>4.5211307016834841</c:v>
                </c:pt>
                <c:pt idx="232">
                  <c:v>4.5319111587750704</c:v>
                </c:pt>
                <c:pt idx="233">
                  <c:v>4.5426916158666559</c:v>
                </c:pt>
                <c:pt idx="234">
                  <c:v>4.5534720729582432</c:v>
                </c:pt>
                <c:pt idx="235">
                  <c:v>4.5642525300498287</c:v>
                </c:pt>
                <c:pt idx="236">
                  <c:v>4.575032987141415</c:v>
                </c:pt>
                <c:pt idx="237">
                  <c:v>4.5858134442330014</c:v>
                </c:pt>
                <c:pt idx="238">
                  <c:v>4.5965939013245869</c:v>
                </c:pt>
                <c:pt idx="239">
                  <c:v>4.6073743584161733</c:v>
                </c:pt>
                <c:pt idx="240">
                  <c:v>4.6181548155077596</c:v>
                </c:pt>
                <c:pt idx="241">
                  <c:v>4.628935272599346</c:v>
                </c:pt>
                <c:pt idx="242">
                  <c:v>4.6397157296909315</c:v>
                </c:pt>
                <c:pt idx="243">
                  <c:v>4.6504961867825179</c:v>
                </c:pt>
                <c:pt idx="244">
                  <c:v>4.6612766438741033</c:v>
                </c:pt>
                <c:pt idx="245">
                  <c:v>4.6720571009656897</c:v>
                </c:pt>
                <c:pt idx="246">
                  <c:v>4.6828375580572761</c:v>
                </c:pt>
                <c:pt idx="247">
                  <c:v>4.6936180151488616</c:v>
                </c:pt>
                <c:pt idx="248">
                  <c:v>4.7043984722404479</c:v>
                </c:pt>
                <c:pt idx="249">
                  <c:v>4.7151789293320343</c:v>
                </c:pt>
                <c:pt idx="250">
                  <c:v>4.7259593864236207</c:v>
                </c:pt>
                <c:pt idx="251">
                  <c:v>4.7367398435152062</c:v>
                </c:pt>
                <c:pt idx="252">
                  <c:v>4.7475203006067934</c:v>
                </c:pt>
                <c:pt idx="253">
                  <c:v>4.7583007576983789</c:v>
                </c:pt>
                <c:pt idx="254">
                  <c:v>4.7690812147899653</c:v>
                </c:pt>
                <c:pt idx="255">
                  <c:v>4.7798616718815508</c:v>
                </c:pt>
                <c:pt idx="256">
                  <c:v>4.7906421289731371</c:v>
                </c:pt>
                <c:pt idx="257">
                  <c:v>4.8014225860647235</c:v>
                </c:pt>
                <c:pt idx="258">
                  <c:v>4.812203043156309</c:v>
                </c:pt>
                <c:pt idx="259">
                  <c:v>4.8229835002479007</c:v>
                </c:pt>
                <c:pt idx="260">
                  <c:v>4.8337639573394817</c:v>
                </c:pt>
                <c:pt idx="261">
                  <c:v>4.8445444144310672</c:v>
                </c:pt>
                <c:pt idx="262">
                  <c:v>4.8553248715226536</c:v>
                </c:pt>
                <c:pt idx="263">
                  <c:v>4.8661053286142453</c:v>
                </c:pt>
                <c:pt idx="264">
                  <c:v>4.8768857857058263</c:v>
                </c:pt>
                <c:pt idx="265">
                  <c:v>4.8876662427974118</c:v>
                </c:pt>
                <c:pt idx="266">
                  <c:v>4.8984466998889991</c:v>
                </c:pt>
                <c:pt idx="267">
                  <c:v>4.909227156980589</c:v>
                </c:pt>
                <c:pt idx="268">
                  <c:v>4.9200076140721709</c:v>
                </c:pt>
                <c:pt idx="269">
                  <c:v>4.9307880711637564</c:v>
                </c:pt>
                <c:pt idx="270">
                  <c:v>4.9415685282553428</c:v>
                </c:pt>
                <c:pt idx="271">
                  <c:v>4.9523489853469336</c:v>
                </c:pt>
                <c:pt idx="272">
                  <c:v>4.9631294424385146</c:v>
                </c:pt>
                <c:pt idx="273">
                  <c:v>4.973909899530101</c:v>
                </c:pt>
                <c:pt idx="274">
                  <c:v>4.9846903566216874</c:v>
                </c:pt>
                <c:pt idx="275">
                  <c:v>4.9954708137132791</c:v>
                </c:pt>
                <c:pt idx="276">
                  <c:v>5.0062512708048592</c:v>
                </c:pt>
                <c:pt idx="277">
                  <c:v>5.0170317278964456</c:v>
                </c:pt>
                <c:pt idx="278">
                  <c:v>5.0278121849880311</c:v>
                </c:pt>
                <c:pt idx="279">
                  <c:v>5.0385926420796228</c:v>
                </c:pt>
                <c:pt idx="280">
                  <c:v>5.0493730991712038</c:v>
                </c:pt>
                <c:pt idx="281">
                  <c:v>5.0601535562627902</c:v>
                </c:pt>
                <c:pt idx="282">
                  <c:v>5.0709340133543819</c:v>
                </c:pt>
                <c:pt idx="283">
                  <c:v>5.0817144704459674</c:v>
                </c:pt>
                <c:pt idx="284">
                  <c:v>5.0924949275375537</c:v>
                </c:pt>
                <c:pt idx="285">
                  <c:v>5.1032753846291348</c:v>
                </c:pt>
                <c:pt idx="286">
                  <c:v>5.1140558417207265</c:v>
                </c:pt>
                <c:pt idx="287">
                  <c:v>5.124836298812312</c:v>
                </c:pt>
                <c:pt idx="288">
                  <c:v>5.1356167559038983</c:v>
                </c:pt>
                <c:pt idx="289">
                  <c:v>5.1463972129954794</c:v>
                </c:pt>
                <c:pt idx="290">
                  <c:v>5.1571776700870702</c:v>
                </c:pt>
                <c:pt idx="291">
                  <c:v>5.1679581271786565</c:v>
                </c:pt>
                <c:pt idx="292">
                  <c:v>5.178738584270242</c:v>
                </c:pt>
                <c:pt idx="293">
                  <c:v>5.189519041361824</c:v>
                </c:pt>
                <c:pt idx="294">
                  <c:v>5.2002994984534148</c:v>
                </c:pt>
                <c:pt idx="295">
                  <c:v>5.2110799555450003</c:v>
                </c:pt>
                <c:pt idx="296">
                  <c:v>5.2218604126365866</c:v>
                </c:pt>
                <c:pt idx="297">
                  <c:v>5.2326408697281677</c:v>
                </c:pt>
                <c:pt idx="298">
                  <c:v>5.2434213268197585</c:v>
                </c:pt>
                <c:pt idx="299">
                  <c:v>5.2542017839113457</c:v>
                </c:pt>
                <c:pt idx="300">
                  <c:v>5.2649822410029303</c:v>
                </c:pt>
                <c:pt idx="301">
                  <c:v>5.2757626980945123</c:v>
                </c:pt>
                <c:pt idx="302">
                  <c:v>5.286543155186104</c:v>
                </c:pt>
                <c:pt idx="303">
                  <c:v>5.2973236122776894</c:v>
                </c:pt>
                <c:pt idx="304">
                  <c:v>5.3081040693692758</c:v>
                </c:pt>
                <c:pt idx="305">
                  <c:v>5.318884526460856</c:v>
                </c:pt>
                <c:pt idx="306">
                  <c:v>5.3296649835524477</c:v>
                </c:pt>
                <c:pt idx="307">
                  <c:v>5.3404454406440349</c:v>
                </c:pt>
                <c:pt idx="308">
                  <c:v>5.3512258977356213</c:v>
                </c:pt>
                <c:pt idx="309">
                  <c:v>5.3620063548272068</c:v>
                </c:pt>
                <c:pt idx="310">
                  <c:v>5.3727868119187931</c:v>
                </c:pt>
                <c:pt idx="311">
                  <c:v>5.3835672690103795</c:v>
                </c:pt>
                <c:pt idx="312">
                  <c:v>5.394347726101965</c:v>
                </c:pt>
                <c:pt idx="313">
                  <c:v>5.4051281831935514</c:v>
                </c:pt>
                <c:pt idx="314">
                  <c:v>5.4159086402851369</c:v>
                </c:pt>
                <c:pt idx="315">
                  <c:v>5.4266890973767232</c:v>
                </c:pt>
                <c:pt idx="316">
                  <c:v>5.4374695544683096</c:v>
                </c:pt>
                <c:pt idx="317">
                  <c:v>5.4482500115598951</c:v>
                </c:pt>
                <c:pt idx="318">
                  <c:v>5.4590304686514814</c:v>
                </c:pt>
                <c:pt idx="319">
                  <c:v>5.4698109257430678</c:v>
                </c:pt>
                <c:pt idx="320">
                  <c:v>5.4805913828346533</c:v>
                </c:pt>
                <c:pt idx="321">
                  <c:v>5.4913718399262397</c:v>
                </c:pt>
                <c:pt idx="322">
                  <c:v>5.5021522970178252</c:v>
                </c:pt>
                <c:pt idx="323">
                  <c:v>5.5129327541094115</c:v>
                </c:pt>
                <c:pt idx="324">
                  <c:v>5.5237132112009979</c:v>
                </c:pt>
                <c:pt idx="325">
                  <c:v>5.5344936682925834</c:v>
                </c:pt>
                <c:pt idx="326">
                  <c:v>5.5452741253841706</c:v>
                </c:pt>
                <c:pt idx="327">
                  <c:v>5.5560545824757561</c:v>
                </c:pt>
                <c:pt idx="328">
                  <c:v>5.5668350395673425</c:v>
                </c:pt>
                <c:pt idx="329">
                  <c:v>5.5776154966589289</c:v>
                </c:pt>
                <c:pt idx="330">
                  <c:v>5.5883959537505152</c:v>
                </c:pt>
                <c:pt idx="331">
                  <c:v>5.5991764108421007</c:v>
                </c:pt>
                <c:pt idx="332">
                  <c:v>5.609956867933688</c:v>
                </c:pt>
                <c:pt idx="333">
                  <c:v>5.6207373250252735</c:v>
                </c:pt>
                <c:pt idx="334">
                  <c:v>5.6315177821168598</c:v>
                </c:pt>
                <c:pt idx="335">
                  <c:v>5.6422982392084462</c:v>
                </c:pt>
                <c:pt idx="336">
                  <c:v>5.6530786963000326</c:v>
                </c:pt>
                <c:pt idx="337">
                  <c:v>5.6638591533916181</c:v>
                </c:pt>
                <c:pt idx="338">
                  <c:v>5.6746396104832044</c:v>
                </c:pt>
                <c:pt idx="339">
                  <c:v>5.6854200675747908</c:v>
                </c:pt>
                <c:pt idx="340">
                  <c:v>5.6962005246663763</c:v>
                </c:pt>
                <c:pt idx="341">
                  <c:v>5.7069809817579626</c:v>
                </c:pt>
                <c:pt idx="342">
                  <c:v>5.7177614388495481</c:v>
                </c:pt>
                <c:pt idx="343">
                  <c:v>5.7285418959411345</c:v>
                </c:pt>
                <c:pt idx="344">
                  <c:v>5.7393223530327209</c:v>
                </c:pt>
                <c:pt idx="345">
                  <c:v>5.7501028101243064</c:v>
                </c:pt>
                <c:pt idx="346">
                  <c:v>5.7608832672158927</c:v>
                </c:pt>
                <c:pt idx="347">
                  <c:v>5.7716637243074782</c:v>
                </c:pt>
                <c:pt idx="348">
                  <c:v>5.7824441813990646</c:v>
                </c:pt>
                <c:pt idx="349">
                  <c:v>5.7932246384906509</c:v>
                </c:pt>
                <c:pt idx="350">
                  <c:v>5.8040050955822364</c:v>
                </c:pt>
                <c:pt idx="351">
                  <c:v>5.8147855526738228</c:v>
                </c:pt>
                <c:pt idx="352">
                  <c:v>5.8255660097654092</c:v>
                </c:pt>
                <c:pt idx="353">
                  <c:v>5.8363464668569955</c:v>
                </c:pt>
                <c:pt idx="354">
                  <c:v>5.847126923948581</c:v>
                </c:pt>
                <c:pt idx="355">
                  <c:v>5.8579073810401683</c:v>
                </c:pt>
                <c:pt idx="356">
                  <c:v>5.8686878381317538</c:v>
                </c:pt>
                <c:pt idx="357">
                  <c:v>5.8794682952233401</c:v>
                </c:pt>
                <c:pt idx="358">
                  <c:v>5.8902487523149265</c:v>
                </c:pt>
                <c:pt idx="359">
                  <c:v>5.9010292094065129</c:v>
                </c:pt>
                <c:pt idx="360">
                  <c:v>5.9118096664980984</c:v>
                </c:pt>
                <c:pt idx="361">
                  <c:v>5.9225901235896856</c:v>
                </c:pt>
                <c:pt idx="362">
                  <c:v>5.9333705806812711</c:v>
                </c:pt>
                <c:pt idx="363">
                  <c:v>5.9441510377728566</c:v>
                </c:pt>
                <c:pt idx="364">
                  <c:v>5.9549314948644438</c:v>
                </c:pt>
                <c:pt idx="365">
                  <c:v>5.9657119519560293</c:v>
                </c:pt>
                <c:pt idx="366">
                  <c:v>5.9764924090476157</c:v>
                </c:pt>
                <c:pt idx="367">
                  <c:v>5.9872728661392012</c:v>
                </c:pt>
                <c:pt idx="368">
                  <c:v>5.9980533232307875</c:v>
                </c:pt>
                <c:pt idx="369">
                  <c:v>6.0088337803223739</c:v>
                </c:pt>
                <c:pt idx="370">
                  <c:v>6.0196142374139594</c:v>
                </c:pt>
                <c:pt idx="371">
                  <c:v>6.0303946945055458</c:v>
                </c:pt>
                <c:pt idx="372">
                  <c:v>6.0411751515971313</c:v>
                </c:pt>
                <c:pt idx="373">
                  <c:v>6.0519556086887176</c:v>
                </c:pt>
                <c:pt idx="374">
                  <c:v>6.062736065780304</c:v>
                </c:pt>
                <c:pt idx="375">
                  <c:v>6.0735165228718895</c:v>
                </c:pt>
                <c:pt idx="376">
                  <c:v>6.0842969799634758</c:v>
                </c:pt>
                <c:pt idx="377">
                  <c:v>6.0950774370550622</c:v>
                </c:pt>
                <c:pt idx="378">
                  <c:v>6.1058578941466477</c:v>
                </c:pt>
                <c:pt idx="379">
                  <c:v>6.1166383512382341</c:v>
                </c:pt>
                <c:pt idx="380">
                  <c:v>6.1274188083298213</c:v>
                </c:pt>
                <c:pt idx="381">
                  <c:v>6.1381992654214059</c:v>
                </c:pt>
                <c:pt idx="382">
                  <c:v>6.1489797225129932</c:v>
                </c:pt>
                <c:pt idx="383">
                  <c:v>6.1597601796045796</c:v>
                </c:pt>
                <c:pt idx="384">
                  <c:v>6.170540636696165</c:v>
                </c:pt>
                <c:pt idx="385">
                  <c:v>6.1813210937877514</c:v>
                </c:pt>
                <c:pt idx="386">
                  <c:v>6.1921015508793387</c:v>
                </c:pt>
                <c:pt idx="387">
                  <c:v>6.2028820079709233</c:v>
                </c:pt>
                <c:pt idx="388">
                  <c:v>6.2136624650625096</c:v>
                </c:pt>
                <c:pt idx="389">
                  <c:v>6.2244429221540969</c:v>
                </c:pt>
                <c:pt idx="390">
                  <c:v>6.2352233792456815</c:v>
                </c:pt>
                <c:pt idx="391">
                  <c:v>6.2460038363372687</c:v>
                </c:pt>
                <c:pt idx="392">
                  <c:v>6.2567842934288542</c:v>
                </c:pt>
                <c:pt idx="393">
                  <c:v>6.2675647505204406</c:v>
                </c:pt>
                <c:pt idx="394">
                  <c:v>6.278345207612027</c:v>
                </c:pt>
                <c:pt idx="395">
                  <c:v>6.2891256647036125</c:v>
                </c:pt>
                <c:pt idx="396">
                  <c:v>6.2999061217951988</c:v>
                </c:pt>
                <c:pt idx="397">
                  <c:v>6.3106865788867843</c:v>
                </c:pt>
                <c:pt idx="398">
                  <c:v>6.3214670359783707</c:v>
                </c:pt>
                <c:pt idx="399">
                  <c:v>6.332247493069957</c:v>
                </c:pt>
                <c:pt idx="400">
                  <c:v>6.3430279501615425</c:v>
                </c:pt>
                <c:pt idx="401">
                  <c:v>6.3538084072531289</c:v>
                </c:pt>
                <c:pt idx="402">
                  <c:v>6.3645888643447153</c:v>
                </c:pt>
                <c:pt idx="403">
                  <c:v>6.3753693214363008</c:v>
                </c:pt>
                <c:pt idx="404">
                  <c:v>6.3861497785278871</c:v>
                </c:pt>
                <c:pt idx="405">
                  <c:v>6.3969302356194726</c:v>
                </c:pt>
                <c:pt idx="406">
                  <c:v>6.407710692711059</c:v>
                </c:pt>
                <c:pt idx="407">
                  <c:v>6.4184911498026462</c:v>
                </c:pt>
                <c:pt idx="408">
                  <c:v>6.4292716068942308</c:v>
                </c:pt>
                <c:pt idx="409">
                  <c:v>6.4400520639858181</c:v>
                </c:pt>
                <c:pt idx="410">
                  <c:v>6.4508325210774045</c:v>
                </c:pt>
                <c:pt idx="411">
                  <c:v>6.4616129781689899</c:v>
                </c:pt>
                <c:pt idx="412">
                  <c:v>6.4723934352605763</c:v>
                </c:pt>
                <c:pt idx="413">
                  <c:v>6.4831738923521627</c:v>
                </c:pt>
                <c:pt idx="414">
                  <c:v>6.4939543494437482</c:v>
                </c:pt>
                <c:pt idx="415">
                  <c:v>6.5047348065353345</c:v>
                </c:pt>
                <c:pt idx="416">
                  <c:v>6.5155152636269218</c:v>
                </c:pt>
                <c:pt idx="417">
                  <c:v>6.5262957207185064</c:v>
                </c:pt>
                <c:pt idx="418">
                  <c:v>6.5370761778100936</c:v>
                </c:pt>
                <c:pt idx="419">
                  <c:v>6.54785663490168</c:v>
                </c:pt>
                <c:pt idx="420">
                  <c:v>6.5586370919932655</c:v>
                </c:pt>
                <c:pt idx="421">
                  <c:v>6.5694175490848519</c:v>
                </c:pt>
                <c:pt idx="422">
                  <c:v>6.5801980061764382</c:v>
                </c:pt>
                <c:pt idx="423">
                  <c:v>6.5909784632680237</c:v>
                </c:pt>
                <c:pt idx="424">
                  <c:v>6.6017589203596101</c:v>
                </c:pt>
                <c:pt idx="425">
                  <c:v>6.6125393774511956</c:v>
                </c:pt>
                <c:pt idx="426">
                  <c:v>6.6233198345427819</c:v>
                </c:pt>
                <c:pt idx="427">
                  <c:v>6.6341002916343683</c:v>
                </c:pt>
                <c:pt idx="428">
                  <c:v>6.6448807487259538</c:v>
                </c:pt>
                <c:pt idx="429">
                  <c:v>6.6556612058175402</c:v>
                </c:pt>
                <c:pt idx="430">
                  <c:v>6.6664416629091257</c:v>
                </c:pt>
                <c:pt idx="431">
                  <c:v>6.677222120000712</c:v>
                </c:pt>
                <c:pt idx="432">
                  <c:v>6.6880025770922984</c:v>
                </c:pt>
                <c:pt idx="433">
                  <c:v>6.6987830341838839</c:v>
                </c:pt>
                <c:pt idx="434">
                  <c:v>6.7095634912754702</c:v>
                </c:pt>
                <c:pt idx="435">
                  <c:v>6.7203439483670566</c:v>
                </c:pt>
                <c:pt idx="436">
                  <c:v>6.731124405458643</c:v>
                </c:pt>
                <c:pt idx="437">
                  <c:v>6.7419048625502294</c:v>
                </c:pt>
                <c:pt idx="438">
                  <c:v>6.752685319641814</c:v>
                </c:pt>
                <c:pt idx="439">
                  <c:v>6.7634657767334012</c:v>
                </c:pt>
                <c:pt idx="440">
                  <c:v>6.7742462338249876</c:v>
                </c:pt>
                <c:pt idx="441">
                  <c:v>6.785026690916574</c:v>
                </c:pt>
                <c:pt idx="442">
                  <c:v>6.7958071480081594</c:v>
                </c:pt>
                <c:pt idx="443">
                  <c:v>6.8065876050997458</c:v>
                </c:pt>
                <c:pt idx="444">
                  <c:v>6.8173680621913313</c:v>
                </c:pt>
                <c:pt idx="445">
                  <c:v>6.8281485192829185</c:v>
                </c:pt>
                <c:pt idx="446">
                  <c:v>6.8389289763745049</c:v>
                </c:pt>
                <c:pt idx="447">
                  <c:v>6.8497094334660913</c:v>
                </c:pt>
                <c:pt idx="448">
                  <c:v>6.8604898905576768</c:v>
                </c:pt>
                <c:pt idx="449">
                  <c:v>6.8712703476492631</c:v>
                </c:pt>
                <c:pt idx="450">
                  <c:v>6.8820508047408486</c:v>
                </c:pt>
              </c:numCache>
            </c:numRef>
          </c:xVal>
          <c:yVal>
            <c:numRef>
              <c:f>fit_5NN_FCC!$M$19:$M$469</c:f>
              <c:numCache>
                <c:formatCode>General</c:formatCode>
                <c:ptCount val="451"/>
                <c:pt idx="0">
                  <c:v>0.63343381452163783</c:v>
                </c:pt>
                <c:pt idx="1">
                  <c:v>0.36164494971769479</c:v>
                </c:pt>
                <c:pt idx="2">
                  <c:v>0.10225316080837388</c:v>
                </c:pt>
                <c:pt idx="3">
                  <c:v>-0.14521837850594999</c:v>
                </c:pt>
                <c:pt idx="4">
                  <c:v>-0.3812284766917724</c:v>
                </c:pt>
                <c:pt idx="5">
                  <c:v>-0.6062186275596293</c:v>
                </c:pt>
                <c:pt idx="6">
                  <c:v>-0.82061368435941162</c:v>
                </c:pt>
                <c:pt idx="7">
                  <c:v>-1.0248225060870357</c:v>
                </c:pt>
                <c:pt idx="8">
                  <c:v>-1.2192385772337033</c:v>
                </c:pt>
                <c:pt idx="9">
                  <c:v>-1.4042406021502227</c:v>
                </c:pt>
                <c:pt idx="10">
                  <c:v>-1.5801930751425939</c:v>
                </c:pt>
                <c:pt idx="11">
                  <c:v>-1.7474468273626389</c:v>
                </c:pt>
                <c:pt idx="12">
                  <c:v>-1.9063395515062869</c:v>
                </c:pt>
                <c:pt idx="13">
                  <c:v>-2.0571963052853715</c:v>
                </c:pt>
                <c:pt idx="14">
                  <c:v>-2.2003299945924821</c:v>
                </c:pt>
                <c:pt idx="15">
                  <c:v>-2.3360418372361824</c:v>
                </c:pt>
                <c:pt idx="16">
                  <c:v>-2.4646218080825149</c:v>
                </c:pt>
                <c:pt idx="17">
                  <c:v>-2.586349066400067</c:v>
                </c:pt>
                <c:pt idx="18">
                  <c:v>-2.7014923661691235</c:v>
                </c:pt>
                <c:pt idx="19">
                  <c:v>-2.8103104500800766</c:v>
                </c:pt>
                <c:pt idx="20">
                  <c:v>-2.91305242791337</c:v>
                </c:pt>
                <c:pt idx="21">
                  <c:v>-3.0099581399611921</c:v>
                </c:pt>
                <c:pt idx="22">
                  <c:v>-3.1012585061213374</c:v>
                </c:pt>
                <c:pt idx="23">
                  <c:v>-3.1871758612649712</c:v>
                </c:pt>
                <c:pt idx="24">
                  <c:v>-3.2679242774527193</c:v>
                </c:pt>
                <c:pt idx="25">
                  <c:v>-3.3437098735477191</c:v>
                </c:pt>
                <c:pt idx="26">
                  <c:v>-3.4147311127496698</c:v>
                </c:pt>
                <c:pt idx="27">
                  <c:v>-3.4811790885503777</c:v>
                </c:pt>
                <c:pt idx="28">
                  <c:v>-3.5432377995890718</c:v>
                </c:pt>
                <c:pt idx="29">
                  <c:v>-3.6010844138644922</c:v>
                </c:pt>
                <c:pt idx="30">
                  <c:v>-3.6548895227406071</c:v>
                </c:pt>
                <c:pt idx="31">
                  <c:v>-3.704817385163456</c:v>
                </c:pt>
                <c:pt idx="32">
                  <c:v>-3.751026162488361</c:v>
                </c:pt>
                <c:pt idx="33">
                  <c:v>-3.7936681442992808</c:v>
                </c:pt>
                <c:pt idx="34">
                  <c:v>-3.832889965585387</c:v>
                </c:pt>
                <c:pt idx="35">
                  <c:v>-3.8688328156241392</c:v>
                </c:pt>
                <c:pt idx="36">
                  <c:v>-3.9016326389049816</c:v>
                </c:pt>
                <c:pt idx="37">
                  <c:v>-3.9314203284133948</c:v>
                </c:pt>
                <c:pt idx="38">
                  <c:v>-3.9583219115812569</c:v>
                </c:pt>
                <c:pt idx="39">
                  <c:v>-3.9824587291964337</c:v>
                </c:pt>
                <c:pt idx="40">
                  <c:v>-4.0039476075519289</c:v>
                </c:pt>
                <c:pt idx="41">
                  <c:v>-4.0229010241030787</c:v>
                </c:pt>
                <c:pt idx="42">
                  <c:v>-4.0394272668898328</c:v>
                </c:pt>
                <c:pt idx="43">
                  <c:v>-4.0536305879703587</c:v>
                </c:pt>
                <c:pt idx="44">
                  <c:v>-4.0656113511017828</c:v>
                </c:pt>
                <c:pt idx="45">
                  <c:v>-4.075466173894049</c:v>
                </c:pt>
                <c:pt idx="46">
                  <c:v>-4.0832880646533685</c:v>
                </c:pt>
                <c:pt idx="47">
                  <c:v>-4.0891665541227349</c:v>
                </c:pt>
                <c:pt idx="48">
                  <c:v>-4.093187822318372</c:v>
                </c:pt>
                <c:pt idx="49">
                  <c:v>-4.0954348206527191</c:v>
                </c:pt>
                <c:pt idx="50">
                  <c:v>-4.0959873895267087</c:v>
                </c:pt>
                <c:pt idx="51">
                  <c:v>-4.094922371566545</c:v>
                </c:pt>
                <c:pt idx="52">
                  <c:v>-4.0923137206730615</c:v>
                </c:pt>
                <c:pt idx="53">
                  <c:v>-4.0882326070447927</c:v>
                </c:pt>
                <c:pt idx="54">
                  <c:v>-4.0827475183293691</c:v>
                </c:pt>
                <c:pt idx="55">
                  <c:v>-4.0759243570515515</c:v>
                </c:pt>
                <c:pt idx="56">
                  <c:v>-4.0678265344602105</c:v>
                </c:pt>
                <c:pt idx="57">
                  <c:v>-4.0585150609308123</c:v>
                </c:pt>
                <c:pt idx="58">
                  <c:v>-4.0480486330544609</c:v>
                </c:pt>
                <c:pt idx="59">
                  <c:v>-4.036483717539288</c:v>
                </c:pt>
                <c:pt idx="60">
                  <c:v>-4.023874632044965</c:v>
                </c:pt>
                <c:pt idx="61">
                  <c:v>-4.0102736230662588</c:v>
                </c:pt>
                <c:pt idx="62">
                  <c:v>-3.9957309409769497</c:v>
                </c:pt>
                <c:pt idx="63">
                  <c:v>-3.9802949123410234</c:v>
                </c:pt>
                <c:pt idx="64">
                  <c:v>-3.964012009593799</c:v>
                </c:pt>
                <c:pt idx="65">
                  <c:v>-3.9469269181916138</c:v>
                </c:pt>
                <c:pt idx="66">
                  <c:v>-3.9290826013247795</c:v>
                </c:pt>
                <c:pt idx="67">
                  <c:v>-3.9105203622848572</c:v>
                </c:pt>
                <c:pt idx="68">
                  <c:v>-3.8912799045736541</c:v>
                </c:pt>
                <c:pt idx="69">
                  <c:v>-3.871399389838023</c:v>
                </c:pt>
                <c:pt idx="70">
                  <c:v>-3.850915493711164</c:v>
                </c:pt>
                <c:pt idx="71">
                  <c:v>-3.829863459638112</c:v>
                </c:pt>
                <c:pt idx="72">
                  <c:v>-3.808277150759972</c:v>
                </c:pt>
                <c:pt idx="73">
                  <c:v>-3.7861890999286505</c:v>
                </c:pt>
                <c:pt idx="74">
                  <c:v>-3.7636305579210276</c:v>
                </c:pt>
                <c:pt idx="75">
                  <c:v>-3.7406315399188941</c:v>
                </c:pt>
                <c:pt idx="76">
                  <c:v>-3.7172208703183989</c:v>
                </c:pt>
                <c:pt idx="77">
                  <c:v>-3.6934262259303225</c:v>
                </c:pt>
                <c:pt idx="78">
                  <c:v>-3.6692741776301614</c:v>
                </c:pt>
                <c:pt idx="79">
                  <c:v>-3.6447902305147433</c:v>
                </c:pt>
                <c:pt idx="80">
                  <c:v>-3.6199988626199451</c:v>
                </c:pt>
                <c:pt idx="81">
                  <c:v>-3.5949235622520064</c:v>
                </c:pt>
                <c:pt idx="82">
                  <c:v>-3.5695868639829569</c:v>
                </c:pt>
                <c:pt idx="83">
                  <c:v>-3.5440103833587493</c:v>
                </c:pt>
                <c:pt idx="84">
                  <c:v>-3.5182148503668569</c:v>
                </c:pt>
                <c:pt idx="85">
                  <c:v>-3.4922201417083816</c:v>
                </c:pt>
                <c:pt idx="86">
                  <c:v>-3.4660453119179411</c:v>
                </c:pt>
                <c:pt idx="87">
                  <c:v>-3.4397086233730625</c:v>
                </c:pt>
                <c:pt idx="88">
                  <c:v>-3.4132275752332095</c:v>
                </c:pt>
                <c:pt idx="89">
                  <c:v>-3.3866189313470678</c:v>
                </c:pt>
                <c:pt idx="90">
                  <c:v>-3.3598987471653112</c:v>
                </c:pt>
                <c:pt idx="91">
                  <c:v>-3.3330823956946256</c:v>
                </c:pt>
                <c:pt idx="92">
                  <c:v>-3.3061845925275164</c:v>
                </c:pt>
                <c:pt idx="93">
                  <c:v>-3.279219419981068</c:v>
                </c:pt>
                <c:pt idx="94">
                  <c:v>-3.2522003503766648</c:v>
                </c:pt>
                <c:pt idx="95">
                  <c:v>-3.2251402684914496</c:v>
                </c:pt>
                <c:pt idx="96">
                  <c:v>-3.1980514932111861</c:v>
                </c:pt>
                <c:pt idx="97">
                  <c:v>-3.1709457984131193</c:v>
                </c:pt>
                <c:pt idx="98">
                  <c:v>-3.1438344331063126</c:v>
                </c:pt>
                <c:pt idx="99">
                  <c:v>-3.1167281408560195</c:v>
                </c:pt>
                <c:pt idx="100">
                  <c:v>-3.0896371785176004</c:v>
                </c:pt>
                <c:pt idx="101">
                  <c:v>-3.0625713343046037</c:v>
                </c:pt>
                <c:pt idx="102">
                  <c:v>-3.0355399452147322</c:v>
                </c:pt>
                <c:pt idx="103">
                  <c:v>-3.0085519138365173</c:v>
                </c:pt>
                <c:pt idx="104">
                  <c:v>-2.981615724558738</c:v>
                </c:pt>
                <c:pt idx="105">
                  <c:v>-2.954739459203783</c:v>
                </c:pt>
                <c:pt idx="106">
                  <c:v>-2.9279308121054224</c:v>
                </c:pt>
                <c:pt idx="107">
                  <c:v>-2.9011971046506657</c:v>
                </c:pt>
                <c:pt idx="108">
                  <c:v>-2.8745452993047245</c:v>
                </c:pt>
                <c:pt idx="109">
                  <c:v>-2.8479820131373694</c:v>
                </c:pt>
                <c:pt idx="110">
                  <c:v>-2.8215135308683315</c:v>
                </c:pt>
                <c:pt idx="111">
                  <c:v>-2.7951458174487613</c:v>
                </c:pt>
                <c:pt idx="112">
                  <c:v>-2.7688845301951321</c:v>
                </c:pt>
                <c:pt idx="113">
                  <c:v>-2.7427350304914091</c:v>
                </c:pt>
                <c:pt idx="114">
                  <c:v>-2.7167023950747202</c:v>
                </c:pt>
                <c:pt idx="115">
                  <c:v>-2.6907914269192097</c:v>
                </c:pt>
                <c:pt idx="116">
                  <c:v>-2.6650066657322755</c:v>
                </c:pt>
                <c:pt idx="117">
                  <c:v>-2.6393523980768032</c:v>
                </c:pt>
                <c:pt idx="118">
                  <c:v>-2.6138326671326202</c:v>
                </c:pt>
                <c:pt idx="119">
                  <c:v>-2.588451282109836</c:v>
                </c:pt>
                <c:pt idx="120">
                  <c:v>-2.5632118273263385</c:v>
                </c:pt>
                <c:pt idx="121">
                  <c:v>-2.5381176709612507</c:v>
                </c:pt>
                <c:pt idx="122">
                  <c:v>-2.5131719734957487</c:v>
                </c:pt>
                <c:pt idx="123">
                  <c:v>-2.4883776958522219</c:v>
                </c:pt>
                <c:pt idx="124">
                  <c:v>-2.4637376072423778</c:v>
                </c:pt>
                <c:pt idx="125">
                  <c:v>-2.4392542927345207</c:v>
                </c:pt>
                <c:pt idx="126">
                  <c:v>-2.4149301605498494</c:v>
                </c:pt>
                <c:pt idx="127">
                  <c:v>-2.3907674490972939</c:v>
                </c:pt>
                <c:pt idx="128">
                  <c:v>-2.366768233756078</c:v>
                </c:pt>
                <c:pt idx="129">
                  <c:v>-2.3429344334148263</c:v>
                </c:pt>
                <c:pt idx="130">
                  <c:v>-2.3192678167757967</c:v>
                </c:pt>
                <c:pt idx="131">
                  <c:v>-2.2957700084324282</c:v>
                </c:pt>
                <c:pt idx="132">
                  <c:v>-2.2724424947281934</c:v>
                </c:pt>
                <c:pt idx="133">
                  <c:v>-2.2492866294043901</c:v>
                </c:pt>
                <c:pt idx="134">
                  <c:v>-2.2263036390442918</c:v>
                </c:pt>
                <c:pt idx="135">
                  <c:v>-2.2034946283207772</c:v>
                </c:pt>
                <c:pt idx="136">
                  <c:v>-2.1808605850543312</c:v>
                </c:pt>
                <c:pt idx="137">
                  <c:v>-2.1584023850880643</c:v>
                </c:pt>
                <c:pt idx="138">
                  <c:v>-2.1361207969861526</c:v>
                </c:pt>
                <c:pt idx="139">
                  <c:v>-2.1140164865619004</c:v>
                </c:pt>
                <c:pt idx="140">
                  <c:v>-2.0920900212413658</c:v>
                </c:pt>
                <c:pt idx="141">
                  <c:v>-2.0703418742683439</c:v>
                </c:pt>
                <c:pt idx="142">
                  <c:v>-2.0487724287562408</c:v>
                </c:pt>
                <c:pt idx="143">
                  <c:v>-2.0273819815922138</c:v>
                </c:pt>
                <c:pt idx="144">
                  <c:v>-2.006170747198746</c:v>
                </c:pt>
                <c:pt idx="145">
                  <c:v>-1.9851388611576637</c:v>
                </c:pt>
                <c:pt idx="146">
                  <c:v>-1.9642863837014024</c:v>
                </c:pt>
                <c:pt idx="147">
                  <c:v>-1.943613303076188</c:v>
                </c:pt>
                <c:pt idx="148">
                  <c:v>-1.9231195387816105</c:v>
                </c:pt>
                <c:pt idx="149">
                  <c:v>-1.9028049446909356</c:v>
                </c:pt>
                <c:pt idx="150">
                  <c:v>-1.8826693120563278</c:v>
                </c:pt>
                <c:pt idx="151">
                  <c:v>-1.8627123724030294</c:v>
                </c:pt>
                <c:pt idx="152">
                  <c:v>-1.8429338003163891</c:v>
                </c:pt>
                <c:pt idx="153">
                  <c:v>-1.8233332161254918</c:v>
                </c:pt>
                <c:pt idx="154">
                  <c:v>-1.8039101884870374</c:v>
                </c:pt>
                <c:pt idx="155">
                  <c:v>-1.7846642368729593</c:v>
                </c:pt>
                <c:pt idx="156">
                  <c:v>-1.765594833965163</c:v>
                </c:pt>
                <c:pt idx="157">
                  <c:v>-1.7467014079606649</c:v>
                </c:pt>
                <c:pt idx="158">
                  <c:v>-1.7279833447902533</c:v>
                </c:pt>
                <c:pt idx="159">
                  <c:v>-1.7094399902537465</c:v>
                </c:pt>
                <c:pt idx="160">
                  <c:v>-1.6910706520747589</c:v>
                </c:pt>
                <c:pt idx="161">
                  <c:v>-1.6728746018778187</c:v>
                </c:pt>
                <c:pt idx="162">
                  <c:v>-1.6548510770905718</c:v>
                </c:pt>
                <c:pt idx="163">
                  <c:v>-1.636999282773711</c:v>
                </c:pt>
                <c:pt idx="164">
                  <c:v>-1.6193183933811803</c:v>
                </c:pt>
                <c:pt idx="165">
                  <c:v>-1.601807554453113</c:v>
                </c:pt>
                <c:pt idx="166">
                  <c:v>-1.5844658842438808</c:v>
                </c:pt>
                <c:pt idx="167">
                  <c:v>-1.5672924752875512</c:v>
                </c:pt>
                <c:pt idx="168">
                  <c:v>-1.5502863959029456</c:v>
                </c:pt>
                <c:pt idx="169">
                  <c:v>-1.5334466916404674</c:v>
                </c:pt>
                <c:pt idx="170">
                  <c:v>-1.516772386672735</c:v>
                </c:pt>
                <c:pt idx="171">
                  <c:v>-1.5002624851310244</c:v>
                </c:pt>
                <c:pt idx="172">
                  <c:v>-1.4839159723894333</c:v>
                </c:pt>
                <c:pt idx="173">
                  <c:v>-1.4677318162986381</c:v>
                </c:pt>
                <c:pt idx="174">
                  <c:v>-1.4517089683710174</c:v>
                </c:pt>
                <c:pt idx="175">
                  <c:v>-1.4358463649188806</c:v>
                </c:pt>
                <c:pt idx="176">
                  <c:v>-1.4201429281474702</c:v>
                </c:pt>
                <c:pt idx="177">
                  <c:v>-1.4045975672043451</c:v>
                </c:pt>
                <c:pt idx="178">
                  <c:v>-1.3892091791867012</c:v>
                </c:pt>
                <c:pt idx="179">
                  <c:v>-1.3739766501081376</c:v>
                </c:pt>
                <c:pt idx="180">
                  <c:v>-1.35889885582631</c:v>
                </c:pt>
                <c:pt idx="181">
                  <c:v>-1.3439746629328668</c:v>
                </c:pt>
                <c:pt idx="182">
                  <c:v>-1.3292029296070325</c:v>
                </c:pt>
                <c:pt idx="183">
                  <c:v>-1.3145825064341341</c:v>
                </c:pt>
                <c:pt idx="184">
                  <c:v>-1.3001122371903262</c:v>
                </c:pt>
                <c:pt idx="185">
                  <c:v>-1.2857909595947294</c:v>
                </c:pt>
                <c:pt idx="186">
                  <c:v>-1.2716175060301707</c:v>
                </c:pt>
                <c:pt idx="187">
                  <c:v>-1.2575907042336338</c:v>
                </c:pt>
                <c:pt idx="188">
                  <c:v>-1.2437093779575341</c:v>
                </c:pt>
                <c:pt idx="189">
                  <c:v>-1.2299723476028592</c:v>
                </c:pt>
                <c:pt idx="190">
                  <c:v>-1.2163784308251924</c:v>
                </c:pt>
                <c:pt idx="191">
                  <c:v>-1.2029264431146236</c:v>
                </c:pt>
                <c:pt idx="192">
                  <c:v>-1.1896151983504624</c:v>
                </c:pt>
                <c:pt idx="193">
                  <c:v>-1.1764435093317043</c:v>
                </c:pt>
                <c:pt idx="194">
                  <c:v>-1.1634101882841046</c:v>
                </c:pt>
                <c:pt idx="195">
                  <c:v>-1.1505140473447344</c:v>
                </c:pt>
                <c:pt idx="196">
                  <c:v>-1.1377538990248319</c:v>
                </c:pt>
                <c:pt idx="197">
                  <c:v>-1.1251285566517417</c:v>
                </c:pt>
                <c:pt idx="198">
                  <c:v>-1.1126368347907263</c:v>
                </c:pt>
                <c:pt idx="199">
                  <c:v>-1.1002775496473687</c:v>
                </c:pt>
                <c:pt idx="200">
                  <c:v>-1.0880495194512916</c:v>
                </c:pt>
                <c:pt idx="201">
                  <c:v>-1.0759515648218851</c:v>
                </c:pt>
                <c:pt idx="202">
                  <c:v>-1.0639825091167097</c:v>
                </c:pt>
                <c:pt idx="203">
                  <c:v>-1.0521411787632078</c:v>
                </c:pt>
                <c:pt idx="204">
                  <c:v>-1.0404264035743478</c:v>
                </c:pt>
                <c:pt idx="205">
                  <c:v>-1.028837017048815</c:v>
                </c:pt>
                <c:pt idx="206">
                  <c:v>-1.0173718566562966</c:v>
                </c:pt>
                <c:pt idx="207">
                  <c:v>-1.0060297641084499</c:v>
                </c:pt>
                <c:pt idx="208">
                  <c:v>-0.99480958561607058</c:v>
                </c:pt>
                <c:pt idx="209">
                  <c:v>-0.98371017213298417</c:v>
                </c:pt>
                <c:pt idx="210">
                  <c:v>-0.97273037958717301</c:v>
                </c:pt>
                <c:pt idx="211">
                  <c:v>-0.96186906909960646</c:v>
                </c:pt>
                <c:pt idx="212">
                  <c:v>-0.95112510719125098</c:v>
                </c:pt>
                <c:pt idx="213">
                  <c:v>-0.94049736597871092</c:v>
                </c:pt>
                <c:pt idx="214">
                  <c:v>-0.92998472335892501</c:v>
                </c:pt>
                <c:pt idx="215">
                  <c:v>-0.91958606318334479</c:v>
                </c:pt>
                <c:pt idx="216">
                  <c:v>-0.90930027542200276</c:v>
                </c:pt>
                <c:pt idx="217">
                  <c:v>-0.89912625631785359</c:v>
                </c:pt>
                <c:pt idx="218">
                  <c:v>-0.8890629085317604</c:v>
                </c:pt>
                <c:pt idx="219">
                  <c:v>-0.87910914127850792</c:v>
                </c:pt>
                <c:pt idx="220">
                  <c:v>-0.86926387045416864</c:v>
                </c:pt>
                <c:pt idx="221">
                  <c:v>-0.85952601875518186</c:v>
                </c:pt>
                <c:pt idx="222">
                  <c:v>-0.84989451578945574</c:v>
                </c:pt>
                <c:pt idx="223">
                  <c:v>-0.84036829817981229</c:v>
                </c:pt>
                <c:pt idx="224">
                  <c:v>-0.83094630966008065</c:v>
                </c:pt>
                <c:pt idx="225">
                  <c:v>-0.82162750116413341</c:v>
                </c:pt>
                <c:pt idx="226">
                  <c:v>-0.81241083090813626</c:v>
                </c:pt>
                <c:pt idx="227">
                  <c:v>-0.80329526446629673</c:v>
                </c:pt>
                <c:pt idx="228">
                  <c:v>-0.79427977484036827</c:v>
                </c:pt>
                <c:pt idx="229">
                  <c:v>-0.78536334252315787</c:v>
                </c:pt>
                <c:pt idx="230">
                  <c:v>-0.77654495555629632</c:v>
                </c:pt>
                <c:pt idx="231">
                  <c:v>-0.76782360958248519</c:v>
                </c:pt>
                <c:pt idx="232">
                  <c:v>-0.75919830789247145</c:v>
                </c:pt>
                <c:pt idx="233">
                  <c:v>-0.75066806146694298</c:v>
                </c:pt>
                <c:pt idx="234">
                  <c:v>-0.74223188901357873</c:v>
                </c:pt>
                <c:pt idx="235">
                  <c:v>-0.73388881699944508</c:v>
                </c:pt>
                <c:pt idx="236">
                  <c:v>-0.72563787967893068</c:v>
                </c:pt>
                <c:pt idx="237">
                  <c:v>-0.71747811911742143</c:v>
                </c:pt>
                <c:pt idx="238">
                  <c:v>-0.70940858521089001</c:v>
                </c:pt>
                <c:pt idx="239">
                  <c:v>-0.70142833570156859</c:v>
                </c:pt>
                <c:pt idx="240">
                  <c:v>-0.6935364361898958</c:v>
                </c:pt>
                <c:pt idx="241">
                  <c:v>-0.68573196014287052</c:v>
                </c:pt>
                <c:pt idx="242">
                  <c:v>-0.67801398889900077</c:v>
                </c:pt>
                <c:pt idx="243">
                  <c:v>-0.67038161166997201</c:v>
                </c:pt>
                <c:pt idx="244">
                  <c:v>-0.66283392553920406</c:v>
                </c:pt>
                <c:pt idx="245">
                  <c:v>-0.6553700354574159</c:v>
                </c:pt>
                <c:pt idx="246">
                  <c:v>-0.64798905423535469</c:v>
                </c:pt>
                <c:pt idx="247">
                  <c:v>-0.64069010253380054</c:v>
                </c:pt>
                <c:pt idx="248">
                  <c:v>-0.63347230885098238</c:v>
                </c:pt>
                <c:pt idx="249">
                  <c:v>-0.6263348095075294</c:v>
                </c:pt>
                <c:pt idx="250">
                  <c:v>-0.61927674862906656</c:v>
                </c:pt>
                <c:pt idx="251">
                  <c:v>-0.61229727812656809</c:v>
                </c:pt>
                <c:pt idx="252">
                  <c:v>-0.60539555767458053</c:v>
                </c:pt>
                <c:pt idx="253">
                  <c:v>-0.59857075468742316</c:v>
                </c:pt>
                <c:pt idx="254">
                  <c:v>-0.5918220442934462</c:v>
                </c:pt>
                <c:pt idx="255">
                  <c:v>-0.58514860930747248</c:v>
                </c:pt>
                <c:pt idx="256">
                  <c:v>-0.57854964020149213</c:v>
                </c:pt>
                <c:pt idx="257">
                  <c:v>-0.57202433507371075</c:v>
                </c:pt>
                <c:pt idx="258">
                  <c:v>-0.56557189961603238</c:v>
                </c:pt>
                <c:pt idx="259">
                  <c:v>-0.55919154708005969</c:v>
                </c:pt>
                <c:pt idx="260">
                  <c:v>-0.55288249824171209</c:v>
                </c:pt>
                <c:pt idx="261">
                  <c:v>-0.54664398136447356</c:v>
                </c:pt>
                <c:pt idx="262">
                  <c:v>-0.54047523216144744</c:v>
                </c:pt>
                <c:pt idx="263">
                  <c:v>-0.53437549375618809</c:v>
                </c:pt>
                <c:pt idx="264">
                  <c:v>-0.52834401664245267</c:v>
                </c:pt>
                <c:pt idx="265">
                  <c:v>-0.5223800586428603</c:v>
                </c:pt>
                <c:pt idx="266">
                  <c:v>-0.51648288486662408</c:v>
                </c:pt>
                <c:pt idx="267">
                  <c:v>-0.51065176766632359</c:v>
                </c:pt>
                <c:pt idx="268">
                  <c:v>-0.50488598659382833</c:v>
                </c:pt>
                <c:pt idx="269">
                  <c:v>-0.49918482835538919</c:v>
                </c:pt>
                <c:pt idx="270">
                  <c:v>-0.49354758676601251</c:v>
                </c:pt>
                <c:pt idx="271">
                  <c:v>-0.48797356270309922</c:v>
                </c:pt>
                <c:pt idx="272">
                  <c:v>-0.48246206405945152</c:v>
                </c:pt>
                <c:pt idx="273">
                  <c:v>-0.47701240569564196</c:v>
                </c:pt>
                <c:pt idx="274">
                  <c:v>-0.4716239093918641</c:v>
                </c:pt>
                <c:pt idx="275">
                  <c:v>-0.46629590379923236</c:v>
                </c:pt>
                <c:pt idx="276">
                  <c:v>-0.46102772439063405</c:v>
                </c:pt>
                <c:pt idx="277">
                  <c:v>-0.45581871341110375</c:v>
                </c:pt>
                <c:pt idx="278">
                  <c:v>-0.45066821982786226</c:v>
                </c:pt>
                <c:pt idx="279">
                  <c:v>-0.44557559927994467</c:v>
                </c:pt>
                <c:pt idx="280">
                  <c:v>-0.44054021402754528</c:v>
                </c:pt>
                <c:pt idx="281">
                  <c:v>-0.43556143290102778</c:v>
                </c:pt>
                <c:pt idx="282">
                  <c:v>-0.43063863124973079</c:v>
                </c:pt>
                <c:pt idx="283">
                  <c:v>-0.4257711908905209</c:v>
                </c:pt>
                <c:pt idx="284">
                  <c:v>-0.42095850005614233</c:v>
                </c:pt>
                <c:pt idx="285">
                  <c:v>-0.41619995334342696</c:v>
                </c:pt>
                <c:pt idx="286">
                  <c:v>-0.41149495166133826</c:v>
                </c:pt>
                <c:pt idx="287">
                  <c:v>-0.40684290217894059</c:v>
                </c:pt>
                <c:pt idx="288">
                  <c:v>-0.40224321827323484</c:v>
                </c:pt>
                <c:pt idx="289">
                  <c:v>-0.39769531947697156</c:v>
                </c:pt>
                <c:pt idx="290">
                  <c:v>-0.39319863142639511</c:v>
                </c:pt>
                <c:pt idx="291">
                  <c:v>-0.38875258580900379</c:v>
                </c:pt>
                <c:pt idx="292">
                  <c:v>-0.38435662031127604</c:v>
                </c:pt>
                <c:pt idx="293">
                  <c:v>-0.38001017856644809</c:v>
                </c:pt>
                <c:pt idx="294">
                  <c:v>-0.37571271010231561</c:v>
                </c:pt>
                <c:pt idx="295">
                  <c:v>-0.37146367028912353</c:v>
                </c:pt>
                <c:pt idx="296">
                  <c:v>-0.36726252028749951</c:v>
                </c:pt>
                <c:pt idx="297">
                  <c:v>-0.36310872699651142</c:v>
                </c:pt>
                <c:pt idx="298">
                  <c:v>-0.35900176300181563</c:v>
                </c:pt>
                <c:pt idx="299">
                  <c:v>-0.35494110652395783</c:v>
                </c:pt>
                <c:pt idx="300">
                  <c:v>-0.35092624136678441</c:v>
                </c:pt>
                <c:pt idx="301">
                  <c:v>-0.3469566568660285</c:v>
                </c:pt>
                <c:pt idx="302">
                  <c:v>-0.34303184783805168</c:v>
                </c:pt>
                <c:pt idx="303">
                  <c:v>-0.33915131452878838</c:v>
                </c:pt>
                <c:pt idx="304">
                  <c:v>-0.33531456256284731</c:v>
                </c:pt>
                <c:pt idx="305">
                  <c:v>-0.33152110289284531</c:v>
                </c:pt>
                <c:pt idx="306">
                  <c:v>-0.32777045174893243</c:v>
                </c:pt>
                <c:pt idx="307">
                  <c:v>-0.32406213058857075</c:v>
                </c:pt>
                <c:pt idx="308">
                  <c:v>-0.32039566604650893</c:v>
                </c:pt>
                <c:pt idx="309">
                  <c:v>-0.31677058988502416</c:v>
                </c:pt>
                <c:pt idx="310">
                  <c:v>-0.31318643894440734</c:v>
                </c:pt>
                <c:pt idx="311">
                  <c:v>-0.30964275509370537</c:v>
                </c:pt>
                <c:pt idx="312">
                  <c:v>-0.30613908518173111</c:v>
                </c:pt>
                <c:pt idx="313">
                  <c:v>-0.30267498098834522</c:v>
                </c:pt>
                <c:pt idx="314">
                  <c:v>-0.29924999917601819</c:v>
                </c:pt>
                <c:pt idx="315">
                  <c:v>-0.29586370124167849</c:v>
                </c:pt>
                <c:pt idx="316">
                  <c:v>-0.29251565346885133</c:v>
                </c:pt>
                <c:pt idx="317">
                  <c:v>-0.28920542688009659</c:v>
                </c:pt>
                <c:pt idx="318">
                  <c:v>-0.28593259718974662</c:v>
                </c:pt>
                <c:pt idx="319">
                  <c:v>-0.28269674475695378</c:v>
                </c:pt>
                <c:pt idx="320">
                  <c:v>-0.27949745453904712</c:v>
                </c:pt>
                <c:pt idx="321">
                  <c:v>-0.27633431604520642</c:v>
                </c:pt>
                <c:pt idx="322">
                  <c:v>-0.27320692329045548</c:v>
                </c:pt>
                <c:pt idx="323">
                  <c:v>-0.27011487474997709</c:v>
                </c:pt>
                <c:pt idx="324">
                  <c:v>-0.2670577733137563</c:v>
                </c:pt>
                <c:pt idx="325">
                  <c:v>-0.26403522624155074</c:v>
                </c:pt>
                <c:pt idx="326">
                  <c:v>-0.26104684511819432</c:v>
                </c:pt>
                <c:pt idx="327">
                  <c:v>-0.25809224580923618</c:v>
                </c:pt>
                <c:pt idx="328">
                  <c:v>-0.25517104841691085</c:v>
                </c:pt>
                <c:pt idx="329">
                  <c:v>-0.25228287723645582</c:v>
                </c:pt>
                <c:pt idx="330">
                  <c:v>-0.24942736071276078</c:v>
                </c:pt>
                <c:pt idx="331">
                  <c:v>-0.2466041313973634</c:v>
                </c:pt>
                <c:pt idx="332">
                  <c:v>-0.24381282590578732</c:v>
                </c:pt>
                <c:pt idx="333">
                  <c:v>-0.24105308487522495</c:v>
                </c:pt>
                <c:pt idx="334">
                  <c:v>-0.23832455292256166</c:v>
                </c:pt>
                <c:pt idx="335">
                  <c:v>-0.23562687860275405</c:v>
                </c:pt>
                <c:pt idx="336">
                  <c:v>-0.23295971436754564</c:v>
                </c:pt>
                <c:pt idx="337">
                  <c:v>-0.23032271652453587</c:v>
                </c:pt>
                <c:pt idx="338">
                  <c:v>-0.22771554519659482</c:v>
                </c:pt>
                <c:pt idx="339">
                  <c:v>-0.22513786428162416</c:v>
                </c:pt>
                <c:pt idx="340">
                  <c:v>-0.22258934141266792</c:v>
                </c:pt>
                <c:pt idx="341">
                  <c:v>-0.22006964791836828</c:v>
                </c:pt>
                <c:pt idx="342">
                  <c:v>-0.21757845878377088</c:v>
                </c:pt>
                <c:pt idx="343">
                  <c:v>-0.21511545261147461</c:v>
                </c:pt>
                <c:pt idx="344">
                  <c:v>-0.21268031158312933</c:v>
                </c:pt>
                <c:pt idx="345">
                  <c:v>-0.2102727214212789</c:v>
                </c:pt>
                <c:pt idx="346">
                  <c:v>-0.20789237135154812</c:v>
                </c:pt>
                <c:pt idx="347">
                  <c:v>-0.20553895406517542</c:v>
                </c:pt>
                <c:pt idx="348">
                  <c:v>-0.20321216568188707</c:v>
                </c:pt>
                <c:pt idx="349">
                  <c:v>-0.20091170571311476</c:v>
                </c:pt>
                <c:pt idx="350">
                  <c:v>-0.19863727702555384</c:v>
                </c:pt>
                <c:pt idx="351">
                  <c:v>-0.19638858580506111</c:v>
                </c:pt>
                <c:pt idx="352">
                  <c:v>-0.19416534152089179</c:v>
                </c:pt>
                <c:pt idx="353">
                  <c:v>-0.19196725689027314</c:v>
                </c:pt>
                <c:pt idx="354">
                  <c:v>-0.1897940478433153</c:v>
                </c:pt>
                <c:pt idx="355">
                  <c:v>-0.18764543348825327</c:v>
                </c:pt>
                <c:pt idx="356">
                  <c:v>-0.18552113607702705</c:v>
                </c:pt>
                <c:pt idx="357">
                  <c:v>-0.18342088097118708</c:v>
                </c:pt>
                <c:pt idx="358">
                  <c:v>-0.18134439660813401</c:v>
                </c:pt>
                <c:pt idx="359">
                  <c:v>-0.17929141446768301</c:v>
                </c:pt>
                <c:pt idx="360">
                  <c:v>-0.17726166903895749</c:v>
                </c:pt>
                <c:pt idx="361">
                  <c:v>-0.17525489778760261</c:v>
                </c:pt>
                <c:pt idx="362">
                  <c:v>-0.17327084112332647</c:v>
                </c:pt>
                <c:pt idx="363">
                  <c:v>-0.17130924236775766</c:v>
                </c:pt>
                <c:pt idx="364">
                  <c:v>-0.1693698477226224</c:v>
                </c:pt>
                <c:pt idx="365">
                  <c:v>-0.16745240623824093</c:v>
                </c:pt>
                <c:pt idx="366">
                  <c:v>-0.1655566697823346</c:v>
                </c:pt>
                <c:pt idx="367">
                  <c:v>-0.1636823930091478</c:v>
                </c:pt>
                <c:pt idx="368">
                  <c:v>-0.16182933332888019</c:v>
                </c:pt>
                <c:pt idx="369">
                  <c:v>-0.15999725087742675</c:v>
                </c:pt>
                <c:pt idx="370">
                  <c:v>-0.15818590848642461</c:v>
                </c:pt>
                <c:pt idx="371">
                  <c:v>-0.15639507165360356</c:v>
                </c:pt>
                <c:pt idx="372">
                  <c:v>-0.15462450851343873</c:v>
                </c:pt>
                <c:pt idx="373">
                  <c:v>-0.15287398980810329</c:v>
                </c:pt>
                <c:pt idx="374">
                  <c:v>-0.151143288858718</c:v>
                </c:pt>
                <c:pt idx="375">
                  <c:v>-0.14943218153689686</c:v>
                </c:pt>
                <c:pt idx="376">
                  <c:v>-0.14774044623658522</c:v>
                </c:pt>
                <c:pt idx="377">
                  <c:v>-0.14606786384618875</c:v>
                </c:pt>
                <c:pt idx="378">
                  <c:v>-0.14441421772099189</c:v>
                </c:pt>
                <c:pt idx="379">
                  <c:v>-0.14277929365586084</c:v>
                </c:pt>
                <c:pt idx="380">
                  <c:v>-0.14116287985823231</c:v>
                </c:pt>
                <c:pt idx="381">
                  <c:v>-0.13956476692138334</c:v>
                </c:pt>
                <c:pt idx="382">
                  <c:v>-0.1379847477979789</c:v>
                </c:pt>
                <c:pt idx="383">
                  <c:v>-0.13642261777390022</c:v>
                </c:pt>
                <c:pt idx="384">
                  <c:v>-0.13487817444234387</c:v>
                </c:pt>
                <c:pt idx="385">
                  <c:v>-0.13335121767819622</c:v>
                </c:pt>
                <c:pt idx="386">
                  <c:v>-0.13184154961267633</c:v>
                </c:pt>
                <c:pt idx="387">
                  <c:v>-0.13034897460824824</c:v>
                </c:pt>
                <c:pt idx="388">
                  <c:v>-0.12887329923379645</c:v>
                </c:pt>
                <c:pt idx="389">
                  <c:v>-0.12741433224006712</c:v>
                </c:pt>
                <c:pt idx="390">
                  <c:v>-0.12597188453536917</c:v>
                </c:pt>
                <c:pt idx="391">
                  <c:v>-0.12454576916153245</c:v>
                </c:pt>
                <c:pt idx="392">
                  <c:v>-0.12313580127012529</c:v>
                </c:pt>
                <c:pt idx="393">
                  <c:v>-0.12174179809892306</c:v>
                </c:pt>
                <c:pt idx="394">
                  <c:v>-0.12036357894862994</c:v>
                </c:pt>
                <c:pt idx="395">
                  <c:v>-0.11900096515984972</c:v>
                </c:pt>
                <c:pt idx="396">
                  <c:v>-0.11765378009030385</c:v>
                </c:pt>
                <c:pt idx="397">
                  <c:v>-0.11632184909229371</c:v>
                </c:pt>
                <c:pt idx="398">
                  <c:v>-0.11500499949040628</c:v>
                </c:pt>
                <c:pt idx="399">
                  <c:v>-0.1137030605594591</c:v>
                </c:pt>
                <c:pt idx="400">
                  <c:v>-0.11241586350268398</c:v>
                </c:pt>
                <c:pt idx="401">
                  <c:v>-0.11114324143014628</c:v>
                </c:pt>
                <c:pt idx="402">
                  <c:v>-0.10988502933739729</c:v>
                </c:pt>
                <c:pt idx="403">
                  <c:v>-0.10864106408435859</c:v>
                </c:pt>
                <c:pt idx="404">
                  <c:v>-0.10741118437443478</c:v>
                </c:pt>
                <c:pt idx="405">
                  <c:v>-0.10619523073385358</c:v>
                </c:pt>
                <c:pt idx="406">
                  <c:v>-0.10499304549123015</c:v>
                </c:pt>
                <c:pt idx="407">
                  <c:v>-0.10380447275735451</c:v>
                </c:pt>
                <c:pt idx="408">
                  <c:v>-0.10262935840519871</c:v>
                </c:pt>
                <c:pt idx="409">
                  <c:v>-0.10146755005014159</c:v>
                </c:pt>
                <c:pt idx="410">
                  <c:v>-0.10031889703041173</c:v>
                </c:pt>
                <c:pt idx="411">
                  <c:v>-9.9183250387741173E-2</c:v>
                </c:pt>
                <c:pt idx="412">
                  <c:v>-9.8060462848233249E-2</c:v>
                </c:pt>
                <c:pt idx="413">
                  <c:v>-9.6950388803439147E-2</c:v>
                </c:pt>
                <c:pt idx="414">
                  <c:v>-9.5852884291641752E-2</c:v>
                </c:pt>
                <c:pt idx="415">
                  <c:v>-9.4767806979345684E-2</c:v>
                </c:pt>
                <c:pt idx="416">
                  <c:v>-9.3695016142969587E-2</c:v>
                </c:pt>
                <c:pt idx="417">
                  <c:v>-9.263437265074112E-2</c:v>
                </c:pt>
                <c:pt idx="418">
                  <c:v>-9.1585738944789358E-2</c:v>
                </c:pt>
                <c:pt idx="419">
                  <c:v>-9.054897902343706E-2</c:v>
                </c:pt>
                <c:pt idx="420">
                  <c:v>-8.9523958423685102E-2</c:v>
                </c:pt>
                <c:pt idx="421">
                  <c:v>-8.85105442038924E-2</c:v>
                </c:pt>
                <c:pt idx="422">
                  <c:v>-8.7508604926646472E-2</c:v>
                </c:pt>
                <c:pt idx="423">
                  <c:v>-8.6518010641822657E-2</c:v>
                </c:pt>
                <c:pt idx="424">
                  <c:v>-8.5538632869831308E-2</c:v>
                </c:pt>
                <c:pt idx="425">
                  <c:v>-8.4570344585050292E-2</c:v>
                </c:pt>
                <c:pt idx="426">
                  <c:v>-8.3613020199440641E-2</c:v>
                </c:pt>
                <c:pt idx="427">
                  <c:v>-8.2666535546344275E-2</c:v>
                </c:pt>
                <c:pt idx="428">
                  <c:v>-8.1730767864460541E-2</c:v>
                </c:pt>
                <c:pt idx="429">
                  <c:v>-8.0805595782001444E-2</c:v>
                </c:pt>
                <c:pt idx="430">
                  <c:v>-7.9890899301022208E-2</c:v>
                </c:pt>
                <c:pt idx="431">
                  <c:v>-7.8986559781926119E-2</c:v>
                </c:pt>
                <c:pt idx="432">
                  <c:v>-7.8092459928141747E-2</c:v>
                </c:pt>
                <c:pt idx="433">
                  <c:v>-7.7208483770970088E-2</c:v>
                </c:pt>
                <c:pt idx="434">
                  <c:v>-7.6334516654600906E-2</c:v>
                </c:pt>
                <c:pt idx="435">
                  <c:v>-7.5470445221295548E-2</c:v>
                </c:pt>
                <c:pt idx="436">
                  <c:v>-7.4616157396734911E-2</c:v>
                </c:pt>
                <c:pt idx="437">
                  <c:v>-7.3771542375531199E-2</c:v>
                </c:pt>
                <c:pt idx="438">
                  <c:v>-7.2936490606900134E-2</c:v>
                </c:pt>
                <c:pt idx="439">
                  <c:v>-7.211089378049379E-2</c:v>
                </c:pt>
                <c:pt idx="440">
                  <c:v>-7.129464481239238E-2</c:v>
                </c:pt>
                <c:pt idx="441">
                  <c:v>-7.0487637831250366E-2</c:v>
                </c:pt>
                <c:pt idx="442">
                  <c:v>-6.9689768164599347E-2</c:v>
                </c:pt>
                <c:pt idx="443">
                  <c:v>-6.8900932325303005E-2</c:v>
                </c:pt>
                <c:pt idx="444">
                  <c:v>-6.8121027998163927E-2</c:v>
                </c:pt>
                <c:pt idx="445">
                  <c:v>-6.7349954026680189E-2</c:v>
                </c:pt>
                <c:pt idx="446">
                  <c:v>-6.6587610399950009E-2</c:v>
                </c:pt>
                <c:pt idx="447">
                  <c:v>-6.5833898239723049E-2</c:v>
                </c:pt>
                <c:pt idx="448">
                  <c:v>-6.5088719787597116E-2</c:v>
                </c:pt>
                <c:pt idx="449">
                  <c:v>-6.4351978392357803E-2</c:v>
                </c:pt>
                <c:pt idx="450">
                  <c:v>-6.3623578497460379E-2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fit_5NN_BCC!$E$19:$E$469</c:f>
              <c:numCache>
                <c:formatCode>0.0000E+00</c:formatCode>
                <c:ptCount val="451"/>
                <c:pt idx="0">
                  <c:v>0.22671784815115573</c:v>
                </c:pt>
                <c:pt idx="1">
                  <c:v>0.15587059350826879</c:v>
                </c:pt>
                <c:pt idx="2">
                  <c:v>8.8252515482242971E-2</c:v>
                </c:pt>
                <c:pt idx="3">
                  <c:v>2.3743115231115899E-2</c:v>
                </c:pt>
                <c:pt idx="4">
                  <c:v>-3.7773993391633884E-2</c:v>
                </c:pt>
                <c:pt idx="5">
                  <c:v>-9.6411215497093486E-2</c:v>
                </c:pt>
                <c:pt idx="6">
                  <c:v>-0.15227710282234336</c:v>
                </c:pt>
                <c:pt idx="7">
                  <c:v>-0.2054764775094832</c:v>
                </c:pt>
                <c:pt idx="8">
                  <c:v>-0.25611055211516842</c:v>
                </c:pt>
                <c:pt idx="9">
                  <c:v>-0.30427704596041499</c:v>
                </c:pt>
                <c:pt idx="10">
                  <c:v>-0.35007029792734962</c:v>
                </c:pt>
                <c:pt idx="11">
                  <c:v>-0.39358137580659297</c:v>
                </c:pt>
                <c:pt idx="12">
                  <c:v>-0.43489818229604382</c:v>
                </c:pt>
                <c:pt idx="13">
                  <c:v>-0.47410555774901014</c:v>
                </c:pt>
                <c:pt idx="14">
                  <c:v>-0.51128537976686717</c:v>
                </c:pt>
                <c:pt idx="15">
                  <c:v>-0.54651665972874752</c:v>
                </c:pt>
                <c:pt idx="16">
                  <c:v>-0.57987563634815864</c:v>
                </c:pt>
                <c:pt idx="17">
                  <c:v>-0.61143586634388924</c:v>
                </c:pt>
                <c:pt idx="18">
                  <c:v>-0.64126831231009063</c:v>
                </c:pt>
                <c:pt idx="19">
                  <c:v>-0.66944142786803362</c:v>
                </c:pt>
                <c:pt idx="20">
                  <c:v>-0.69602124017969036</c:v>
                </c:pt>
                <c:pt idx="21">
                  <c:v>-0.72107142990103434</c:v>
                </c:pt>
                <c:pt idx="22">
                  <c:v>-0.74465340865073404</c:v>
                </c:pt>
                <c:pt idx="23">
                  <c:v>-0.76682639406777375</c:v>
                </c:pt>
                <c:pt idx="24">
                  <c:v>-0.78764748252944117</c:v>
                </c:pt>
                <c:pt idx="25">
                  <c:v>-0.80717171959909551</c:v>
                </c:pt>
                <c:pt idx="26">
                  <c:v>-0.82545216827114931</c:v>
                </c:pt>
                <c:pt idx="27">
                  <c:v>-0.84253997507877865</c:v>
                </c:pt>
                <c:pt idx="28">
                  <c:v>-0.85848443412800468</c:v>
                </c:pt>
                <c:pt idx="29">
                  <c:v>-0.87333304911997944</c:v>
                </c:pt>
                <c:pt idx="30">
                  <c:v>-0.88713159342152748</c:v>
                </c:pt>
                <c:pt idx="31">
                  <c:v>-0.89992416824230115</c:v>
                </c:pt>
                <c:pt idx="32">
                  <c:v>-0.91175325897520387</c:v>
                </c:pt>
                <c:pt idx="33">
                  <c:v>-0.92265978975514162</c:v>
                </c:pt>
                <c:pt idx="34">
                  <c:v>-0.93268317628956376</c:v>
                </c:pt>
                <c:pt idx="35">
                  <c:v>-0.94186137701272765</c:v>
                </c:pt>
                <c:pt idx="36">
                  <c:v>-0.95023094261412222</c:v>
                </c:pt>
                <c:pt idx="37">
                  <c:v>-0.95782706399003914</c:v>
                </c:pt>
                <c:pt idx="38">
                  <c:v>-0.96468361866586205</c:v>
                </c:pt>
                <c:pt idx="39">
                  <c:v>-0.97083321573527892</c:v>
                </c:pt>
                <c:pt idx="40">
                  <c:v>-0.97630723936128283</c:v>
                </c:pt>
                <c:pt idx="41">
                  <c:v>-0.9811358908825315</c:v>
                </c:pt>
                <c:pt idx="42">
                  <c:v>-0.98534822956737067</c:v>
                </c:pt>
                <c:pt idx="43">
                  <c:v>-0.98897221205660968</c:v>
                </c:pt>
                <c:pt idx="44">
                  <c:v>-0.99203473053493685</c:v>
                </c:pt>
                <c:pt idx="45">
                  <c:v>-0.99456164966970306</c:v>
                </c:pt>
                <c:pt idx="46">
                  <c:v>-0.99657784235468772</c:v>
                </c:pt>
                <c:pt idx="47">
                  <c:v>-0.99810722429534993</c:v>
                </c:pt>
                <c:pt idx="48">
                  <c:v>-0.99917278747101712</c:v>
                </c:pt>
                <c:pt idx="49">
                  <c:v>-0.99979663250842299</c:v>
                </c:pt>
                <c:pt idx="50">
                  <c:v>-1</c:v>
                </c:pt>
                <c:pt idx="51">
                  <c:v>-0.99980330079936153</c:v>
                </c:pt>
                <c:pt idx="52">
                  <c:v>-0.99922614532545051</c:v>
                </c:pt>
                <c:pt idx="53">
                  <c:v>-0.99828737190591577</c:v>
                </c:pt>
                <c:pt idx="54">
                  <c:v>-0.99700507418937623</c:v>
                </c:pt>
                <c:pt idx="55">
                  <c:v>-0.9953966276553633</c:v>
                </c:pt>
                <c:pt idx="56">
                  <c:v>-0.99347871524988318</c:v>
                </c:pt>
                <c:pt idx="57">
                  <c:v>-0.99126735217372219</c:v>
                </c:pt>
                <c:pt idx="58">
                  <c:v>-0.98877790984981051</c:v>
                </c:pt>
                <c:pt idx="59">
                  <c:v>-0.98602513909519141</c:v>
                </c:pt>
                <c:pt idx="60">
                  <c:v>-0.98302319252238068</c:v>
                </c:pt>
                <c:pt idx="61">
                  <c:v>-0.97978564619417097</c:v>
                </c:pt>
                <c:pt idx="62">
                  <c:v>-0.97632552055522326</c:v>
                </c:pt>
                <c:pt idx="63">
                  <c:v>-0.97265530066309225</c:v>
                </c:pt>
                <c:pt idx="64">
                  <c:v>-0.96878695574066143</c:v>
                </c:pt>
                <c:pt idx="65">
                  <c:v>-0.96473195807130829</c:v>
                </c:pt>
                <c:pt idx="66">
                  <c:v>-0.96050130125748823</c:v>
                </c:pt>
                <c:pt idx="67">
                  <c:v>-0.95610551786280262</c:v>
                </c:pt>
                <c:pt idx="68">
                  <c:v>-0.95155469645702551</c:v>
                </c:pt>
                <c:pt idx="69">
                  <c:v>-0.9468584980829704</c:v>
                </c:pt>
                <c:pt idx="70">
                  <c:v>-0.9420261721635238</c:v>
                </c:pt>
                <c:pt idx="71">
                  <c:v>-0.93706657186661335</c:v>
                </c:pt>
                <c:pt idx="72">
                  <c:v>-0.93198816894535419</c:v>
                </c:pt>
                <c:pt idx="73">
                  <c:v>-0.92679906807008661</c:v>
                </c:pt>
                <c:pt idx="74">
                  <c:v>-0.92150702066852741</c:v>
                </c:pt>
                <c:pt idx="75">
                  <c:v>-0.91611943828975939</c:v>
                </c:pt>
                <c:pt idx="76">
                  <c:v>-0.91064340550731138</c:v>
                </c:pt>
                <c:pt idx="77">
                  <c:v>-0.90508569237612047</c:v>
                </c:pt>
                <c:pt idx="78">
                  <c:v>-0.89945276645772199</c:v>
                </c:pt>
                <c:pt idx="79">
                  <c:v>-0.8937508044275696</c:v>
                </c:pt>
                <c:pt idx="80">
                  <c:v>-0.88798570327797754</c:v>
                </c:pt>
                <c:pt idx="81">
                  <c:v>-0.88216309112975677</c:v>
                </c:pt>
                <c:pt idx="82">
                  <c:v>-0.87628833766522374</c:v>
                </c:pt>
                <c:pt idx="83">
                  <c:v>-0.87036656419487235</c:v>
                </c:pt>
                <c:pt idx="84">
                  <c:v>-0.86440265336962308</c:v>
                </c:pt>
                <c:pt idx="85">
                  <c:v>-0.85840125855020188</c:v>
                </c:pt>
                <c:pt idx="86">
                  <c:v>-0.85236681284484206</c:v>
                </c:pt>
                <c:pt idx="87">
                  <c:v>-0.84630353782616585</c:v>
                </c:pt>
                <c:pt idx="88">
                  <c:v>-0.84021545193776237</c:v>
                </c:pt>
                <c:pt idx="89">
                  <c:v>-0.83410637860065784</c:v>
                </c:pt>
                <c:pt idx="90">
                  <c:v>-0.82797995402955959</c:v>
                </c:pt>
                <c:pt idx="91">
                  <c:v>-0.82183963476844957</c:v>
                </c:pt>
                <c:pt idx="92">
                  <c:v>-0.81568870495480694</c:v>
                </c:pt>
                <c:pt idx="93">
                  <c:v>-0.80953028332145183</c:v>
                </c:pt>
                <c:pt idx="94">
                  <c:v>-0.80336732994472404</c:v>
                </c:pt>
                <c:pt idx="95">
                  <c:v>-0.79720265274743685</c:v>
                </c:pt>
                <c:pt idx="96">
                  <c:v>-0.79103891376478908</c:v>
                </c:pt>
                <c:pt idx="97">
                  <c:v>-0.78487863518115608</c:v>
                </c:pt>
                <c:pt idx="98">
                  <c:v>-0.7787242051454375</c:v>
                </c:pt>
                <c:pt idx="99">
                  <c:v>-0.77257788337239997</c:v>
                </c:pt>
                <c:pt idx="100">
                  <c:v>-0.76644180653721661</c:v>
                </c:pt>
                <c:pt idx="101">
                  <c:v>-0.76031799347018036</c:v>
                </c:pt>
                <c:pt idx="102">
                  <c:v>-0.75420835015834942</c:v>
                </c:pt>
                <c:pt idx="103">
                  <c:v>-0.74811467456067016</c:v>
                </c:pt>
                <c:pt idx="104">
                  <c:v>-0.74203866124291595</c:v>
                </c:pt>
                <c:pt idx="105">
                  <c:v>-0.73598190583857681</c:v>
                </c:pt>
                <c:pt idx="106">
                  <c:v>-0.72994590934164771</c:v>
                </c:pt>
                <c:pt idx="107">
                  <c:v>-0.72393208223706729</c:v>
                </c:pt>
                <c:pt idx="108">
                  <c:v>-0.71794174847437897</c:v>
                </c:pt>
                <c:pt idx="109">
                  <c:v>-0.71197614929000985</c:v>
                </c:pt>
                <c:pt idx="110">
                  <c:v>-0.70603644688339018</c:v>
                </c:pt>
                <c:pt idx="111">
                  <c:v>-0.70012372795196331</c:v>
                </c:pt>
                <c:pt idx="112">
                  <c:v>-0.69423900708998953</c:v>
                </c:pt>
                <c:pt idx="113">
                  <c:v>-0.68838323005586788</c:v>
                </c:pt>
                <c:pt idx="114">
                  <c:v>-0.68255727691256973</c:v>
                </c:pt>
                <c:pt idx="115">
                  <c:v>-0.67676196504561359</c:v>
                </c:pt>
                <c:pt idx="116">
                  <c:v>-0.67099805206287966</c:v>
                </c:pt>
                <c:pt idx="117">
                  <c:v>-0.66526623858041145</c:v>
                </c:pt>
                <c:pt idx="118">
                  <c:v>-0.65956717089823125</c:v>
                </c:pt>
                <c:pt idx="119">
                  <c:v>-0.6539014435700512</c:v>
                </c:pt>
                <c:pt idx="120">
                  <c:v>-0.64826960187064964</c:v>
                </c:pt>
                <c:pt idx="121">
                  <c:v>-0.6426721441645431</c:v>
                </c:pt>
                <c:pt idx="122">
                  <c:v>-0.63710952417948419</c:v>
                </c:pt>
                <c:pt idx="123">
                  <c:v>-0.63158215318818267</c:v>
                </c:pt>
                <c:pt idx="124">
                  <c:v>-0.62609040210154887</c:v>
                </c:pt>
                <c:pt idx="125">
                  <c:v>-0.62063460347664012</c:v>
                </c:pt>
                <c:pt idx="126">
                  <c:v>-0.61521505344239313</c:v>
                </c:pt>
                <c:pt idx="127">
                  <c:v>-0.60983201354611993</c:v>
                </c:pt>
                <c:pt idx="128">
                  <c:v>-0.60448571252364602</c:v>
                </c:pt>
                <c:pt idx="129">
                  <c:v>-0.5991763479958766</c:v>
                </c:pt>
                <c:pt idx="130">
                  <c:v>-0.59390408809448048</c:v>
                </c:pt>
                <c:pt idx="131">
                  <c:v>-0.58866907301929472</c:v>
                </c:pt>
                <c:pt idx="132">
                  <c:v>-0.58347141652996382</c:v>
                </c:pt>
                <c:pt idx="133">
                  <c:v>-0.57831120737424502</c:v>
                </c:pt>
                <c:pt idx="134">
                  <c:v>-0.57318851065532672</c:v>
                </c:pt>
                <c:pt idx="135">
                  <c:v>-0.56810336914043358</c:v>
                </c:pt>
                <c:pt idx="136">
                  <c:v>-0.56305580451290438</c:v>
                </c:pt>
                <c:pt idx="137">
                  <c:v>-0.55804581856987212</c:v>
                </c:pt>
                <c:pt idx="138">
                  <c:v>-0.55307339436758185</c:v>
                </c:pt>
                <c:pt idx="139">
                  <c:v>-0.54813849731633368</c:v>
                </c:pt>
                <c:pt idx="140">
                  <c:v>-0.54324107622695406</c:v>
                </c:pt>
                <c:pt idx="141">
                  <c:v>-0.53838106431064492</c:v>
                </c:pt>
                <c:pt idx="142">
                  <c:v>-0.53355838013398871</c:v>
                </c:pt>
                <c:pt idx="143">
                  <c:v>-0.5287729285308328</c:v>
                </c:pt>
                <c:pt idx="144">
                  <c:v>-0.52402460147271102</c:v>
                </c:pt>
                <c:pt idx="145">
                  <c:v>-0.51931327889941015</c:v>
                </c:pt>
                <c:pt idx="146">
                  <c:v>-0.51463882951122586</c:v>
                </c:pt>
                <c:pt idx="147">
                  <c:v>-0.51000111152440419</c:v>
                </c:pt>
                <c:pt idx="148">
                  <c:v>-0.5053999733912109</c:v>
                </c:pt>
                <c:pt idx="149">
                  <c:v>-0.50083525448602129</c:v>
                </c:pt>
                <c:pt idx="150">
                  <c:v>-0.4963067857587708</c:v>
                </c:pt>
                <c:pt idx="151">
                  <c:v>-0.49181439035706698</c:v>
                </c:pt>
                <c:pt idx="152">
                  <c:v>-0.48735788421820891</c:v>
                </c:pt>
                <c:pt idx="153">
                  <c:v>-0.48293707663232238</c:v>
                </c:pt>
                <c:pt idx="154">
                  <c:v>-0.478551770777774</c:v>
                </c:pt>
                <c:pt idx="155">
                  <c:v>-0.47420176422998567</c:v>
                </c:pt>
                <c:pt idx="156">
                  <c:v>-0.4698868494447318</c:v>
                </c:pt>
                <c:pt idx="157">
                  <c:v>-0.46560681421696232</c:v>
                </c:pt>
                <c:pt idx="158">
                  <c:v>-0.46136144211615709</c:v>
                </c:pt>
                <c:pt idx="159">
                  <c:v>-0.4571505128991819</c:v>
                </c:pt>
                <c:pt idx="160">
                  <c:v>-0.45297380290157929</c:v>
                </c:pt>
                <c:pt idx="161">
                  <c:v>-0.44883108540819627</c:v>
                </c:pt>
                <c:pt idx="162">
                  <c:v>-0.44472213100401614</c:v>
                </c:pt>
                <c:pt idx="163">
                  <c:v>-0.44064670790602978</c:v>
                </c:pt>
                <c:pt idx="164">
                  <c:v>-0.43660458227695276</c:v>
                </c:pt>
                <c:pt idx="165">
                  <c:v>-0.43259551852156491</c:v>
                </c:pt>
                <c:pt idx="166">
                  <c:v>-0.42861927956641743</c:v>
                </c:pt>
                <c:pt idx="167">
                  <c:v>-0.424675627123629</c:v>
                </c:pt>
                <c:pt idx="168">
                  <c:v>-0.42076432193946273</c:v>
                </c:pt>
                <c:pt idx="169">
                  <c:v>-0.41688512402835187</c:v>
                </c:pt>
                <c:pt idx="170">
                  <c:v>-0.41303779289301445</c:v>
                </c:pt>
                <c:pt idx="171">
                  <c:v>-0.40922208773127661</c:v>
                </c:pt>
                <c:pt idx="172">
                  <c:v>-0.4054377676301979</c:v>
                </c:pt>
                <c:pt idx="173">
                  <c:v>-0.40168459174807153</c:v>
                </c:pt>
                <c:pt idx="174">
                  <c:v>-0.39796231948484773</c:v>
                </c:pt>
                <c:pt idx="175">
                  <c:v>-0.39427071064151198</c:v>
                </c:pt>
                <c:pt idx="176">
                  <c:v>-0.39060952556892531</c:v>
                </c:pt>
                <c:pt idx="177">
                  <c:v>-0.38697852530661592</c:v>
                </c:pt>
                <c:pt idx="178">
                  <c:v>-0.38337747171199293</c:v>
                </c:pt>
                <c:pt idx="179">
                  <c:v>-0.37980612758043414</c:v>
                </c:pt>
                <c:pt idx="180">
                  <c:v>-0.37626425675668146</c:v>
                </c:pt>
                <c:pt idx="181">
                  <c:v>-0.37275162423796249</c:v>
                </c:pt>
                <c:pt idx="182">
                  <c:v>-0.3692679962692379</c:v>
                </c:pt>
                <c:pt idx="183">
                  <c:v>-0.36581314043095997</c:v>
                </c:pt>
                <c:pt idx="184">
                  <c:v>-0.36238682571971215</c:v>
                </c:pt>
                <c:pt idx="185">
                  <c:v>-0.35898882262208365</c:v>
                </c:pt>
                <c:pt idx="186">
                  <c:v>-0.35561890318212125</c:v>
                </c:pt>
                <c:pt idx="187">
                  <c:v>-0.35227684106268237</c:v>
                </c:pt>
                <c:pt idx="188">
                  <c:v>-0.34896241160100611</c:v>
                </c:pt>
                <c:pt idx="189">
                  <c:v>-0.34567539185879992</c:v>
                </c:pt>
                <c:pt idx="190">
                  <c:v>-0.3424155606671328</c:v>
                </c:pt>
                <c:pt idx="191">
                  <c:v>-0.33918269866640949</c:v>
                </c:pt>
                <c:pt idx="192">
                  <c:v>-0.33597658834169142</c:v>
                </c:pt>
                <c:pt idx="193">
                  <c:v>-0.3327970140536185</c:v>
                </c:pt>
                <c:pt idx="194">
                  <c:v>-0.32964376206517437</c:v>
                </c:pt>
                <c:pt idx="195">
                  <c:v>-0.32651662056452824</c:v>
                </c:pt>
                <c:pt idx="196">
                  <c:v>-0.3234153796841765</c:v>
                </c:pt>
                <c:pt idx="197">
                  <c:v>-0.32033983151659701</c:v>
                </c:pt>
                <c:pt idx="198">
                  <c:v>-0.31728977012662102</c:v>
                </c:pt>
                <c:pt idx="199">
                  <c:v>-0.31426499156071752</c:v>
                </c:pt>
                <c:pt idx="200">
                  <c:v>-0.31126529385337665</c:v>
                </c:pt>
                <c:pt idx="201">
                  <c:v>-0.30829047703077178</c:v>
                </c:pt>
                <c:pt idx="202">
                  <c:v>-0.30534034311186997</c:v>
                </c:pt>
                <c:pt idx="203">
                  <c:v>-0.30241469610715421</c:v>
                </c:pt>
                <c:pt idx="204">
                  <c:v>-0.29951334201511337</c:v>
                </c:pt>
                <c:pt idx="205">
                  <c:v>-0.29663608881664827</c:v>
                </c:pt>
                <c:pt idx="206">
                  <c:v>-0.29378274646753572</c:v>
                </c:pt>
                <c:pt idx="207">
                  <c:v>-0.29095312688908642</c:v>
                </c:pt>
                <c:pt idx="208">
                  <c:v>-0.2881470439571252</c:v>
                </c:pt>
                <c:pt idx="209">
                  <c:v>-0.28536431348941671</c:v>
                </c:pt>
                <c:pt idx="210">
                  <c:v>-0.28260475323165435</c:v>
                </c:pt>
                <c:pt idx="211">
                  <c:v>-0.27986818284212284</c:v>
                </c:pt>
                <c:pt idx="212">
                  <c:v>-0.2771544238751425</c:v>
                </c:pt>
                <c:pt idx="213">
                  <c:v>-0.27446329976339462</c:v>
                </c:pt>
                <c:pt idx="214">
                  <c:v>-0.27179463579922453</c:v>
                </c:pt>
                <c:pt idx="215">
                  <c:v>-0.26914825911501528</c:v>
                </c:pt>
                <c:pt idx="216">
                  <c:v>-0.26652399866271576</c:v>
                </c:pt>
                <c:pt idx="217">
                  <c:v>-0.26392168519260834</c:v>
                </c:pt>
                <c:pt idx="218">
                  <c:v>-0.26134115123139318</c:v>
                </c:pt>
                <c:pt idx="219">
                  <c:v>-0.25878223105966303</c:v>
                </c:pt>
                <c:pt idx="220">
                  <c:v>-0.25624476068883917</c:v>
                </c:pt>
                <c:pt idx="221">
                  <c:v>-0.25372857783763542</c:v>
                </c:pt>
                <c:pt idx="222">
                  <c:v>-0.25123352190811188</c:v>
                </c:pt>
                <c:pt idx="223">
                  <c:v>-0.24875943396138001</c:v>
                </c:pt>
                <c:pt idx="224">
                  <c:v>-0.24630615669301245</c:v>
                </c:pt>
                <c:pt idx="225">
                  <c:v>-0.24387353440821383</c:v>
                </c:pt>
                <c:pt idx="226">
                  <c:v>-0.24146141299679999</c:v>
                </c:pt>
                <c:pt idx="227">
                  <c:v>-0.23906963990803462</c:v>
                </c:pt>
                <c:pt idx="228">
                  <c:v>-0.23669806412536606</c:v>
                </c:pt>
                <c:pt idx="229">
                  <c:v>-0.23434653614110804</c:v>
                </c:pt>
                <c:pt idx="230">
                  <c:v>-0.23201490793110163</c:v>
                </c:pt>
                <c:pt idx="231">
                  <c:v>-0.22970303292939653</c:v>
                </c:pt>
                <c:pt idx="232">
                  <c:v>-0.22741076600298532</c:v>
                </c:pt>
                <c:pt idx="233">
                  <c:v>-0.22513796342662354</c:v>
                </c:pt>
                <c:pt idx="234">
                  <c:v>-0.22288448285776558</c:v>
                </c:pt>
                <c:pt idx="235">
                  <c:v>-0.22065018331164415</c:v>
                </c:pt>
                <c:pt idx="236">
                  <c:v>-0.2184349251365196</c:v>
                </c:pt>
                <c:pt idx="237">
                  <c:v>-0.21623856998912405</c:v>
                </c:pt>
                <c:pt idx="238">
                  <c:v>-0.21406098081032196</c:v>
                </c:pt>
                <c:pt idx="239">
                  <c:v>-0.21190202180100839</c:v>
                </c:pt>
                <c:pt idx="240">
                  <c:v>-0.20976155839826477</c:v>
                </c:pt>
                <c:pt idx="241">
                  <c:v>-0.20763945725178856</c:v>
                </c:pt>
                <c:pt idx="242">
                  <c:v>-0.20553558620061479</c:v>
                </c:pt>
                <c:pt idx="243">
                  <c:v>-0.20344981425014286</c:v>
                </c:pt>
                <c:pt idx="244">
                  <c:v>-0.20138201154948293</c:v>
                </c:pt>
                <c:pt idx="245">
                  <c:v>-0.19933204936913435</c:v>
                </c:pt>
                <c:pt idx="246">
                  <c:v>-0.19729980007900644</c:v>
                </c:pt>
                <c:pt idx="247">
                  <c:v>-0.19528513712679299</c:v>
                </c:pt>
                <c:pt idx="248">
                  <c:v>-0.19328793501670719</c:v>
                </c:pt>
                <c:pt idx="249">
                  <c:v>-0.19130806928858751</c:v>
                </c:pt>
                <c:pt idx="250">
                  <c:v>-0.18934541649737935</c:v>
                </c:pt>
                <c:pt idx="251">
                  <c:v>-0.18739985419299923</c:v>
                </c:pt>
                <c:pt idx="252">
                  <c:v>-0.18547126090058674</c:v>
                </c:pt>
                <c:pt idx="253">
                  <c:v>-0.18355951610114865</c:v>
                </c:pt>
                <c:pt idx="254">
                  <c:v>-0.18166450021259734</c:v>
                </c:pt>
                <c:pt idx="255">
                  <c:v>-0.17978609457118908</c:v>
                </c:pt>
                <c:pt idx="256">
                  <c:v>-0.1779241814133605</c:v>
                </c:pt>
                <c:pt idx="257">
                  <c:v>-0.17607864385796876</c:v>
                </c:pt>
                <c:pt idx="258">
                  <c:v>-0.17424936588893186</c:v>
                </c:pt>
                <c:pt idx="259">
                  <c:v>-0.17243623233827296</c:v>
                </c:pt>
                <c:pt idx="260">
                  <c:v>-0.17063912886957039</c:v>
                </c:pt>
                <c:pt idx="261">
                  <c:v>-0.16885794196179674</c:v>
                </c:pt>
                <c:pt idx="262">
                  <c:v>-0.16709255889357516</c:v>
                </c:pt>
                <c:pt idx="263">
                  <c:v>-0.16534286772782056</c:v>
                </c:pt>
                <c:pt idx="264">
                  <c:v>-0.16360875729678589</c:v>
                </c:pt>
                <c:pt idx="265">
                  <c:v>-0.16189011718748969</c:v>
                </c:pt>
                <c:pt idx="266">
                  <c:v>-0.16018683772754949</c:v>
                </c:pt>
                <c:pt idx="267">
                  <c:v>-0.15849880997139007</c:v>
                </c:pt>
                <c:pt idx="268">
                  <c:v>-0.15682592568684373</c:v>
                </c:pt>
                <c:pt idx="269">
                  <c:v>-0.15516807734211846</c:v>
                </c:pt>
                <c:pt idx="270">
                  <c:v>-0.15352515809315587</c:v>
                </c:pt>
                <c:pt idx="271">
                  <c:v>-0.15189706177134832</c:v>
                </c:pt>
                <c:pt idx="272">
                  <c:v>-0.15028368287163058</c:v>
                </c:pt>
                <c:pt idx="273">
                  <c:v>-0.14868491654092078</c:v>
                </c:pt>
                <c:pt idx="274">
                  <c:v>-0.14710065856693211</c:v>
                </c:pt>
                <c:pt idx="275">
                  <c:v>-0.1455308053673238</c:v>
                </c:pt>
                <c:pt idx="276">
                  <c:v>-0.14397525397920502</c:v>
                </c:pt>
                <c:pt idx="277">
                  <c:v>-0.14243390204896772</c:v>
                </c:pt>
                <c:pt idx="278">
                  <c:v>-0.14090664782246762</c:v>
                </c:pt>
                <c:pt idx="279">
                  <c:v>-0.13939339013552071</c:v>
                </c:pt>
                <c:pt idx="280">
                  <c:v>-0.13789402840473214</c:v>
                </c:pt>
                <c:pt idx="281">
                  <c:v>-0.13640846261862755</c:v>
                </c:pt>
                <c:pt idx="282">
                  <c:v>-0.13493659332910971</c:v>
                </c:pt>
                <c:pt idx="283">
                  <c:v>-0.13347832164321072</c:v>
                </c:pt>
                <c:pt idx="284">
                  <c:v>-0.13203354921513852</c:v>
                </c:pt>
                <c:pt idx="285">
                  <c:v>-0.13060217823862297</c:v>
                </c:pt>
                <c:pt idx="286">
                  <c:v>-0.12918411143953745</c:v>
                </c:pt>
                <c:pt idx="287">
                  <c:v>-0.12777925206881161</c:v>
                </c:pt>
                <c:pt idx="288">
                  <c:v>-0.12638750389560105</c:v>
                </c:pt>
                <c:pt idx="289">
                  <c:v>-0.125008771200735</c:v>
                </c:pt>
                <c:pt idx="290">
                  <c:v>-0.12364295877041487</c:v>
                </c:pt>
                <c:pt idx="291">
                  <c:v>-0.12228997189017611</c:v>
                </c:pt>
                <c:pt idx="292">
                  <c:v>-0.12094971633908455</c:v>
                </c:pt>
                <c:pt idx="293">
                  <c:v>-0.11962209838418296</c:v>
                </c:pt>
                <c:pt idx="294">
                  <c:v>-0.11830702477516457</c:v>
                </c:pt>
                <c:pt idx="295">
                  <c:v>-0.11700440273928421</c:v>
                </c:pt>
                <c:pt idx="296">
                  <c:v>-0.11571413997647929</c:v>
                </c:pt>
                <c:pt idx="297">
                  <c:v>-0.11443614465471551</c:v>
                </c:pt>
                <c:pt idx="298">
                  <c:v>-0.11317032540553558</c:v>
                </c:pt>
                <c:pt idx="299">
                  <c:v>-0.11191659131982037</c:v>
                </c:pt>
                <c:pt idx="300">
                  <c:v>-0.11067485194373597</c:v>
                </c:pt>
                <c:pt idx="301">
                  <c:v>-0.1094450172748814</c:v>
                </c:pt>
                <c:pt idx="302">
                  <c:v>-0.10822699775861506</c:v>
                </c:pt>
                <c:pt idx="303">
                  <c:v>-0.10702070428457081</c:v>
                </c:pt>
                <c:pt idx="304">
                  <c:v>-0.10582604818333573</c:v>
                </c:pt>
                <c:pt idx="305">
                  <c:v>-0.1046429412233061</c:v>
                </c:pt>
                <c:pt idx="306">
                  <c:v>-0.10347129560769937</c:v>
                </c:pt>
                <c:pt idx="307">
                  <c:v>-0.10231102397173281</c:v>
                </c:pt>
                <c:pt idx="308">
                  <c:v>-0.10116203937994238</c:v>
                </c:pt>
                <c:pt idx="309">
                  <c:v>-0.10002425532365686</c:v>
                </c:pt>
                <c:pt idx="310">
                  <c:v>-9.8897585718610653E-2</c:v>
                </c:pt>
                <c:pt idx="311">
                  <c:v>-9.7781944902692319E-2</c:v>
                </c:pt>
                <c:pt idx="312">
                  <c:v>-9.6677247633825472E-2</c:v>
                </c:pt>
                <c:pt idx="313">
                  <c:v>-9.5583409087975024E-2</c:v>
                </c:pt>
                <c:pt idx="314">
                  <c:v>-9.4500344857275112E-2</c:v>
                </c:pt>
                <c:pt idx="315">
                  <c:v>-9.3427970948273903E-2</c:v>
                </c:pt>
                <c:pt idx="316">
                  <c:v>-9.236620378028941E-2</c:v>
                </c:pt>
                <c:pt idx="317">
                  <c:v>-9.1314960183873584E-2</c:v>
                </c:pt>
                <c:pt idx="318">
                  <c:v>-9.0274157399377997E-2</c:v>
                </c:pt>
                <c:pt idx="319">
                  <c:v>-8.9243713075618916E-2</c:v>
                </c:pt>
                <c:pt idx="320">
                  <c:v>-8.8223545268635309E-2</c:v>
                </c:pt>
                <c:pt idx="321">
                  <c:v>-8.7213572440537526E-2</c:v>
                </c:pt>
                <c:pt idx="322">
                  <c:v>-8.6213713458440491E-2</c:v>
                </c:pt>
                <c:pt idx="323">
                  <c:v>-8.5223887593479611E-2</c:v>
                </c:pt>
                <c:pt idx="324">
                  <c:v>-8.4244014519902932E-2</c:v>
                </c:pt>
                <c:pt idx="325">
                  <c:v>-8.3274014314238282E-2</c:v>
                </c:pt>
                <c:pt idx="326">
                  <c:v>-8.231380745452907E-2</c:v>
                </c:pt>
                <c:pt idx="327">
                  <c:v>-8.1363314819637392E-2</c:v>
                </c:pt>
                <c:pt idx="328">
                  <c:v>-8.0422457688608937E-2</c:v>
                </c:pt>
                <c:pt idx="329">
                  <c:v>-7.9491157740097643E-2</c:v>
                </c:pt>
                <c:pt idx="330">
                  <c:v>-7.8569337051845503E-2</c:v>
                </c:pt>
                <c:pt idx="331">
                  <c:v>-7.7656918100215341E-2</c:v>
                </c:pt>
                <c:pt idx="332">
                  <c:v>-7.6753823759772133E-2</c:v>
                </c:pt>
                <c:pt idx="333">
                  <c:v>-7.5859977302911025E-2</c:v>
                </c:pt>
                <c:pt idx="334">
                  <c:v>-7.4975302399527516E-2</c:v>
                </c:pt>
                <c:pt idx="335">
                  <c:v>-7.4099723116728439E-2</c:v>
                </c:pt>
                <c:pt idx="336">
                  <c:v>-7.3233163918579217E-2</c:v>
                </c:pt>
                <c:pt idx="337">
                  <c:v>-7.2375549665886246E-2</c:v>
                </c:pt>
                <c:pt idx="338">
                  <c:v>-7.152680561600995E-2</c:v>
                </c:pt>
                <c:pt idx="339">
                  <c:v>-7.068685742270743E-2</c:v>
                </c:pt>
                <c:pt idx="340">
                  <c:v>-6.985563113600142E-2</c:v>
                </c:pt>
                <c:pt idx="341">
                  <c:v>-6.9033053202072397E-2</c:v>
                </c:pt>
                <c:pt idx="342">
                  <c:v>-6.8219050463173364E-2</c:v>
                </c:pt>
                <c:pt idx="343">
                  <c:v>-6.7413550157562535E-2</c:v>
                </c:pt>
                <c:pt idx="344">
                  <c:v>-6.6616479919453991E-2</c:v>
                </c:pt>
                <c:pt idx="345">
                  <c:v>-6.582776777898218E-2</c:v>
                </c:pt>
                <c:pt idx="346">
                  <c:v>-6.5047342162179791E-2</c:v>
                </c:pt>
                <c:pt idx="347">
                  <c:v>-6.4275131890965578E-2</c:v>
                </c:pt>
                <c:pt idx="348">
                  <c:v>-6.3511066183141424E-2</c:v>
                </c:pt>
                <c:pt idx="349">
                  <c:v>-6.2755074652395548E-2</c:v>
                </c:pt>
                <c:pt idx="350">
                  <c:v>-6.2007087308311247E-2</c:v>
                </c:pt>
                <c:pt idx="351">
                  <c:v>-6.1267034556378344E-2</c:v>
                </c:pt>
                <c:pt idx="352">
                  <c:v>-6.0534847198006524E-2</c:v>
                </c:pt>
                <c:pt idx="353">
                  <c:v>-5.981045643053802E-2</c:v>
                </c:pt>
                <c:pt idx="354">
                  <c:v>-5.90937938472594E-2</c:v>
                </c:pt>
                <c:pt idx="355">
                  <c:v>-5.8384791437409371E-2</c:v>
                </c:pt>
                <c:pt idx="356">
                  <c:v>-5.7683381586182553E-2</c:v>
                </c:pt>
                <c:pt idx="357">
                  <c:v>-5.6989497074726989E-2</c:v>
                </c:pt>
                <c:pt idx="358">
                  <c:v>-5.6303071080134534E-2</c:v>
                </c:pt>
                <c:pt idx="359">
                  <c:v>-5.5624037175422414E-2</c:v>
                </c:pt>
                <c:pt idx="360">
                  <c:v>-5.4952329329505487E-2</c:v>
                </c:pt>
                <c:pt idx="361">
                  <c:v>-5.4287881907157089E-2</c:v>
                </c:pt>
                <c:pt idx="362">
                  <c:v>-5.3630629668958388E-2</c:v>
                </c:pt>
                <c:pt idx="363">
                  <c:v>-5.2980507771234191E-2</c:v>
                </c:pt>
                <c:pt idx="364">
                  <c:v>-5.2337451765975193E-2</c:v>
                </c:pt>
                <c:pt idx="365">
                  <c:v>-5.1701397600744999E-2</c:v>
                </c:pt>
                <c:pt idx="366">
                  <c:v>-5.1072281618571337E-2</c:v>
                </c:pt>
                <c:pt idx="367">
                  <c:v>-5.0450040557820625E-2</c:v>
                </c:pt>
                <c:pt idx="368">
                  <c:v>-4.9834611552054889E-2</c:v>
                </c:pt>
                <c:pt idx="369">
                  <c:v>-4.9225932129870739E-2</c:v>
                </c:pt>
                <c:pt idx="370">
                  <c:v>-4.8623940214718962E-2</c:v>
                </c:pt>
                <c:pt idx="371">
                  <c:v>-4.8028574124704904E-2</c:v>
                </c:pt>
                <c:pt idx="372">
                  <c:v>-4.7439772572368206E-2</c:v>
                </c:pt>
                <c:pt idx="373">
                  <c:v>-4.6857474664442171E-2</c:v>
                </c:pt>
                <c:pt idx="374">
                  <c:v>-4.6281619901591138E-2</c:v>
                </c:pt>
                <c:pt idx="375">
                  <c:v>-4.5712148178126681E-2</c:v>
                </c:pt>
                <c:pt idx="376">
                  <c:v>-4.5148999781700748E-2</c:v>
                </c:pt>
                <c:pt idx="377">
                  <c:v>-4.4592115392976632E-2</c:v>
                </c:pt>
                <c:pt idx="378">
                  <c:v>-4.4041436085276213E-2</c:v>
                </c:pt>
                <c:pt idx="379">
                  <c:v>-4.3496903324204118E-2</c:v>
                </c:pt>
                <c:pt idx="380">
                  <c:v>-4.2958458967247613E-2</c:v>
                </c:pt>
                <c:pt idx="381">
                  <c:v>-4.242604526335262E-2</c:v>
                </c:pt>
                <c:pt idx="382">
                  <c:v>-4.1899604852475014E-2</c:v>
                </c:pt>
                <c:pt idx="383">
                  <c:v>-4.1379080765107538E-2</c:v>
                </c:pt>
                <c:pt idx="384">
                  <c:v>-4.0864416421781471E-2</c:v>
                </c:pt>
                <c:pt idx="385">
                  <c:v>-4.0355555632543574E-2</c:v>
                </c:pt>
                <c:pt idx="386">
                  <c:v>-3.9852442596407536E-2</c:v>
                </c:pt>
                <c:pt idx="387">
                  <c:v>-3.9355021900780267E-2</c:v>
                </c:pt>
                <c:pt idx="388">
                  <c:v>-3.8863238520862549E-2</c:v>
                </c:pt>
                <c:pt idx="389">
                  <c:v>-3.837703781902433E-2</c:v>
                </c:pt>
                <c:pt idx="390">
                  <c:v>-3.7896365544154417E-2</c:v>
                </c:pt>
                <c:pt idx="391">
                  <c:v>-3.7421167830984405E-2</c:v>
                </c:pt>
                <c:pt idx="392">
                  <c:v>-3.6951391199387243E-2</c:v>
                </c:pt>
                <c:pt idx="393">
                  <c:v>-3.6486982553649905E-2</c:v>
                </c:pt>
                <c:pt idx="394">
                  <c:v>-3.6027889181720833E-2</c:v>
                </c:pt>
                <c:pt idx="395">
                  <c:v>-3.5574058754431551E-2</c:v>
                </c:pt>
                <c:pt idx="396">
                  <c:v>-3.5125439324693107E-2</c:v>
                </c:pt>
                <c:pt idx="397">
                  <c:v>-3.4681979326666959E-2</c:v>
                </c:pt>
                <c:pt idx="398">
                  <c:v>-3.4243627574910861E-2</c:v>
                </c:pt>
                <c:pt idx="399">
                  <c:v>-3.3810333263499422E-2</c:v>
                </c:pt>
                <c:pt idx="400">
                  <c:v>-3.3382045965119865E-2</c:v>
                </c:pt>
                <c:pt idx="401">
                  <c:v>-3.2958715630142896E-2</c:v>
                </c:pt>
                <c:pt idx="402">
                  <c:v>-3.2540292585669053E-2</c:v>
                </c:pt>
                <c:pt idx="403">
                  <c:v>-3.2126727534550467E-2</c:v>
                </c:pt>
                <c:pt idx="404">
                  <c:v>-3.1717971554388595E-2</c:v>
                </c:pt>
                <c:pt idx="405">
                  <c:v>-3.1313976096507684E-2</c:v>
                </c:pt>
                <c:pt idx="406">
                  <c:v>-3.0914692984904721E-2</c:v>
                </c:pt>
                <c:pt idx="407">
                  <c:v>-3.0520074415175562E-2</c:v>
                </c:pt>
                <c:pt idx="408">
                  <c:v>-3.0130072953418026E-2</c:v>
                </c:pt>
                <c:pt idx="409">
                  <c:v>-2.9744641535111711E-2</c:v>
                </c:pt>
                <c:pt idx="410">
                  <c:v>-2.936373346397526E-2</c:v>
                </c:pt>
                <c:pt idx="411">
                  <c:v>-2.8987302410800893E-2</c:v>
                </c:pt>
                <c:pt idx="412">
                  <c:v>-2.8615302412267059E-2</c:v>
                </c:pt>
                <c:pt idx="413">
                  <c:v>-2.8247687869728897E-2</c:v>
                </c:pt>
                <c:pt idx="414">
                  <c:v>-2.7884413547987253E-2</c:v>
                </c:pt>
                <c:pt idx="415">
                  <c:v>-2.7525434574036483E-2</c:v>
                </c:pt>
                <c:pt idx="416">
                  <c:v>-2.7170706435791097E-2</c:v>
                </c:pt>
                <c:pt idx="417">
                  <c:v>-2.6820184980792069E-2</c:v>
                </c:pt>
                <c:pt idx="418">
                  <c:v>-2.6473826414892529E-2</c:v>
                </c:pt>
                <c:pt idx="419">
                  <c:v>-2.6131587300923811E-2</c:v>
                </c:pt>
                <c:pt idx="420">
                  <c:v>-2.5793424557341699E-2</c:v>
                </c:pt>
                <c:pt idx="421">
                  <c:v>-2.5459295456853531E-2</c:v>
                </c:pt>
                <c:pt idx="422">
                  <c:v>-2.512915762502628E-2</c:v>
                </c:pt>
                <c:pt idx="423">
                  <c:v>-2.4802969038876348E-2</c:v>
                </c:pt>
                <c:pt idx="424">
                  <c:v>-2.4480688025440851E-2</c:v>
                </c:pt>
                <c:pt idx="425">
                  <c:v>-2.4162273260331442E-2</c:v>
                </c:pt>
                <c:pt idx="426">
                  <c:v>-2.3847683766270403E-2</c:v>
                </c:pt>
                <c:pt idx="427">
                  <c:v>-2.3536878911609944E-2</c:v>
                </c:pt>
                <c:pt idx="428">
                  <c:v>-2.322981840883458E-2</c:v>
                </c:pt>
                <c:pt idx="429">
                  <c:v>-2.2926462313047426E-2</c:v>
                </c:pt>
                <c:pt idx="430">
                  <c:v>-2.2626771020440334E-2</c:v>
                </c:pt>
                <c:pt idx="431">
                  <c:v>-2.2330705266748779E-2</c:v>
                </c:pt>
                <c:pt idx="432">
                  <c:v>-2.2038226125691229E-2</c:v>
                </c:pt>
                <c:pt idx="433">
                  <c:v>-2.1749295007394115E-2</c:v>
                </c:pt>
                <c:pt idx="434">
                  <c:v>-2.146387365680209E-2</c:v>
                </c:pt>
                <c:pt idx="435">
                  <c:v>-2.1181924152074521E-2</c:v>
                </c:pt>
                <c:pt idx="436">
                  <c:v>-2.0903408902968195E-2</c:v>
                </c:pt>
                <c:pt idx="437">
                  <c:v>-2.0628290649206932E-2</c:v>
                </c:pt>
                <c:pt idx="438">
                  <c:v>-2.0356532458838214E-2</c:v>
                </c:pt>
                <c:pt idx="439">
                  <c:v>-2.0088097726577443E-2</c:v>
                </c:pt>
                <c:pt idx="440">
                  <c:v>-1.9822950172140162E-2</c:v>
                </c:pt>
                <c:pt idx="441">
                  <c:v>-1.9561053838562398E-2</c:v>
                </c:pt>
                <c:pt idx="442">
                  <c:v>-1.9302373090509958E-2</c:v>
                </c:pt>
                <c:pt idx="443">
                  <c:v>-1.9046872612576527E-2</c:v>
                </c:pt>
                <c:pt idx="444">
                  <c:v>-1.8794517407571452E-2</c:v>
                </c:pt>
                <c:pt idx="445">
                  <c:v>-1.854527279479716E-2</c:v>
                </c:pt>
                <c:pt idx="446">
                  <c:v>-1.8299104408316943E-2</c:v>
                </c:pt>
                <c:pt idx="447">
                  <c:v>-1.8055978195213207E-2</c:v>
                </c:pt>
                <c:pt idx="448">
                  <c:v>-1.7815860413836745E-2</c:v>
                </c:pt>
                <c:pt idx="449">
                  <c:v>-1.7578717632047287E-2</c:v>
                </c:pt>
                <c:pt idx="450">
                  <c:v>-1.7344516725445781E-2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fit_5NN_BCC!$H$19:$H$469</c:f>
              <c:numCache>
                <c:formatCode>0.0000</c:formatCode>
                <c:ptCount val="451"/>
                <c:pt idx="0">
                  <c:v>1.9171261239661725</c:v>
                </c:pt>
                <c:pt idx="1">
                  <c:v>1.3180417387059209</c:v>
                </c:pt>
                <c:pt idx="2">
                  <c:v>0.74626327091784639</c:v>
                </c:pt>
                <c:pt idx="3">
                  <c:v>0.20077178239431603</c:v>
                </c:pt>
                <c:pt idx="4">
                  <c:v>-0.31941688811965613</c:v>
                </c:pt>
                <c:pt idx="5">
                  <c:v>-0.81525323824342244</c:v>
                </c:pt>
                <c:pt idx="6">
                  <c:v>-1.2876551814657353</c:v>
                </c:pt>
                <c:pt idx="7">
                  <c:v>-1.7375090938201898</c:v>
                </c:pt>
                <c:pt idx="8">
                  <c:v>-2.1656708286858639</c:v>
                </c:pt>
                <c:pt idx="9">
                  <c:v>-2.5729667006412686</c:v>
                </c:pt>
                <c:pt idx="10">
                  <c:v>-2.9601944392736681</c:v>
                </c:pt>
                <c:pt idx="11">
                  <c:v>-3.3281241138205502</c:v>
                </c:pt>
                <c:pt idx="12">
                  <c:v>-3.6774990294953462</c:v>
                </c:pt>
                <c:pt idx="13">
                  <c:v>-4.0090365963256298</c:v>
                </c:pt>
                <c:pt idx="14">
                  <c:v>-4.3234291713086286</c:v>
                </c:pt>
                <c:pt idx="15">
                  <c:v>-4.6213448746662884</c:v>
                </c:pt>
                <c:pt idx="16">
                  <c:v>-4.9034283809600296</c:v>
                </c:pt>
                <c:pt idx="17">
                  <c:v>-5.1703016858039268</c:v>
                </c:pt>
                <c:pt idx="18">
                  <c:v>-5.422564848894126</c:v>
                </c:pt>
                <c:pt idx="19">
                  <c:v>-5.6607967140520916</c:v>
                </c:pt>
                <c:pt idx="20">
                  <c:v>-5.8855556069594606</c:v>
                </c:pt>
                <c:pt idx="21">
                  <c:v>-6.0973800112431453</c:v>
                </c:pt>
                <c:pt idx="22">
                  <c:v>-6.2967892235506069</c:v>
                </c:pt>
                <c:pt idx="23">
                  <c:v>-6.4842839882370944</c:v>
                </c:pt>
                <c:pt idx="24">
                  <c:v>-6.6603471122689539</c:v>
                </c:pt>
                <c:pt idx="25">
                  <c:v>-6.8254440609299518</c:v>
                </c:pt>
                <c:pt idx="26">
                  <c:v>-6.9800235349008384</c:v>
                </c:pt>
                <c:pt idx="27">
                  <c:v>-7.1245180292661523</c:v>
                </c:pt>
                <c:pt idx="28">
                  <c:v>-7.2593443749864068</c:v>
                </c:pt>
                <c:pt idx="29">
                  <c:v>-7.3849042633585462</c:v>
                </c:pt>
                <c:pt idx="30">
                  <c:v>-7.501584753972435</c:v>
                </c:pt>
                <c:pt idx="31">
                  <c:v>-7.6097587666568991</c:v>
                </c:pt>
                <c:pt idx="32">
                  <c:v>-7.7097855578943237</c:v>
                </c:pt>
                <c:pt idx="33">
                  <c:v>-7.8020111821694771</c:v>
                </c:pt>
                <c:pt idx="34">
                  <c:v>-7.8867689387045505</c:v>
                </c:pt>
                <c:pt idx="35">
                  <c:v>-7.9643798040196243</c:v>
                </c:pt>
                <c:pt idx="36">
                  <c:v>-8.0351528507450176</c:v>
                </c:pt>
                <c:pt idx="37">
                  <c:v>-8.0993856530997714</c:v>
                </c:pt>
                <c:pt idx="38">
                  <c:v>-8.1573646794385279</c:v>
                </c:pt>
                <c:pt idx="39">
                  <c:v>-8.2093656722575172</c:v>
                </c:pt>
                <c:pt idx="40">
                  <c:v>-8.2556540160390064</c:v>
                </c:pt>
                <c:pt idx="41">
                  <c:v>-8.2964850933026852</c:v>
                </c:pt>
                <c:pt idx="42">
                  <c:v>-8.3321046292216856</c:v>
                </c:pt>
                <c:pt idx="43">
                  <c:v>-8.3627490251506913</c:v>
                </c:pt>
                <c:pt idx="44">
                  <c:v>-8.3886456814034247</c:v>
                </c:pt>
                <c:pt idx="45">
                  <c:v>-8.4100133096070095</c:v>
                </c:pt>
                <c:pt idx="46">
                  <c:v>-8.4270622349512401</c:v>
                </c:pt>
                <c:pt idx="47">
                  <c:v>-8.4399946886414785</c:v>
                </c:pt>
                <c:pt idx="48">
                  <c:v>-8.4490050908549197</c:v>
                </c:pt>
                <c:pt idx="49">
                  <c:v>-8.4542803244912239</c:v>
                </c:pt>
                <c:pt idx="50">
                  <c:v>-8.4559999999999995</c:v>
                </c:pt>
                <c:pt idx="51">
                  <c:v>-8.4543367115594013</c:v>
                </c:pt>
                <c:pt idx="52">
                  <c:v>-8.4494562848720083</c:v>
                </c:pt>
                <c:pt idx="53">
                  <c:v>-8.4415180168364241</c:v>
                </c:pt>
                <c:pt idx="54">
                  <c:v>-8.4306749073453648</c:v>
                </c:pt>
                <c:pt idx="55">
                  <c:v>-8.4170738834537513</c:v>
                </c:pt>
                <c:pt idx="56">
                  <c:v>-8.4008560161530124</c:v>
                </c:pt>
                <c:pt idx="57">
                  <c:v>-8.3821567299809949</c:v>
                </c:pt>
                <c:pt idx="58">
                  <c:v>-8.3611060056899973</c:v>
                </c:pt>
                <c:pt idx="59">
                  <c:v>-8.3378285761889384</c:v>
                </c:pt>
                <c:pt idx="60">
                  <c:v>-8.3124441159692513</c:v>
                </c:pt>
                <c:pt idx="61">
                  <c:v>-8.2850674242179085</c:v>
                </c:pt>
                <c:pt idx="62">
                  <c:v>-8.2558086018149677</c:v>
                </c:pt>
                <c:pt idx="63">
                  <c:v>-8.2247732224071086</c:v>
                </c:pt>
                <c:pt idx="64">
                  <c:v>-8.1920624977430325</c:v>
                </c:pt>
                <c:pt idx="65">
                  <c:v>-8.1577734374509827</c:v>
                </c:pt>
                <c:pt idx="66">
                  <c:v>-8.1219990034333183</c:v>
                </c:pt>
                <c:pt idx="67">
                  <c:v>-8.0848282590478586</c:v>
                </c:pt>
                <c:pt idx="68">
                  <c:v>-8.0463465132406089</c:v>
                </c:pt>
                <c:pt idx="69">
                  <c:v>-8.0066354597895977</c:v>
                </c:pt>
                <c:pt idx="70">
                  <c:v>-7.9657733118147576</c:v>
                </c:pt>
                <c:pt idx="71">
                  <c:v>-7.9238349317040822</c:v>
                </c:pt>
                <c:pt idx="72">
                  <c:v>-7.8808919566019151</c:v>
                </c:pt>
                <c:pt idx="73">
                  <c:v>-7.8370129196006522</c:v>
                </c:pt>
                <c:pt idx="74">
                  <c:v>-7.7922633667730672</c:v>
                </c:pt>
                <c:pt idx="75">
                  <c:v>-7.7467059701782048</c:v>
                </c:pt>
                <c:pt idx="76">
                  <c:v>-7.7004006369698246</c:v>
                </c:pt>
                <c:pt idx="77">
                  <c:v>-7.6534046147324739</c:v>
                </c:pt>
                <c:pt idx="78">
                  <c:v>-7.6057725931664963</c:v>
                </c:pt>
                <c:pt idx="79">
                  <c:v>-7.5575568022395281</c:v>
                </c:pt>
                <c:pt idx="80">
                  <c:v>-7.508807106918578</c:v>
                </c:pt>
                <c:pt idx="81">
                  <c:v>-7.4595710985932229</c:v>
                </c:pt>
                <c:pt idx="82">
                  <c:v>-7.4098941832971317</c:v>
                </c:pt>
                <c:pt idx="83">
                  <c:v>-7.3598196668318403</c:v>
                </c:pt>
                <c:pt idx="84">
                  <c:v>-7.3093888368935334</c:v>
                </c:pt>
                <c:pt idx="85">
                  <c:v>-7.258641042300507</c:v>
                </c:pt>
                <c:pt idx="86">
                  <c:v>-7.2076137694159845</c:v>
                </c:pt>
                <c:pt idx="87">
                  <c:v>-7.1563427158580586</c:v>
                </c:pt>
                <c:pt idx="88">
                  <c:v>-7.1048618615857189</c:v>
                </c:pt>
                <c:pt idx="89">
                  <c:v>-7.0532035374471622</c:v>
                </c:pt>
                <c:pt idx="90">
                  <c:v>-7.0013984912739557</c:v>
                </c:pt>
                <c:pt idx="91">
                  <c:v>-6.9494759516020093</c:v>
                </c:pt>
                <c:pt idx="92">
                  <c:v>-6.8974636890978474</c:v>
                </c:pt>
                <c:pt idx="93">
                  <c:v>-6.8453880757661958</c:v>
                </c:pt>
                <c:pt idx="94">
                  <c:v>-6.7932741420125859</c:v>
                </c:pt>
                <c:pt idx="95">
                  <c:v>-6.7411456316323264</c:v>
                </c:pt>
                <c:pt idx="96">
                  <c:v>-6.6890250547950565</c:v>
                </c:pt>
                <c:pt idx="97">
                  <c:v>-6.6369337390918561</c:v>
                </c:pt>
                <c:pt idx="98">
                  <c:v>-6.5848918787098194</c:v>
                </c:pt>
                <c:pt idx="99">
                  <c:v>-6.5329185817970137</c:v>
                </c:pt>
                <c:pt idx="100">
                  <c:v>-6.4810319160787033</c:v>
                </c:pt>
                <c:pt idx="101">
                  <c:v>-6.4292489527838441</c:v>
                </c:pt>
                <c:pt idx="102">
                  <c:v>-6.3775858089390018</c:v>
                </c:pt>
                <c:pt idx="103">
                  <c:v>-6.3260576880850268</c:v>
                </c:pt>
                <c:pt idx="104">
                  <c:v>-6.2746789194700963</c:v>
                </c:pt>
                <c:pt idx="105">
                  <c:v>-6.2234629957710048</c:v>
                </c:pt>
                <c:pt idx="106">
                  <c:v>-6.1724226093929726</c:v>
                </c:pt>
                <c:pt idx="107">
                  <c:v>-6.121569687396641</c:v>
                </c:pt>
                <c:pt idx="108">
                  <c:v>-6.070915425099348</c:v>
                </c:pt>
                <c:pt idx="109">
                  <c:v>-6.0204703183963231</c:v>
                </c:pt>
                <c:pt idx="110">
                  <c:v>-5.9702441948459466</c:v>
                </c:pt>
                <c:pt idx="111">
                  <c:v>-5.9202462435618015</c:v>
                </c:pt>
                <c:pt idx="112">
                  <c:v>-5.870485043952951</c:v>
                </c:pt>
                <c:pt idx="113">
                  <c:v>-5.8209685933524185</c:v>
                </c:pt>
                <c:pt idx="114">
                  <c:v>-5.7717043335726892</c:v>
                </c:pt>
                <c:pt idx="115">
                  <c:v>-5.7226991764257082</c:v>
                </c:pt>
                <c:pt idx="116">
                  <c:v>-5.6739595282437101</c:v>
                </c:pt>
                <c:pt idx="117">
                  <c:v>-5.6254913134359583</c:v>
                </c:pt>
                <c:pt idx="118">
                  <c:v>-5.5772999971154427</c:v>
                </c:pt>
                <c:pt idx="119">
                  <c:v>-5.5293906068283531</c:v>
                </c:pt>
                <c:pt idx="120">
                  <c:v>-5.4817677534182128</c:v>
                </c:pt>
                <c:pt idx="121">
                  <c:v>-5.4344356510553755</c:v>
                </c:pt>
                <c:pt idx="122">
                  <c:v>-5.3873981364617176</c:v>
                </c:pt>
                <c:pt idx="123">
                  <c:v>-5.340658687359273</c:v>
                </c:pt>
                <c:pt idx="124">
                  <c:v>-5.2942204401706974</c:v>
                </c:pt>
                <c:pt idx="125">
                  <c:v>-5.2480862069984688</c:v>
                </c:pt>
                <c:pt idx="126">
                  <c:v>-5.2022584919088768</c:v>
                </c:pt>
                <c:pt idx="127">
                  <c:v>-5.15673950654599</c:v>
                </c:pt>
                <c:pt idx="128">
                  <c:v>-5.1115311850999507</c:v>
                </c:pt>
                <c:pt idx="129">
                  <c:v>-5.0666351986531319</c:v>
                </c:pt>
                <c:pt idx="130">
                  <c:v>-5.0220529689269267</c:v>
                </c:pt>
                <c:pt idx="131">
                  <c:v>-4.9777856814511559</c:v>
                </c:pt>
                <c:pt idx="132">
                  <c:v>-4.9338342981773735</c:v>
                </c:pt>
                <c:pt idx="133">
                  <c:v>-4.8901995695566152</c:v>
                </c:pt>
                <c:pt idx="134">
                  <c:v>-4.8468820461014426</c:v>
                </c:pt>
                <c:pt idx="135">
                  <c:v>-4.8038820894515055</c:v>
                </c:pt>
                <c:pt idx="136">
                  <c:v>-4.7611998829611188</c:v>
                </c:pt>
                <c:pt idx="137">
                  <c:v>-4.7188354418268377</c:v>
                </c:pt>
                <c:pt idx="138">
                  <c:v>-4.6767886227722721</c:v>
                </c:pt>
                <c:pt idx="139">
                  <c:v>-4.6350591333069175</c:v>
                </c:pt>
                <c:pt idx="140">
                  <c:v>-4.593646540575123</c:v>
                </c:pt>
                <c:pt idx="141">
                  <c:v>-4.5525502798108128</c:v>
                </c:pt>
                <c:pt idx="142">
                  <c:v>-4.5117696624130081</c:v>
                </c:pt>
                <c:pt idx="143">
                  <c:v>-4.4713038836567218</c:v>
                </c:pt>
                <c:pt idx="144">
                  <c:v>-4.4311520300532443</c:v>
                </c:pt>
                <c:pt idx="145">
                  <c:v>-4.3913130863734118</c:v>
                </c:pt>
                <c:pt idx="146">
                  <c:v>-4.3517859423469263</c:v>
                </c:pt>
                <c:pt idx="147">
                  <c:v>-4.3125693990503615</c:v>
                </c:pt>
                <c:pt idx="148">
                  <c:v>-4.2736621749960797</c:v>
                </c:pt>
                <c:pt idx="149">
                  <c:v>-4.2350629119337952</c:v>
                </c:pt>
                <c:pt idx="150">
                  <c:v>-4.1967701803761654</c:v>
                </c:pt>
                <c:pt idx="151">
                  <c:v>-4.1587824848593584</c:v>
                </c:pt>
                <c:pt idx="152">
                  <c:v>-4.121098268949174</c:v>
                </c:pt>
                <c:pt idx="153">
                  <c:v>-4.0837159200029181</c:v>
                </c:pt>
                <c:pt idx="154">
                  <c:v>-4.0466337736968567</c:v>
                </c:pt>
                <c:pt idx="155">
                  <c:v>-4.0098501183287585</c:v>
                </c:pt>
                <c:pt idx="156">
                  <c:v>-3.9733631989046523</c:v>
                </c:pt>
                <c:pt idx="157">
                  <c:v>-3.9371712210186334</c:v>
                </c:pt>
                <c:pt idx="158">
                  <c:v>-3.9012723545342243</c:v>
                </c:pt>
                <c:pt idx="159">
                  <c:v>-3.8656647370754822</c:v>
                </c:pt>
                <c:pt idx="160">
                  <c:v>-3.8303464773357541</c:v>
                </c:pt>
                <c:pt idx="161">
                  <c:v>-3.7953156582117074</c:v>
                </c:pt>
                <c:pt idx="162">
                  <c:v>-3.7605703397699606</c:v>
                </c:pt>
                <c:pt idx="163">
                  <c:v>-3.7261085620533878</c:v>
                </c:pt>
                <c:pt idx="164">
                  <c:v>-3.6919283477339122</c:v>
                </c:pt>
                <c:pt idx="165">
                  <c:v>-3.6580277046183527</c:v>
                </c:pt>
                <c:pt idx="166">
                  <c:v>-3.6244046280136257</c:v>
                </c:pt>
                <c:pt idx="167">
                  <c:v>-3.5910571029574068</c:v>
                </c:pt>
                <c:pt idx="168">
                  <c:v>-3.5579831063200964</c:v>
                </c:pt>
                <c:pt idx="169">
                  <c:v>-3.5251806087837432</c:v>
                </c:pt>
                <c:pt idx="170">
                  <c:v>-3.4926475767033303</c:v>
                </c:pt>
                <c:pt idx="171">
                  <c:v>-3.4603819738556747</c:v>
                </c:pt>
                <c:pt idx="172">
                  <c:v>-3.4283817630809534</c:v>
                </c:pt>
                <c:pt idx="173">
                  <c:v>-3.3966449078216923</c:v>
                </c:pt>
                <c:pt idx="174">
                  <c:v>-3.3651693735638721</c:v>
                </c:pt>
                <c:pt idx="175">
                  <c:v>-3.3339531291846249</c:v>
                </c:pt>
                <c:pt idx="176">
                  <c:v>-3.302994148210832</c:v>
                </c:pt>
                <c:pt idx="177">
                  <c:v>-3.2722904099927437</c:v>
                </c:pt>
                <c:pt idx="178">
                  <c:v>-3.2418399007966126</c:v>
                </c:pt>
                <c:pt idx="179">
                  <c:v>-3.2116406148201508</c:v>
                </c:pt>
                <c:pt idx="180">
                  <c:v>-3.1816905551344981</c:v>
                </c:pt>
                <c:pt idx="181">
                  <c:v>-3.1519877345562106</c:v>
                </c:pt>
                <c:pt idx="182">
                  <c:v>-3.1225301764526754</c:v>
                </c:pt>
                <c:pt idx="183">
                  <c:v>-3.0933159154841974</c:v>
                </c:pt>
                <c:pt idx="184">
                  <c:v>-3.0643429982858859</c:v>
                </c:pt>
                <c:pt idx="185">
                  <c:v>-3.0356094840923395</c:v>
                </c:pt>
                <c:pt idx="186">
                  <c:v>-3.0071134453080166</c:v>
                </c:pt>
                <c:pt idx="187">
                  <c:v>-2.9788529680260418</c:v>
                </c:pt>
                <c:pt idx="188">
                  <c:v>-2.9508261524981072</c:v>
                </c:pt>
                <c:pt idx="189">
                  <c:v>-2.9230311135580118</c:v>
                </c:pt>
                <c:pt idx="190">
                  <c:v>-2.8954659810012751</c:v>
                </c:pt>
                <c:pt idx="191">
                  <c:v>-2.8681288999231582</c:v>
                </c:pt>
                <c:pt idx="192">
                  <c:v>-2.8410180310173425</c:v>
                </c:pt>
                <c:pt idx="193">
                  <c:v>-2.8141315508373976</c:v>
                </c:pt>
                <c:pt idx="194">
                  <c:v>-2.7874676520231145</c:v>
                </c:pt>
                <c:pt idx="195">
                  <c:v>-2.7610245434936505</c:v>
                </c:pt>
                <c:pt idx="196">
                  <c:v>-2.7348004506093964</c:v>
                </c:pt>
                <c:pt idx="197">
                  <c:v>-2.7087936153043439</c:v>
                </c:pt>
                <c:pt idx="198">
                  <c:v>-2.6830022961907072</c:v>
                </c:pt>
                <c:pt idx="199">
                  <c:v>-2.6574247686374268</c:v>
                </c:pt>
                <c:pt idx="200">
                  <c:v>-2.6320593248241524</c:v>
                </c:pt>
                <c:pt idx="201">
                  <c:v>-2.6069042737722059</c:v>
                </c:pt>
                <c:pt idx="202">
                  <c:v>-2.5819579413539722</c:v>
                </c:pt>
                <c:pt idx="203">
                  <c:v>-2.5572186702820958</c:v>
                </c:pt>
                <c:pt idx="204">
                  <c:v>-2.5326848200797984</c:v>
                </c:pt>
                <c:pt idx="205">
                  <c:v>-2.5083547670335777</c:v>
                </c:pt>
                <c:pt idx="206">
                  <c:v>-2.4842269041294816</c:v>
                </c:pt>
                <c:pt idx="207">
                  <c:v>-2.4602996409741142</c:v>
                </c:pt>
                <c:pt idx="208">
                  <c:v>-2.4365714037014503</c:v>
                </c:pt>
                <c:pt idx="209">
                  <c:v>-2.4130406348665074</c:v>
                </c:pt>
                <c:pt idx="210">
                  <c:v>-2.3897057933268693</c:v>
                </c:pt>
                <c:pt idx="211">
                  <c:v>-2.3665653541129905</c:v>
                </c:pt>
                <c:pt idx="212">
                  <c:v>-2.3436178082882049</c:v>
                </c:pt>
                <c:pt idx="213">
                  <c:v>-2.3208616627992646</c:v>
                </c:pt>
                <c:pt idx="214">
                  <c:v>-2.2982954403182427</c:v>
                </c:pt>
                <c:pt idx="215">
                  <c:v>-2.2759176790765689</c:v>
                </c:pt>
                <c:pt idx="216">
                  <c:v>-2.253726932691924</c:v>
                </c:pt>
                <c:pt idx="217">
                  <c:v>-2.2317217699886958</c:v>
                </c:pt>
                <c:pt idx="218">
                  <c:v>-2.2099007748126605</c:v>
                </c:pt>
                <c:pt idx="219">
                  <c:v>-2.1882625458405101</c:v>
                </c:pt>
                <c:pt idx="220">
                  <c:v>-2.1668056963848237</c:v>
                </c:pt>
                <c:pt idx="221">
                  <c:v>-2.145528854195045</c:v>
                </c:pt>
                <c:pt idx="222">
                  <c:v>-2.1244306612549941</c:v>
                </c:pt>
                <c:pt idx="223">
                  <c:v>-2.1035097735774291</c:v>
                </c:pt>
                <c:pt idx="224">
                  <c:v>-2.0827648609961131</c:v>
                </c:pt>
                <c:pt idx="225">
                  <c:v>-2.0621946069558557</c:v>
                </c:pt>
                <c:pt idx="226">
                  <c:v>-2.0417977083009409</c:v>
                </c:pt>
                <c:pt idx="227">
                  <c:v>-2.0215728750623403</c:v>
                </c:pt>
                <c:pt idx="228">
                  <c:v>-2.0015188302440952</c:v>
                </c:pt>
                <c:pt idx="229">
                  <c:v>-1.9816343096092095</c:v>
                </c:pt>
                <c:pt idx="230">
                  <c:v>-1.9619180614653953</c:v>
                </c:pt>
                <c:pt idx="231">
                  <c:v>-1.942368846450977</c:v>
                </c:pt>
                <c:pt idx="232">
                  <c:v>-1.9229854373212438</c:v>
                </c:pt>
                <c:pt idx="233">
                  <c:v>-1.9037666187355284</c:v>
                </c:pt>
                <c:pt idx="234">
                  <c:v>-1.8847111870452657</c:v>
                </c:pt>
                <c:pt idx="235">
                  <c:v>-1.8658179500832628</c:v>
                </c:pt>
                <c:pt idx="236">
                  <c:v>-1.8470857269544094</c:v>
                </c:pt>
                <c:pt idx="237">
                  <c:v>-1.8285133478280327</c:v>
                </c:pt>
                <c:pt idx="238">
                  <c:v>-1.8100996537320824</c:v>
                </c:pt>
                <c:pt idx="239">
                  <c:v>-1.7918434963493268</c:v>
                </c:pt>
                <c:pt idx="240">
                  <c:v>-1.7737437378157268</c:v>
                </c:pt>
                <c:pt idx="241">
                  <c:v>-1.7557992505211242</c:v>
                </c:pt>
                <c:pt idx="242">
                  <c:v>-1.7380089169123987</c:v>
                </c:pt>
                <c:pt idx="243">
                  <c:v>-1.7203716292992077</c:v>
                </c:pt>
                <c:pt idx="244">
                  <c:v>-1.7028862896624275</c:v>
                </c:pt>
                <c:pt idx="245">
                  <c:v>-1.6855518094653998</c:v>
                </c:pt>
                <c:pt idx="246">
                  <c:v>-1.6683671094680783</c:v>
                </c:pt>
                <c:pt idx="247">
                  <c:v>-1.6513311195441613</c:v>
                </c:pt>
                <c:pt idx="248">
                  <c:v>-1.6344427785012761</c:v>
                </c:pt>
                <c:pt idx="249">
                  <c:v>-1.6177010339042959</c:v>
                </c:pt>
                <c:pt idx="250">
                  <c:v>-1.6011048419018397</c:v>
                </c:pt>
                <c:pt idx="251">
                  <c:v>-1.5846531670560013</c:v>
                </c:pt>
                <c:pt idx="252">
                  <c:v>-1.5683449821753614</c:v>
                </c:pt>
                <c:pt idx="253">
                  <c:v>-1.5521792681513129</c:v>
                </c:pt>
                <c:pt idx="254">
                  <c:v>-1.5361550137977231</c:v>
                </c:pt>
                <c:pt idx="255">
                  <c:v>-1.5202712156939748</c:v>
                </c:pt>
                <c:pt idx="256">
                  <c:v>-1.5045268780313763</c:v>
                </c:pt>
                <c:pt idx="257">
                  <c:v>-1.4889210124629837</c:v>
                </c:pt>
                <c:pt idx="258">
                  <c:v>-1.4734526379568078</c:v>
                </c:pt>
                <c:pt idx="259">
                  <c:v>-1.4581207806524359</c:v>
                </c:pt>
                <c:pt idx="260">
                  <c:v>-1.4429244737210871</c:v>
                </c:pt>
                <c:pt idx="261">
                  <c:v>-1.4278627572289531</c:v>
                </c:pt>
                <c:pt idx="262">
                  <c:v>-1.4129346780040712</c:v>
                </c:pt>
                <c:pt idx="263">
                  <c:v>-1.3981392895064504</c:v>
                </c:pt>
                <c:pt idx="264">
                  <c:v>-1.3834756517016216</c:v>
                </c:pt>
                <c:pt idx="265">
                  <c:v>-1.3689428309374128</c:v>
                </c:pt>
                <c:pt idx="266">
                  <c:v>-1.3545398998241585</c:v>
                </c:pt>
                <c:pt idx="267">
                  <c:v>-1.3402659371180745</c:v>
                </c:pt>
                <c:pt idx="268">
                  <c:v>-1.3261200276079506</c:v>
                </c:pt>
                <c:pt idx="269">
                  <c:v>-1.3121012620049537</c:v>
                </c:pt>
                <c:pt idx="270">
                  <c:v>-1.2982087368357258</c:v>
                </c:pt>
                <c:pt idx="271">
                  <c:v>-1.2844415543385213</c:v>
                </c:pt>
                <c:pt idx="272">
                  <c:v>-1.2707988223625082</c:v>
                </c:pt>
                <c:pt idx="273">
                  <c:v>-1.257279654270026</c:v>
                </c:pt>
                <c:pt idx="274">
                  <c:v>-1.2438831688419778</c:v>
                </c:pt>
                <c:pt idx="275">
                  <c:v>-1.2306084901860899</c:v>
                </c:pt>
                <c:pt idx="276">
                  <c:v>-1.2174547476481574</c:v>
                </c:pt>
                <c:pt idx="277">
                  <c:v>-1.2044210757260709</c:v>
                </c:pt>
                <c:pt idx="278">
                  <c:v>-1.191506613986786</c:v>
                </c:pt>
                <c:pt idx="279">
                  <c:v>-1.1787105069859631</c:v>
                </c:pt>
                <c:pt idx="280">
                  <c:v>-1.1660319041904148</c:v>
                </c:pt>
                <c:pt idx="281">
                  <c:v>-1.1534699599031144</c:v>
                </c:pt>
                <c:pt idx="282">
                  <c:v>-1.1410238331909517</c:v>
                </c:pt>
                <c:pt idx="283">
                  <c:v>-1.1286926878149897</c:v>
                </c:pt>
                <c:pt idx="284">
                  <c:v>-1.1164756921632113</c:v>
                </c:pt>
                <c:pt idx="285">
                  <c:v>-1.1043720191857958</c:v>
                </c:pt>
                <c:pt idx="286">
                  <c:v>-1.0923808463327287</c:v>
                </c:pt>
                <c:pt idx="287">
                  <c:v>-1.0805013554938707</c:v>
                </c:pt>
                <c:pt idx="288">
                  <c:v>-1.0687327329412024</c:v>
                </c:pt>
                <c:pt idx="289">
                  <c:v>-1.0570741692734151</c:v>
                </c:pt>
                <c:pt idx="290">
                  <c:v>-1.0455248593626281</c:v>
                </c:pt>
                <c:pt idx="291">
                  <c:v>-1.0340840023033291</c:v>
                </c:pt>
                <c:pt idx="292">
                  <c:v>-1.0227508013632989</c:v>
                </c:pt>
                <c:pt idx="293">
                  <c:v>-1.011524463936651</c:v>
                </c:pt>
                <c:pt idx="294">
                  <c:v>-1.0004042014987915</c:v>
                </c:pt>
                <c:pt idx="295">
                  <c:v>-0.98938922956338737</c:v>
                </c:pt>
                <c:pt idx="296">
                  <c:v>-0.97847876764110897</c:v>
                </c:pt>
                <c:pt idx="297">
                  <c:v>-0.96767203920027423</c:v>
                </c:pt>
                <c:pt idx="298">
                  <c:v>-0.95696827162920883</c:v>
                </c:pt>
                <c:pt idx="299">
                  <c:v>-0.94636669620040104</c:v>
                </c:pt>
                <c:pt idx="300">
                  <c:v>-0.93586654803623126</c:v>
                </c:pt>
                <c:pt idx="301">
                  <c:v>-0.92546706607639706</c:v>
                </c:pt>
                <c:pt idx="302">
                  <c:v>-0.91516749304684897</c:v>
                </c:pt>
                <c:pt idx="303">
                  <c:v>-0.90496707543033073</c:v>
                </c:pt>
                <c:pt idx="304">
                  <c:v>-0.89486506343828676</c:v>
                </c:pt>
                <c:pt idx="305">
                  <c:v>-0.88486071098427632</c:v>
                </c:pt>
                <c:pt idx="306">
                  <c:v>-0.87495327565870573</c:v>
                </c:pt>
                <c:pt idx="307">
                  <c:v>-0.86514201870497265</c:v>
                </c:pt>
                <c:pt idx="308">
                  <c:v>-0.85542620499679267</c:v>
                </c:pt>
                <c:pt idx="309">
                  <c:v>-0.84580510301684242</c:v>
                </c:pt>
                <c:pt idx="310">
                  <c:v>-0.83627798483657168</c:v>
                </c:pt>
                <c:pt idx="311">
                  <c:v>-0.82684412609716629</c:v>
                </c:pt>
                <c:pt idx="312">
                  <c:v>-0.81750280599162817</c:v>
                </c:pt>
                <c:pt idx="313">
                  <c:v>-0.80825330724791666</c:v>
                </c:pt>
                <c:pt idx="314">
                  <c:v>-0.79909491611311845</c:v>
                </c:pt>
                <c:pt idx="315">
                  <c:v>-0.79002692233860405</c:v>
                </c:pt>
                <c:pt idx="316">
                  <c:v>-0.78104861916612722</c:v>
                </c:pt>
                <c:pt idx="317">
                  <c:v>-0.77215930331483484</c:v>
                </c:pt>
                <c:pt idx="318">
                  <c:v>-0.76335827496914022</c:v>
                </c:pt>
                <c:pt idx="319">
                  <c:v>-0.75464483776743363</c:v>
                </c:pt>
                <c:pt idx="320">
                  <c:v>-0.7460182987915801</c:v>
                </c:pt>
                <c:pt idx="321">
                  <c:v>-0.73747796855718517</c:v>
                </c:pt>
                <c:pt idx="322">
                  <c:v>-0.72902316100457276</c:v>
                </c:pt>
                <c:pt idx="323">
                  <c:v>-0.72065319349046353</c:v>
                </c:pt>
                <c:pt idx="324">
                  <c:v>-0.71236738678029921</c:v>
                </c:pt>
                <c:pt idx="325">
                  <c:v>-0.7041650650411988</c:v>
                </c:pt>
                <c:pt idx="326">
                  <c:v>-0.69604555583549788</c:v>
                </c:pt>
                <c:pt idx="327">
                  <c:v>-0.6880081901148537</c:v>
                </c:pt>
                <c:pt idx="328">
                  <c:v>-0.68005230221487711</c:v>
                </c:pt>
                <c:pt idx="329">
                  <c:v>-0.67217722985026562</c:v>
                </c:pt>
                <c:pt idx="330">
                  <c:v>-0.66438231411040549</c:v>
                </c:pt>
                <c:pt idx="331">
                  <c:v>-0.65666689945542089</c:v>
                </c:pt>
                <c:pt idx="332">
                  <c:v>-0.64903033371263308</c:v>
                </c:pt>
                <c:pt idx="333">
                  <c:v>-0.64147196807341555</c:v>
                </c:pt>
                <c:pt idx="334">
                  <c:v>-0.63399115709040466</c:v>
                </c:pt>
                <c:pt idx="335">
                  <c:v>-0.6265872586750556</c:v>
                </c:pt>
                <c:pt idx="336">
                  <c:v>-0.61925963409550577</c:v>
                </c:pt>
                <c:pt idx="337">
                  <c:v>-0.61200764797473406</c:v>
                </c:pt>
                <c:pt idx="338">
                  <c:v>-0.60483066828898013</c:v>
                </c:pt>
                <c:pt idx="339">
                  <c:v>-0.59772806636641396</c:v>
                </c:pt>
                <c:pt idx="340">
                  <c:v>-0.590699216886028</c:v>
                </c:pt>
                <c:pt idx="341">
                  <c:v>-0.58374349787672408</c:v>
                </c:pt>
                <c:pt idx="342">
                  <c:v>-0.57686029071659395</c:v>
                </c:pt>
                <c:pt idx="343">
                  <c:v>-0.57004898013234884</c:v>
                </c:pt>
                <c:pt idx="344">
                  <c:v>-0.56330895419890292</c:v>
                </c:pt>
                <c:pt idx="345">
                  <c:v>-0.55663960433907322</c:v>
                </c:pt>
                <c:pt idx="346">
                  <c:v>-0.55004032532339231</c:v>
                </c:pt>
                <c:pt idx="347">
                  <c:v>-0.54351051527000493</c:v>
                </c:pt>
                <c:pt idx="348">
                  <c:v>-0.53704957564464384</c:v>
                </c:pt>
                <c:pt idx="349">
                  <c:v>-0.53065691126065673</c:v>
                </c:pt>
                <c:pt idx="350">
                  <c:v>-0.52433193027907987</c:v>
                </c:pt>
                <c:pt idx="351">
                  <c:v>-0.51807404420873526</c:v>
                </c:pt>
                <c:pt idx="352">
                  <c:v>-0.51188266790634318</c:v>
                </c:pt>
                <c:pt idx="353">
                  <c:v>-0.50575721957662945</c:v>
                </c:pt>
                <c:pt idx="354">
                  <c:v>-0.49969712077242545</c:v>
                </c:pt>
                <c:pt idx="355">
                  <c:v>-0.49370179639473361</c:v>
                </c:pt>
                <c:pt idx="356">
                  <c:v>-0.4877706746927597</c:v>
                </c:pt>
                <c:pt idx="357">
                  <c:v>-0.48190318726389142</c:v>
                </c:pt>
                <c:pt idx="358">
                  <c:v>-0.47609876905361759</c:v>
                </c:pt>
                <c:pt idx="359">
                  <c:v>-0.47035685835537189</c:v>
                </c:pt>
                <c:pt idx="360">
                  <c:v>-0.46467689681029839</c:v>
                </c:pt>
                <c:pt idx="361">
                  <c:v>-0.45905832940692032</c:v>
                </c:pt>
                <c:pt idx="362">
                  <c:v>-0.45350060448071211</c:v>
                </c:pt>
                <c:pt idx="363">
                  <c:v>-0.4480031737135563</c:v>
                </c:pt>
                <c:pt idx="364">
                  <c:v>-0.44256549213308621</c:v>
                </c:pt>
                <c:pt idx="365">
                  <c:v>-0.43718701811189969</c:v>
                </c:pt>
                <c:pt idx="366">
                  <c:v>-0.43186721336663925</c:v>
                </c:pt>
                <c:pt idx="367">
                  <c:v>-0.42660554295693115</c:v>
                </c:pt>
                <c:pt idx="368">
                  <c:v>-0.42140147528417615</c:v>
                </c:pt>
                <c:pt idx="369">
                  <c:v>-0.41625448209018695</c:v>
                </c:pt>
                <c:pt idx="370">
                  <c:v>-0.41116403845566352</c:v>
                </c:pt>
                <c:pt idx="371">
                  <c:v>-0.40612962279850462</c:v>
                </c:pt>
                <c:pt idx="372">
                  <c:v>-0.40115071687194553</c:v>
                </c:pt>
                <c:pt idx="373">
                  <c:v>-0.39622680576252295</c:v>
                </c:pt>
                <c:pt idx="374">
                  <c:v>-0.39135737788785463</c:v>
                </c:pt>
                <c:pt idx="375">
                  <c:v>-0.38654192499423923</c:v>
                </c:pt>
                <c:pt idx="376">
                  <c:v>-0.38177994215406147</c:v>
                </c:pt>
                <c:pt idx="377">
                  <c:v>-0.37707092776301038</c:v>
                </c:pt>
                <c:pt idx="378">
                  <c:v>-0.37241438353709566</c:v>
                </c:pt>
                <c:pt idx="379">
                  <c:v>-0.36780981450946998</c:v>
                </c:pt>
                <c:pt idx="380">
                  <c:v>-0.36325672902704581</c:v>
                </c:pt>
                <c:pt idx="381">
                  <c:v>-0.35875463874690977</c:v>
                </c:pt>
                <c:pt idx="382">
                  <c:v>-0.3543030586325287</c:v>
                </c:pt>
                <c:pt idx="383">
                  <c:v>-0.34990150694974931</c:v>
                </c:pt>
                <c:pt idx="384">
                  <c:v>-0.3455495052625841</c:v>
                </c:pt>
                <c:pt idx="385">
                  <c:v>-0.34124657842878842</c:v>
                </c:pt>
                <c:pt idx="386">
                  <c:v>-0.33699225459522214</c:v>
                </c:pt>
                <c:pt idx="387">
                  <c:v>-0.33278606519299792</c:v>
                </c:pt>
                <c:pt idx="388">
                  <c:v>-0.3286275449324137</c:v>
                </c:pt>
                <c:pt idx="389">
                  <c:v>-0.3245162317976697</c:v>
                </c:pt>
                <c:pt idx="390">
                  <c:v>-0.32045166704136974</c:v>
                </c:pt>
                <c:pt idx="391">
                  <c:v>-0.31643339517880409</c:v>
                </c:pt>
                <c:pt idx="392">
                  <c:v>-0.31246096398201856</c:v>
                </c:pt>
                <c:pt idx="393">
                  <c:v>-0.30853392447366362</c:v>
                </c:pt>
                <c:pt idx="394">
                  <c:v>-0.30465183092063136</c:v>
                </c:pt>
                <c:pt idx="395">
                  <c:v>-0.30081424082747321</c:v>
                </c:pt>
                <c:pt idx="396">
                  <c:v>-0.29702071492960497</c:v>
                </c:pt>
                <c:pt idx="397">
                  <c:v>-0.29327081718629577</c:v>
                </c:pt>
                <c:pt idx="398">
                  <c:v>-0.28956411477344624</c:v>
                </c:pt>
                <c:pt idx="399">
                  <c:v>-0.28590017807615109</c:v>
                </c:pt>
                <c:pt idx="400">
                  <c:v>-0.28227858068105355</c:v>
                </c:pt>
                <c:pt idx="401">
                  <c:v>-0.2786988993684883</c:v>
                </c:pt>
                <c:pt idx="402">
                  <c:v>-0.2751607141044175</c:v>
                </c:pt>
                <c:pt idx="403">
                  <c:v>-0.27166360803215878</c:v>
                </c:pt>
                <c:pt idx="404">
                  <c:v>-0.26820716746390993</c:v>
                </c:pt>
                <c:pt idx="405">
                  <c:v>-0.26479098187206901</c:v>
                </c:pt>
                <c:pt idx="406">
                  <c:v>-0.26141464388035429</c:v>
                </c:pt>
                <c:pt idx="407">
                  <c:v>-0.25807774925472454</c:v>
                </c:pt>
                <c:pt idx="408">
                  <c:v>-0.2547798968941028</c:v>
                </c:pt>
                <c:pt idx="409">
                  <c:v>-0.25152068882090461</c:v>
                </c:pt>
                <c:pt idx="410">
                  <c:v>-0.2482997301713748</c:v>
                </c:pt>
                <c:pt idx="411">
                  <c:v>-0.24511662918573235</c:v>
                </c:pt>
                <c:pt idx="412">
                  <c:v>-0.24197099719813026</c:v>
                </c:pt>
                <c:pt idx="413">
                  <c:v>-0.23886244862642755</c:v>
                </c:pt>
                <c:pt idx="414">
                  <c:v>-0.2357906009617802</c:v>
                </c:pt>
                <c:pt idx="415">
                  <c:v>-0.23275507475805249</c:v>
                </c:pt>
                <c:pt idx="416">
                  <c:v>-0.22975549362104949</c:v>
                </c:pt>
                <c:pt idx="417">
                  <c:v>-0.22679148419757772</c:v>
                </c:pt>
                <c:pt idx="418">
                  <c:v>-0.2238626761643312</c:v>
                </c:pt>
                <c:pt idx="419">
                  <c:v>-0.22096870221661172</c:v>
                </c:pt>
                <c:pt idx="420">
                  <c:v>-0.21810919805688139</c:v>
                </c:pt>
                <c:pt idx="421">
                  <c:v>-0.21528380238315345</c:v>
                </c:pt>
                <c:pt idx="422">
                  <c:v>-0.2124921568772222</c:v>
                </c:pt>
                <c:pt idx="423">
                  <c:v>-0.20973390619273841</c:v>
                </c:pt>
                <c:pt idx="424">
                  <c:v>-0.20700869794312782</c:v>
                </c:pt>
                <c:pt idx="425">
                  <c:v>-0.20431618268936266</c:v>
                </c:pt>
                <c:pt idx="426">
                  <c:v>-0.20165601392758251</c:v>
                </c:pt>
                <c:pt idx="427">
                  <c:v>-0.19902784807657367</c:v>
                </c:pt>
                <c:pt idx="428">
                  <c:v>-0.19643134446510521</c:v>
                </c:pt>
                <c:pt idx="429">
                  <c:v>-0.19386616531912901</c:v>
                </c:pt>
                <c:pt idx="430">
                  <c:v>-0.19133197574884347</c:v>
                </c:pt>
                <c:pt idx="431">
                  <c:v>-0.18882844373562765</c:v>
                </c:pt>
                <c:pt idx="432">
                  <c:v>-0.18635524011884502</c:v>
                </c:pt>
                <c:pt idx="433">
                  <c:v>-0.18391203858252461</c:v>
                </c:pt>
                <c:pt idx="434">
                  <c:v>-0.18149851564191843</c:v>
                </c:pt>
                <c:pt idx="435">
                  <c:v>-0.17911435062994213</c:v>
                </c:pt>
                <c:pt idx="436">
                  <c:v>-0.17675922568349905</c:v>
                </c:pt>
                <c:pt idx="437">
                  <c:v>-0.17443282572969379</c:v>
                </c:pt>
                <c:pt idx="438">
                  <c:v>-0.17213483847193592</c:v>
                </c:pt>
                <c:pt idx="439">
                  <c:v>-0.16986495437593885</c:v>
                </c:pt>
                <c:pt idx="440">
                  <c:v>-0.16762286665561721</c:v>
                </c:pt>
                <c:pt idx="441">
                  <c:v>-0.16540827125888363</c:v>
                </c:pt>
                <c:pt idx="442">
                  <c:v>-0.16322086685335219</c:v>
                </c:pt>
                <c:pt idx="443">
                  <c:v>-0.16106035481194711</c:v>
                </c:pt>
                <c:pt idx="444">
                  <c:v>-0.1589264391984242</c:v>
                </c:pt>
                <c:pt idx="445">
                  <c:v>-0.15681882675280476</c:v>
                </c:pt>
                <c:pt idx="446">
                  <c:v>-0.15473722687672806</c:v>
                </c:pt>
                <c:pt idx="447">
                  <c:v>-0.15268135161872287</c:v>
                </c:pt>
                <c:pt idx="448">
                  <c:v>-0.15065091565940353</c:v>
                </c:pt>
                <c:pt idx="449">
                  <c:v>-0.14864563629659183</c:v>
                </c:pt>
                <c:pt idx="450">
                  <c:v>-0.14666523343036952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fit_5NN_BCC!$K$18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fit_5NN_BCC!$K$19:$K$469</c:f>
              <c:numCache>
                <c:formatCode>General</c:formatCode>
                <c:ptCount val="451"/>
                <c:pt idx="0">
                  <c:v>2.2653112003259146</c:v>
                </c:pt>
                <c:pt idx="1">
                  <c:v>1.6161592173749781</c:v>
                </c:pt>
                <c:pt idx="2">
                  <c:v>0.99947567724781905</c:v>
                </c:pt>
                <c:pt idx="3">
                  <c:v>0.41380959615220192</c:v>
                </c:pt>
                <c:pt idx="4">
                  <c:v>-0.14222389177314909</c:v>
                </c:pt>
                <c:pt idx="5">
                  <c:v>-0.66994672016584644</c:v>
                </c:pt>
                <c:pt idx="6">
                  <c:v>-1.1706209121482196</c:v>
                </c:pt>
                <c:pt idx="7">
                  <c:v>-1.6454514470321513</c:v>
                </c:pt>
                <c:pt idx="8">
                  <c:v>-2.0955889804948811</c:v>
                </c:pt>
                <c:pt idx="9">
                  <c:v>-2.5221324262121811</c:v>
                </c:pt>
                <c:pt idx="10">
                  <c:v>-2.9261314064749193</c:v>
                </c:pt>
                <c:pt idx="11">
                  <c:v>-3.3085885788834055</c:v>
                </c:pt>
                <c:pt idx="12">
                  <c:v>-3.6704618458076119</c:v>
                </c:pt>
                <c:pt idx="13">
                  <c:v>-4.0126664529196372</c:v>
                </c:pt>
                <c:pt idx="14">
                  <c:v>-4.336076982745583</c:v>
                </c:pt>
                <c:pt idx="15">
                  <c:v>-4.6415292488463518</c:v>
                </c:pt>
                <c:pt idx="16">
                  <c:v>-4.9298220959191958</c:v>
                </c:pt>
                <c:pt idx="17">
                  <c:v>-5.2017191108132277</c:v>
                </c:pt>
                <c:pt idx="18">
                  <c:v>-5.4579502491707306</c:v>
                </c:pt>
                <c:pt idx="19">
                  <c:v>-5.6992133821416271</c:v>
                </c:pt>
                <c:pt idx="20">
                  <c:v>-5.9261757673698625</c:v>
                </c:pt>
                <c:pt idx="21">
                  <c:v>-6.1394754482153164</c:v>
                </c:pt>
                <c:pt idx="22">
                  <c:v>-6.3397225849553802</c:v>
                </c:pt>
                <c:pt idx="23">
                  <c:v>-6.5275007215016743</c:v>
                </c:pt>
                <c:pt idx="24">
                  <c:v>-6.7033679909722679</c:v>
                </c:pt>
                <c:pt idx="25">
                  <c:v>-6.8678582632756484</c:v>
                </c:pt>
                <c:pt idx="26">
                  <c:v>-7.0214822376889696</c:v>
                </c:pt>
                <c:pt idx="27">
                  <c:v>-7.164728483249732</c:v>
                </c:pt>
                <c:pt idx="28">
                  <c:v>-7.2980644296261667</c:v>
                </c:pt>
                <c:pt idx="29">
                  <c:v>-7.4219373109863715</c:v>
                </c:pt>
                <c:pt idx="30">
                  <c:v>-7.5367750652494712</c:v>
                </c:pt>
                <c:pt idx="31">
                  <c:v>-7.6429871909731846</c:v>
                </c:pt>
                <c:pt idx="32">
                  <c:v>-7.7409655640105921</c:v>
                </c:pt>
                <c:pt idx="33">
                  <c:v>-7.8310852159542454</c:v>
                </c:pt>
                <c:pt idx="34">
                  <c:v>-7.9137050762776751</c:v>
                </c:pt>
                <c:pt idx="35">
                  <c:v>-7.9891686799824111</c:v>
                </c:pt>
                <c:pt idx="36">
                  <c:v>-8.0578048424623603</c:v>
                </c:pt>
                <c:pt idx="37">
                  <c:v>-8.1199283032065654</c:v>
                </c:pt>
                <c:pt idx="38">
                  <c:v>-8.175840339875851</c:v>
                </c:pt>
                <c:pt idx="39">
                  <c:v>-8.2258293542077947</c:v>
                </c:pt>
                <c:pt idx="40">
                  <c:v>-8.2701714311282473</c:v>
                </c:pt>
                <c:pt idx="41">
                  <c:v>-8.3091308723754782</c:v>
                </c:pt>
                <c:pt idx="42">
                  <c:v>-8.3429607058749617</c:v>
                </c:pt>
                <c:pt idx="43">
                  <c:v>-8.3719031720384542</c:v>
                </c:pt>
                <c:pt idx="44">
                  <c:v>-8.3961901881003165</c:v>
                </c:pt>
                <c:pt idx="45">
                  <c:v>-8.4160437915466204</c:v>
                </c:pt>
                <c:pt idx="46">
                  <c:v>-8.4316765636382414</c:v>
                </c:pt>
                <c:pt idx="47">
                  <c:v>-8.4432920339779969</c:v>
                </c:pt>
                <c:pt idx="48">
                  <c:v>-8.4510850670231967</c:v>
                </c:pt>
                <c:pt idx="49">
                  <c:v>-8.4552422313993638</c:v>
                </c:pt>
                <c:pt idx="50">
                  <c:v>-8.455942152827328</c:v>
                </c:pt>
                <c:pt idx="51">
                  <c:v>-8.4533558514349245</c:v>
                </c:pt>
                <c:pt idx="52">
                  <c:v>-8.4476470641858121</c:v>
                </c:pt>
                <c:pt idx="53">
                  <c:v>-8.4389725531210473</c:v>
                </c:pt>
                <c:pt idx="54">
                  <c:v>-8.4274824000744371</c:v>
                </c:pt>
                <c:pt idx="55">
                  <c:v>-8.4133202884896843</c:v>
                </c:pt>
                <c:pt idx="56">
                  <c:v>-8.396623772936227</c:v>
                </c:pt>
                <c:pt idx="57">
                  <c:v>-8.377524536891185</c:v>
                </c:pt>
                <c:pt idx="58">
                  <c:v>-8.3561486393268627</c:v>
                </c:pt>
                <c:pt idx="59">
                  <c:v>-8.3326167506167348</c:v>
                </c:pt>
                <c:pt idx="60">
                  <c:v>-8.3070443782478929</c:v>
                </c:pt>
                <c:pt idx="61">
                  <c:v>-8.2795420828039745</c:v>
                </c:pt>
                <c:pt idx="62">
                  <c:v>-8.2502156846602297</c:v>
                </c:pt>
                <c:pt idx="63">
                  <c:v>-8.2191664618108966</c:v>
                </c:pt>
                <c:pt idx="64">
                  <c:v>-8.1864913392288603</c:v>
                </c:pt>
                <c:pt idx="65">
                  <c:v>-8.1522830701383349</c:v>
                </c:pt>
                <c:pt idx="66">
                  <c:v>-8.116630409563081</c:v>
                </c:pt>
                <c:pt idx="67">
                  <c:v>-8.079618280495378</c:v>
                </c:pt>
                <c:pt idx="68">
                  <c:v>-8.0413279330145606</c:v>
                </c:pt>
                <c:pt idx="69">
                  <c:v>-8.0018370966683445</c:v>
                </c:pt>
                <c:pt idx="70">
                  <c:v>-7.9612201264153981</c:v>
                </c:pt>
                <c:pt idx="71">
                  <c:v>-7.9195481424135412</c:v>
                </c:pt>
                <c:pt idx="72">
                  <c:v>-7.8768891639246572</c:v>
                </c:pt>
                <c:pt idx="73">
                  <c:v>-7.8333082375946903</c:v>
                </c:pt>
                <c:pt idx="74">
                  <c:v>-7.7888675603551238</c:v>
                </c:pt>
                <c:pt idx="75">
                  <c:v>-7.743626597180838</c:v>
                </c:pt>
                <c:pt idx="76">
                  <c:v>-7.6976421939284503</c:v>
                </c:pt>
                <c:pt idx="77">
                  <c:v>-7.6509686854687935</c:v>
                </c:pt>
                <c:pt idx="78">
                  <c:v>-7.6036579993175533</c:v>
                </c:pt>
                <c:pt idx="79">
                  <c:v>-7.5557597549585207</c:v>
                </c:pt>
                <c:pt idx="80">
                  <c:v>-7.507321359045191</c:v>
                </c:pt>
                <c:pt idx="81">
                  <c:v>-7.4583880966579947</c:v>
                </c:pt>
                <c:pt idx="82">
                  <c:v>-7.4090032187862356</c:v>
                </c:pt>
                <c:pt idx="83">
                  <c:v>-7.3592080261963941</c:v>
                </c:pt>
                <c:pt idx="84">
                  <c:v>-7.3090419498409993</c:v>
                </c:pt>
                <c:pt idx="85">
                  <c:v>-7.2585426279553857</c:v>
                </c:pt>
                <c:pt idx="86">
                  <c:v>-7.2077459799830939</c:v>
                </c:pt>
                <c:pt idx="87">
                  <c:v>-7.156686277464356</c:v>
                </c:pt>
                <c:pt idx="88">
                  <c:v>-7.1053962120160623</c:v>
                </c:pt>
                <c:pt idx="89">
                  <c:v>-7.0539069605260583</c:v>
                </c:pt>
                <c:pt idx="90">
                  <c:v>-7.0022482476789731</c:v>
                </c:pt>
                <c:pt idx="91">
                  <c:v>-6.9504484059258154</c:v>
                </c:pt>
                <c:pt idx="92">
                  <c:v>-6.8985344330044853</c:v>
                </c:pt>
                <c:pt idx="93">
                  <c:v>-6.846532047113695</c:v>
                </c:pt>
                <c:pt idx="94">
                  <c:v>-6.7944657398383423</c:v>
                </c:pt>
                <c:pt idx="95">
                  <c:v>-6.7423588269200643</c:v>
                </c:pt>
                <c:pt idx="96">
                  <c:v>-6.6902334969625565</c:v>
                </c:pt>
                <c:pt idx="97">
                  <c:v>-6.6381108581575541</c:v>
                </c:pt>
                <c:pt idx="98">
                  <c:v>-6.5860109831133693</c:v>
                </c:pt>
                <c:pt idx="99">
                  <c:v>-6.5339529518646247</c:v>
                </c:pt>
                <c:pt idx="100">
                  <c:v>-6.4819548931382149</c:v>
                </c:pt>
                <c:pt idx="101">
                  <c:v>-6.4300340239474432</c:v>
                </c:pt>
                <c:pt idx="102">
                  <c:v>-6.3782066875831323</c:v>
                </c:pt>
                <c:pt idx="103">
                  <c:v>-6.3264883900675963</c:v>
                </c:pt>
                <c:pt idx="104">
                  <c:v>-6.2748938351345229</c:v>
                </c:pt>
                <c:pt idx="105">
                  <c:v>-6.2234369577951885</c:v>
                </c:pt>
                <c:pt idx="106">
                  <c:v>-6.1721309565487648</c:v>
                </c:pt>
                <c:pt idx="107">
                  <c:v>-6.1209883242921768</c:v>
                </c:pt>
                <c:pt idx="108">
                  <c:v>-6.0700208779824552</c:v>
                </c:pt>
                <c:pt idx="109">
                  <c:v>-6.0192397871024754</c:v>
                </c:pt>
                <c:pt idx="110">
                  <c:v>-5.968655600978658</c:v>
                </c:pt>
                <c:pt idx="111">
                  <c:v>-5.9182782749973573</c:v>
                </c:pt>
                <c:pt idx="112">
                  <c:v>-5.8681171957644862</c:v>
                </c:pt>
                <c:pt idx="113">
                  <c:v>-5.8181812052513049</c:v>
                </c:pt>
                <c:pt idx="114">
                  <c:v>-5.7684786239673045</c:v>
                </c:pt>
                <c:pt idx="115">
                  <c:v>-5.7190172731995332</c:v>
                </c:pt>
                <c:pt idx="116">
                  <c:v>-5.6698044963560728</c:v>
                </c:pt>
                <c:pt idx="117">
                  <c:v>-5.6208471794497248</c:v>
                </c:pt>
                <c:pt idx="118">
                  <c:v>-5.5721517707565784</c:v>
                </c:pt>
                <c:pt idx="119">
                  <c:v>-5.5237242996826508</c:v>
                </c:pt>
                <c:pt idx="120">
                  <c:v>-5.4755703948704131</c:v>
                </c:pt>
                <c:pt idx="121">
                  <c:v>-5.4276953015757368</c:v>
                </c:pt>
                <c:pt idx="122">
                  <c:v>-5.3801038983444975</c:v>
                </c:pt>
                <c:pt idx="123">
                  <c:v>-5.3328007130169626</c:v>
                </c:pt>
                <c:pt idx="124">
                  <c:v>-5.2857899380868059</c:v>
                </c:pt>
                <c:pt idx="125">
                  <c:v>-5.2390754454406245</c:v>
                </c:pt>
                <c:pt idx="126">
                  <c:v>-5.1926608005027113</c:v>
                </c:pt>
                <c:pt idx="127">
                  <c:v>-5.1465492758088018</c:v>
                </c:pt>
                <c:pt idx="128">
                  <c:v>-5.1007438640316645</c:v>
                </c:pt>
                <c:pt idx="129">
                  <c:v>-5.0552472904803043</c:v>
                </c:pt>
                <c:pt idx="130">
                  <c:v>-5.0100620250938519</c:v>
                </c:pt>
                <c:pt idx="131">
                  <c:v>-4.9651902939502017</c:v>
                </c:pt>
                <c:pt idx="132">
                  <c:v>-4.9206340903087531</c:v>
                </c:pt>
                <c:pt idx="133">
                  <c:v>-4.8763951852057703</c:v>
                </c:pt>
                <c:pt idx="134">
                  <c:v>-4.8324751376201869</c:v>
                </c:pt>
                <c:pt idx="135">
                  <c:v>-4.7888753042268588</c:v>
                </c:pt>
                <c:pt idx="136">
                  <c:v>-4.7455968487537525</c:v>
                </c:pt>
                <c:pt idx="137">
                  <c:v>-4.7026407509587118</c:v>
                </c:pt>
                <c:pt idx="138">
                  <c:v>-4.6600078152409381</c:v>
                </c:pt>
                <c:pt idx="139">
                  <c:v>-4.6176986789016992</c:v>
                </c:pt>
                <c:pt idx="140">
                  <c:v>-4.5757138200681258</c:v>
                </c:pt>
                <c:pt idx="141">
                  <c:v>-4.5340535652935143</c:v>
                </c:pt>
                <c:pt idx="142">
                  <c:v>-4.4927180968469376</c:v>
                </c:pt>
                <c:pt idx="143">
                  <c:v>-4.4517074597044415</c:v>
                </c:pt>
                <c:pt idx="144">
                  <c:v>-4.4110215682537177</c:v>
                </c:pt>
                <c:pt idx="145">
                  <c:v>-4.3706602127235641</c:v>
                </c:pt>
                <c:pt idx="146">
                  <c:v>-4.3306230653490312</c:v>
                </c:pt>
                <c:pt idx="147">
                  <c:v>-4.2909096862827445</c:v>
                </c:pt>
                <c:pt idx="148">
                  <c:v>-4.251519529262449</c:v>
                </c:pt>
                <c:pt idx="149">
                  <c:v>-4.2124519470444222</c:v>
                </c:pt>
                <c:pt idx="150">
                  <c:v>-4.1737061966120317</c:v>
                </c:pt>
                <c:pt idx="151">
                  <c:v>-4.1352814441683519</c:v>
                </c:pt>
                <c:pt idx="152">
                  <c:v>-4.0971767699213828</c:v>
                </c:pt>
                <c:pt idx="153">
                  <c:v>-4.059391172670086</c:v>
                </c:pt>
                <c:pt idx="154">
                  <c:v>-4.021923574199139</c:v>
                </c:pt>
                <c:pt idx="155">
                  <c:v>-3.9847728234899713</c:v>
                </c:pt>
                <c:pt idx="156">
                  <c:v>-3.9479377007553742</c:v>
                </c:pt>
                <c:pt idx="157">
                  <c:v>-3.9114169213046908</c:v>
                </c:pt>
                <c:pt idx="158">
                  <c:v>-3.8752091392462513</c:v>
                </c:pt>
                <c:pt idx="159">
                  <c:v>-3.8393129510335924</c:v>
                </c:pt>
                <c:pt idx="160">
                  <c:v>-3.8037268988615689</c:v>
                </c:pt>
                <c:pt idx="161">
                  <c:v>-3.7684494739183862</c:v>
                </c:pt>
                <c:pt idx="162">
                  <c:v>-3.7334791194992456</c:v>
                </c:pt>
                <c:pt idx="163">
                  <c:v>-3.6988142339870795</c:v>
                </c:pt>
                <c:pt idx="164">
                  <c:v>-3.6644531737057022</c:v>
                </c:pt>
                <c:pt idx="165">
                  <c:v>-3.6303942556504261</c:v>
                </c:pt>
                <c:pt idx="166">
                  <c:v>-3.5966357601010039</c:v>
                </c:pt>
                <c:pt idx="167">
                  <c:v>-3.5631759331216148</c:v>
                </c:pt>
                <c:pt idx="168">
                  <c:v>-3.5300129889523735</c:v>
                </c:pt>
                <c:pt idx="169">
                  <c:v>-3.4971451122966801</c:v>
                </c:pt>
                <c:pt idx="170">
                  <c:v>-3.4645704605086034</c:v>
                </c:pt>
                <c:pt idx="171">
                  <c:v>-3.4322871656842104</c:v>
                </c:pt>
                <c:pt idx="172">
                  <c:v>-3.4002933366607957</c:v>
                </c:pt>
                <c:pt idx="173">
                  <c:v>-3.3685870609275752</c:v>
                </c:pt>
                <c:pt idx="174">
                  <c:v>-3.3371664064514737</c:v>
                </c:pt>
                <c:pt idx="175">
                  <c:v>-3.3060294234213545</c:v>
                </c:pt>
                <c:pt idx="176">
                  <c:v>-3.2751741459139958</c:v>
                </c:pt>
                <c:pt idx="177">
                  <c:v>-3.24459859348493</c:v>
                </c:pt>
                <c:pt idx="178">
                  <c:v>-3.2143007726872019</c:v>
                </c:pt>
                <c:pt idx="179">
                  <c:v>-3.1842786785208697</c:v>
                </c:pt>
                <c:pt idx="180">
                  <c:v>-3.1545302958161576</c:v>
                </c:pt>
                <c:pt idx="181">
                  <c:v>-3.1250536005528016</c:v>
                </c:pt>
                <c:pt idx="182">
                  <c:v>-3.0958465611182757</c:v>
                </c:pt>
                <c:pt idx="183">
                  <c:v>-3.0669071395072955</c:v>
                </c:pt>
                <c:pt idx="184">
                  <c:v>-3.0382332924650184</c:v>
                </c:pt>
                <c:pt idx="185">
                  <c:v>-3.0098229725762198</c:v>
                </c:pt>
                <c:pt idx="186">
                  <c:v>-2.9816741293025881</c:v>
                </c:pt>
                <c:pt idx="187">
                  <c:v>-2.9537847099703387</c:v>
                </c:pt>
                <c:pt idx="188">
                  <c:v>-2.9261526607100952</c:v>
                </c:pt>
                <c:pt idx="189">
                  <c:v>-2.8987759273509948</c:v>
                </c:pt>
                <c:pt idx="190">
                  <c:v>-2.8716524562709438</c:v>
                </c:pt>
                <c:pt idx="191">
                  <c:v>-2.8447801952047427</c:v>
                </c:pt>
                <c:pt idx="192">
                  <c:v>-2.8181570940118599</c:v>
                </c:pt>
                <c:pt idx="193">
                  <c:v>-2.7917811054054993</c:v>
                </c:pt>
                <c:pt idx="194">
                  <c:v>-2.7656501856445481</c:v>
                </c:pt>
                <c:pt idx="195">
                  <c:v>-2.739762295189943</c:v>
                </c:pt>
                <c:pt idx="196">
                  <c:v>-2.7141153993269285</c:v>
                </c:pt>
                <c:pt idx="197">
                  <c:v>-2.6887074687546075</c:v>
                </c:pt>
                <c:pt idx="198">
                  <c:v>-2.6635364801441606</c:v>
                </c:pt>
                <c:pt idx="199">
                  <c:v>-2.6386004166670203</c:v>
                </c:pt>
                <c:pt idx="200">
                  <c:v>-2.6138972684942861</c:v>
                </c:pt>
                <c:pt idx="201">
                  <c:v>-2.5894250332685251</c:v>
                </c:pt>
                <c:pt idx="202">
                  <c:v>-2.5651817165491839</c:v>
                </c:pt>
                <c:pt idx="203">
                  <c:v>-2.5411653322326675</c:v>
                </c:pt>
                <c:pt idx="204">
                  <c:v>-2.5173739029482012</c:v>
                </c:pt>
                <c:pt idx="205">
                  <c:v>-2.4938054604304392</c:v>
                </c:pt>
                <c:pt idx="206">
                  <c:v>-2.4704580458698779</c:v>
                </c:pt>
                <c:pt idx="207">
                  <c:v>-2.4473297102419576</c:v>
                </c:pt>
                <c:pt idx="208">
                  <c:v>-2.4244185146158017</c:v>
                </c:pt>
                <c:pt idx="209">
                  <c:v>-2.4017225304434402</c:v>
                </c:pt>
                <c:pt idx="210">
                  <c:v>-2.3792398398303733</c:v>
                </c:pt>
                <c:pt idx="211">
                  <c:v>-2.3569685357882753</c:v>
                </c:pt>
                <c:pt idx="212">
                  <c:v>-2.334906722470603</c:v>
                </c:pt>
                <c:pt idx="213">
                  <c:v>-2.3130525153918606</c:v>
                </c:pt>
                <c:pt idx="214">
                  <c:v>-2.2914040416312385</c:v>
                </c:pt>
                <c:pt idx="215">
                  <c:v>-2.2699594400212981</c:v>
                </c:pt>
                <c:pt idx="216">
                  <c:v>-2.2487168613223658</c:v>
                </c:pt>
                <c:pt idx="217">
                  <c:v>-2.2276744683832677</c:v>
                </c:pt>
                <c:pt idx="218">
                  <c:v>-2.2068304362890134</c:v>
                </c:pt>
                <c:pt idx="219">
                  <c:v>-2.1861829524960044</c:v>
                </c:pt>
                <c:pt idx="220">
                  <c:v>-2.1657302169553372</c:v>
                </c:pt>
                <c:pt idx="221">
                  <c:v>-2.1454704422247164</c:v>
                </c:pt>
                <c:pt idx="222">
                  <c:v>-2.1254018535695254</c:v>
                </c:pt>
                <c:pt idx="223">
                  <c:v>-2.1055226890535033</c:v>
                </c:pt>
                <c:pt idx="224">
                  <c:v>-2.0858311996195558</c:v>
                </c:pt>
                <c:pt idx="225">
                  <c:v>-2.0663256491611079</c:v>
                </c:pt>
                <c:pt idx="226">
                  <c:v>-2.0470043145844619</c:v>
                </c:pt>
                <c:pt idx="227">
                  <c:v>-2.0278654858625793</c:v>
                </c:pt>
                <c:pt idx="228">
                  <c:v>-2.0089074660806658</c:v>
                </c:pt>
                <c:pt idx="229">
                  <c:v>-1.9901285714739818</c:v>
                </c:pt>
                <c:pt idx="230">
                  <c:v>-1.9715271314582161</c:v>
                </c:pt>
                <c:pt idx="231">
                  <c:v>-1.9531014886527989</c:v>
                </c:pt>
                <c:pt idx="232">
                  <c:v>-1.9348499988974757</c:v>
                </c:pt>
                <c:pt idx="233">
                  <c:v>-1.9167710312624942</c:v>
                </c:pt>
                <c:pt idx="234">
                  <c:v>-1.8988629680526936</c:v>
                </c:pt>
                <c:pt idx="235">
                  <c:v>-1.8811242048058192</c:v>
                </c:pt>
                <c:pt idx="236">
                  <c:v>-1.863553150285314</c:v>
                </c:pt>
                <c:pt idx="237">
                  <c:v>-1.8461482264679265</c:v>
                </c:pt>
                <c:pt idx="238">
                  <c:v>-1.8289078685263254</c:v>
                </c:pt>
                <c:pt idx="239">
                  <c:v>-1.8118305248070352</c:v>
                </c:pt>
                <c:pt idx="240">
                  <c:v>-1.7949146568039036</c:v>
                </c:pt>
                <c:pt idx="241">
                  <c:v>-1.7781587391273415</c:v>
                </c:pt>
                <c:pt idx="242">
                  <c:v>-1.76156125946958</c:v>
                </c:pt>
                <c:pt idx="243">
                  <c:v>-1.7451207185661051</c:v>
                </c:pt>
                <c:pt idx="244">
                  <c:v>-1.7288356301535557</c:v>
                </c:pt>
                <c:pt idx="245">
                  <c:v>-1.7127045209241984</c:v>
                </c:pt>
                <c:pt idx="246">
                  <c:v>-1.6967259304772306</c:v>
                </c:pt>
                <c:pt idx="247">
                  <c:v>-1.6808984112670642</c:v>
                </c:pt>
                <c:pt idx="248">
                  <c:v>-1.6652205285487511</c:v>
                </c:pt>
                <c:pt idx="249">
                  <c:v>-1.6496908603207654</c:v>
                </c:pt>
                <c:pt idx="250">
                  <c:v>-1.634307997265235</c:v>
                </c:pt>
                <c:pt idx="251">
                  <c:v>-1.6190705426858285</c:v>
                </c:pt>
                <c:pt idx="252">
                  <c:v>-1.603977112443415</c:v>
                </c:pt>
                <c:pt idx="253">
                  <c:v>-1.5890263348896443</c:v>
                </c:pt>
                <c:pt idx="254">
                  <c:v>-1.5742168507985768</c:v>
                </c:pt>
                <c:pt idx="255">
                  <c:v>-1.5595473132964988</c:v>
                </c:pt>
                <c:pt idx="256">
                  <c:v>-1.5450163877900349</c:v>
                </c:pt>
                <c:pt idx="257">
                  <c:v>-1.5306227518926849</c:v>
                </c:pt>
                <c:pt idx="258">
                  <c:v>-1.5163650953498728</c:v>
                </c:pt>
                <c:pt idx="259">
                  <c:v>-1.5022421199626552</c:v>
                </c:pt>
                <c:pt idx="260">
                  <c:v>-1.4882525395101813</c:v>
                </c:pt>
                <c:pt idx="261">
                  <c:v>-1.4743950796708944</c:v>
                </c:pt>
                <c:pt idx="262">
                  <c:v>-1.4606684779428105</c:v>
                </c:pt>
                <c:pt idx="263">
                  <c:v>-1.4470714835626857</c:v>
                </c:pt>
                <c:pt idx="264">
                  <c:v>-1.4336028574243789</c:v>
                </c:pt>
                <c:pt idx="265">
                  <c:v>-1.4202613719962907</c:v>
                </c:pt>
                <c:pt idx="266">
                  <c:v>-1.4070458112381867</c:v>
                </c:pt>
                <c:pt idx="267">
                  <c:v>-1.393954970517266</c:v>
                </c:pt>
                <c:pt idx="268">
                  <c:v>-1.3809876565236847</c:v>
                </c:pt>
                <c:pt idx="269">
                  <c:v>-1.3681426871854854</c:v>
                </c:pt>
                <c:pt idx="270">
                  <c:v>-1.3554188915831529</c:v>
                </c:pt>
                <c:pt idx="271">
                  <c:v>-1.3428151098636929</c:v>
                </c:pt>
                <c:pt idx="272">
                  <c:v>-1.330330193154426</c:v>
                </c:pt>
                <c:pt idx="273">
                  <c:v>-1.3179630034763972</c:v>
                </c:pt>
                <c:pt idx="274">
                  <c:v>-1.3057124136576692</c:v>
                </c:pt>
                <c:pt idx="275">
                  <c:v>-1.293577307246337</c:v>
                </c:pt>
                <c:pt idx="276">
                  <c:v>-1.2815565784234668</c:v>
                </c:pt>
                <c:pt idx="277">
                  <c:v>-1.2696491319158532</c:v>
                </c:pt>
                <c:pt idx="278">
                  <c:v>-1.2578538829088395</c:v>
                </c:pt>
                <c:pt idx="279">
                  <c:v>-1.2461697569590406</c:v>
                </c:pt>
                <c:pt idx="280">
                  <c:v>-1.2345956899071524</c:v>
                </c:pt>
                <c:pt idx="281">
                  <c:v>-1.2231306277907508</c:v>
                </c:pt>
                <c:pt idx="282">
                  <c:v>-1.2117735267572918</c:v>
                </c:pt>
                <c:pt idx="283">
                  <c:v>-1.2005233529771882</c:v>
                </c:pt>
                <c:pt idx="284">
                  <c:v>-1.189379082557035</c:v>
                </c:pt>
                <c:pt idx="285">
                  <c:v>-1.1783397014530883</c:v>
                </c:pt>
                <c:pt idx="286">
                  <c:v>-1.1674042053848954</c:v>
                </c:pt>
                <c:pt idx="287">
                  <c:v>-1.1565715997492849</c:v>
                </c:pt>
                <c:pt idx="288">
                  <c:v>-1.1458408995344969</c:v>
                </c:pt>
                <c:pt idx="289">
                  <c:v>-1.13521112923473</c:v>
                </c:pt>
                <c:pt idx="290">
                  <c:v>-1.1246813227649208</c:v>
                </c:pt>
                <c:pt idx="291">
                  <c:v>-1.1142505233759676</c:v>
                </c:pt>
                <c:pt idx="292">
                  <c:v>-1.1039177835702108</c:v>
                </c:pt>
                <c:pt idx="293">
                  <c:v>-1.0936821650173687</c:v>
                </c:pt>
                <c:pt idx="294">
                  <c:v>-1.0835427384708336</c:v>
                </c:pt>
                <c:pt idx="295">
                  <c:v>-1.0734985836844431</c:v>
                </c:pt>
                <c:pt idx="296">
                  <c:v>-1.0635487893295961</c:v>
                </c:pt>
                <c:pt idx="297">
                  <c:v>-1.0536924529128977</c:v>
                </c:pt>
                <c:pt idx="298">
                  <c:v>-1.0439286806941976</c:v>
                </c:pt>
                <c:pt idx="299">
                  <c:v>-1.034256587605189</c:v>
                </c:pt>
                <c:pt idx="300">
                  <c:v>-1.0246752971683868</c:v>
                </c:pt>
                <c:pt idx="301">
                  <c:v>-1.0151839414166888</c:v>
                </c:pt>
                <c:pt idx="302">
                  <c:v>-1.0057816608133807</c:v>
                </c:pt>
                <c:pt idx="303">
                  <c:v>-0.99646760417273583</c:v>
                </c:pt>
                <c:pt idx="304">
                  <c:v>-0.98724092858104595</c:v>
                </c:pt>
                <c:pt idx="305">
                  <c:v>-0.97810079931825633</c:v>
                </c:pt>
                <c:pt idx="306">
                  <c:v>-0.96904638978009416</c:v>
                </c:pt>
                <c:pt idx="307">
                  <c:v>-0.96007688140080794</c:v>
                </c:pt>
                <c:pt idx="308">
                  <c:v>-0.95119146357637763</c:v>
                </c:pt>
                <c:pt idx="309">
                  <c:v>-0.94238933358834975</c:v>
                </c:pt>
                <c:pt idx="310">
                  <c:v>-0.93366969652820764</c:v>
                </c:pt>
                <c:pt idx="311">
                  <c:v>-0.92503176522231634</c:v>
                </c:pt>
                <c:pt idx="312">
                  <c:v>-0.91647476015744522</c:v>
                </c:pt>
                <c:pt idx="313">
                  <c:v>-0.9079979094068571</c:v>
                </c:pt>
                <c:pt idx="314">
                  <c:v>-0.89960044855699139</c:v>
                </c:pt>
                <c:pt idx="315">
                  <c:v>-0.89128162063471617</c:v>
                </c:pt>
                <c:pt idx="316">
                  <c:v>-0.88304067603517344</c:v>
                </c:pt>
                <c:pt idx="317">
                  <c:v>-0.8748768724502094</c:v>
                </c:pt>
                <c:pt idx="318">
                  <c:v>-0.86678947479739077</c:v>
                </c:pt>
                <c:pt idx="319">
                  <c:v>-0.85877775514961729</c:v>
                </c:pt>
                <c:pt idx="320">
                  <c:v>-0.85084099266531321</c:v>
                </c:pt>
                <c:pt idx="321">
                  <c:v>-0.84297847351922328</c:v>
                </c:pt>
                <c:pt idx="322">
                  <c:v>-0.83518949083379013</c:v>
                </c:pt>
                <c:pt idx="323">
                  <c:v>-0.82747334461112521</c:v>
                </c:pt>
                <c:pt idx="324">
                  <c:v>-0.81982934166557586</c:v>
                </c:pt>
                <c:pt idx="325">
                  <c:v>-0.81225679555687313</c:v>
                </c:pt>
                <c:pt idx="326">
                  <c:v>-0.80475502652387809</c:v>
                </c:pt>
                <c:pt idx="327">
                  <c:v>-0.79732336141891391</c:v>
                </c:pt>
                <c:pt idx="328">
                  <c:v>-0.78996113364267828</c:v>
                </c:pt>
                <c:pt idx="329">
                  <c:v>-0.7826676830797562</c:v>
                </c:pt>
                <c:pt idx="330">
                  <c:v>-0.77544235603469802</c:v>
                </c:pt>
                <c:pt idx="331">
                  <c:v>-0.76828450516870017</c:v>
                </c:pt>
                <c:pt idx="332">
                  <c:v>-0.76119348943684817</c:v>
                </c:pt>
                <c:pt idx="333">
                  <c:v>-0.75416867402594612</c:v>
                </c:pt>
                <c:pt idx="334">
                  <c:v>-0.74720943029292497</c:v>
                </c:pt>
                <c:pt idx="335">
                  <c:v>-0.7403151357038148</c:v>
                </c:pt>
                <c:pt idx="336">
                  <c:v>-0.73348517377329336</c:v>
                </c:pt>
                <c:pt idx="337">
                  <c:v>-0.7267189340048047</c:v>
                </c:pt>
                <c:pt idx="338">
                  <c:v>-0.72001581183123353</c:v>
                </c:pt>
                <c:pt idx="339">
                  <c:v>-0.713375208556152</c:v>
                </c:pt>
                <c:pt idx="340">
                  <c:v>-0.70679653129561759</c:v>
                </c:pt>
                <c:pt idx="341">
                  <c:v>-0.70027919292053109</c:v>
                </c:pt>
                <c:pt idx="342">
                  <c:v>-0.69382261199954232</c:v>
                </c:pt>
                <c:pt idx="343">
                  <c:v>-0.68742621274250804</c:v>
                </c:pt>
                <c:pt idx="344">
                  <c:v>-0.68108942494449654</c:v>
                </c:pt>
                <c:pt idx="345">
                  <c:v>-0.67481168393032676</c:v>
                </c:pt>
                <c:pt idx="346">
                  <c:v>-0.66859243049965678</c:v>
                </c:pt>
                <c:pt idx="347">
                  <c:v>-0.66243111087259532</c:v>
                </c:pt>
                <c:pt idx="348">
                  <c:v>-0.65632717663585183</c:v>
                </c:pt>
                <c:pt idx="349">
                  <c:v>-0.65028008468941012</c:v>
                </c:pt>
                <c:pt idx="350">
                  <c:v>-0.64428929719372707</c:v>
                </c:pt>
                <c:pt idx="351">
                  <c:v>-0.63835428151744911</c:v>
                </c:pt>
                <c:pt idx="352">
                  <c:v>-0.63247451018564305</c:v>
                </c:pt>
                <c:pt idx="353">
                  <c:v>-0.62664946082854189</c:v>
                </c:pt>
                <c:pt idx="354">
                  <c:v>-0.62087861613079598</c:v>
                </c:pt>
                <c:pt idx="355">
                  <c:v>-0.61516146378122372</c:v>
                </c:pt>
                <c:pt idx="356">
                  <c:v>-0.60949749642307072</c:v>
                </c:pt>
                <c:pt idx="357">
                  <c:v>-0.60388621160475586</c:v>
                </c:pt>
                <c:pt idx="358">
                  <c:v>-0.59832711173111153</c:v>
                </c:pt>
                <c:pt idx="359">
                  <c:v>-0.59281970401511219</c:v>
                </c:pt>
                <c:pt idx="360">
                  <c:v>-0.58736350043008334</c:v>
                </c:pt>
                <c:pt idx="361">
                  <c:v>-0.58195801766239319</c:v>
                </c:pt>
                <c:pt idx="362">
                  <c:v>-0.57660277706461383</c:v>
                </c:pt>
                <c:pt idx="363">
                  <c:v>-0.57129730460915806</c:v>
                </c:pt>
                <c:pt idx="364">
                  <c:v>-0.56604113084237817</c:v>
                </c:pt>
                <c:pt idx="365">
                  <c:v>-0.56083379083913187</c:v>
                </c:pt>
                <c:pt idx="366">
                  <c:v>-0.55567482415780334</c:v>
                </c:pt>
                <c:pt idx="367">
                  <c:v>-0.55056377479577612</c:v>
                </c:pt>
                <c:pt idx="368">
                  <c:v>-0.54550019114536186</c:v>
                </c:pt>
                <c:pt idx="369">
                  <c:v>-0.54048362595017085</c:v>
                </c:pt>
                <c:pt idx="370">
                  <c:v>-0.53551363626192339</c:v>
                </c:pt>
                <c:pt idx="371">
                  <c:v>-0.53058978339770368</c:v>
                </c:pt>
                <c:pt idx="372">
                  <c:v>-0.52571163289763889</c:v>
                </c:pt>
                <c:pt idx="373">
                  <c:v>-0.52087875448301868</c:v>
                </c:pt>
                <c:pt idx="374">
                  <c:v>-0.5160907220148282</c:v>
                </c:pt>
                <c:pt idx="375">
                  <c:v>-0.51134711345271222</c:v>
                </c:pt>
                <c:pt idx="376">
                  <c:v>-0.50664751081435122</c:v>
                </c:pt>
                <c:pt idx="377">
                  <c:v>-0.50199150013525051</c:v>
                </c:pt>
                <c:pt idx="378">
                  <c:v>-0.4973786714289421</c:v>
                </c:pt>
                <c:pt idx="379">
                  <c:v>-0.49280861864758962</c:v>
                </c:pt>
                <c:pt idx="380">
                  <c:v>-0.48828093964299119</c:v>
                </c:pt>
                <c:pt idx="381">
                  <c:v>-0.48379523612798947</c:v>
                </c:pt>
                <c:pt idx="382">
                  <c:v>-0.47935111363826172</c:v>
                </c:pt>
                <c:pt idx="383">
                  <c:v>-0.47494818149451262</c:v>
                </c:pt>
                <c:pt idx="384">
                  <c:v>-0.47058605276504328</c:v>
                </c:pt>
                <c:pt idx="385">
                  <c:v>-0.46626434422870533</c:v>
                </c:pt>
                <c:pt idx="386">
                  <c:v>-0.46198267633823586</c:v>
                </c:pt>
                <c:pt idx="387">
                  <c:v>-0.45774067318396089</c:v>
                </c:pt>
                <c:pt idx="388">
                  <c:v>-0.45353796245787531</c:v>
                </c:pt>
                <c:pt idx="389">
                  <c:v>-0.44937417541808333</c:v>
                </c:pt>
                <c:pt idx="390">
                  <c:v>-0.44524894685360972</c:v>
                </c:pt>
                <c:pt idx="391">
                  <c:v>-0.44116191504956181</c:v>
                </c:pt>
                <c:pt idx="392">
                  <c:v>-0.43711272175265364</c:v>
                </c:pt>
                <c:pt idx="393">
                  <c:v>-0.4331010121370803</c:v>
                </c:pt>
                <c:pt idx="394">
                  <c:v>-0.42912643477073897</c:v>
                </c:pt>
                <c:pt idx="395">
                  <c:v>-0.4251886415817967</c:v>
                </c:pt>
                <c:pt idx="396">
                  <c:v>-0.42128728782560082</c:v>
                </c:pt>
                <c:pt idx="397">
                  <c:v>-0.41742203205192224</c:v>
                </c:pt>
                <c:pt idx="398">
                  <c:v>-0.41359253607254054</c:v>
                </c:pt>
                <c:pt idx="399">
                  <c:v>-0.40979846492915245</c:v>
                </c:pt>
                <c:pt idx="400">
                  <c:v>-0.40603948686161345</c:v>
                </c:pt>
                <c:pt idx="401">
                  <c:v>-0.40231527327649991</c:v>
                </c:pt>
                <c:pt idx="402">
                  <c:v>-0.3986254987159944</c:v>
                </c:pt>
                <c:pt idx="403">
                  <c:v>-0.39496984082708769</c:v>
                </c:pt>
                <c:pt idx="404">
                  <c:v>-0.39134798033109303</c:v>
                </c:pt>
                <c:pt idx="405">
                  <c:v>-0.38775960099347395</c:v>
                </c:pt>
                <c:pt idx="406">
                  <c:v>-0.38420438959398001</c:v>
                </c:pt>
                <c:pt idx="407">
                  <c:v>-0.38068203589708127</c:v>
                </c:pt>
                <c:pt idx="408">
                  <c:v>-0.37719223262271301</c:v>
                </c:pt>
                <c:pt idx="409">
                  <c:v>-0.37373467541731098</c:v>
                </c:pt>
                <c:pt idx="410">
                  <c:v>-0.37030906282514447</c:v>
                </c:pt>
                <c:pt idx="411">
                  <c:v>-0.3669150962599419</c:v>
                </c:pt>
                <c:pt idx="412">
                  <c:v>-0.36355247997680334</c:v>
                </c:pt>
                <c:pt idx="413">
                  <c:v>-0.36022092104440184</c:v>
                </c:pt>
                <c:pt idx="414">
                  <c:v>-0.35692012931746159</c:v>
                </c:pt>
                <c:pt idx="415">
                  <c:v>-0.35364981740952472</c:v>
                </c:pt>
                <c:pt idx="416">
                  <c:v>-0.35040970066598537</c:v>
                </c:pt>
                <c:pt idx="417">
                  <c:v>-0.347199497137405</c:v>
                </c:pt>
                <c:pt idx="418">
                  <c:v>-0.34401892755309504</c:v>
                </c:pt>
                <c:pt idx="419">
                  <c:v>-0.34086771529496923</c:v>
                </c:pt>
                <c:pt idx="420">
                  <c:v>-0.33774558637165947</c:v>
                </c:pt>
                <c:pt idx="421">
                  <c:v>-0.33465226939289711</c:v>
                </c:pt>
                <c:pt idx="422">
                  <c:v>-0.33158749554415051</c:v>
                </c:pt>
                <c:pt idx="423">
                  <c:v>-0.32855099856152381</c:v>
                </c:pt>
                <c:pt idx="424">
                  <c:v>-0.32554251470690554</c:v>
                </c:pt>
                <c:pt idx="425">
                  <c:v>-0.32256178274337266</c:v>
                </c:pt>
                <c:pt idx="426">
                  <c:v>-0.31960854391084065</c:v>
                </c:pt>
                <c:pt idx="427">
                  <c:v>-0.31668254190196277</c:v>
                </c:pt>
                <c:pt idx="428">
                  <c:v>-0.31378352283826971</c:v>
                </c:pt>
                <c:pt idx="429">
                  <c:v>-0.31091123524655495</c:v>
                </c:pt>
                <c:pt idx="430">
                  <c:v>-0.30806543003549325</c:v>
                </c:pt>
                <c:pt idx="431">
                  <c:v>-0.30524586047249985</c:v>
                </c:pt>
                <c:pt idx="432">
                  <c:v>-0.3024522821608211</c:v>
                </c:pt>
                <c:pt idx="433">
                  <c:v>-0.29968445301685681</c:v>
                </c:pt>
                <c:pt idx="434">
                  <c:v>-0.29694213324771096</c:v>
                </c:pt>
                <c:pt idx="435">
                  <c:v>-0.29422508532896896</c:v>
                </c:pt>
                <c:pt idx="436">
                  <c:v>-0.29153307398269857</c:v>
                </c:pt>
                <c:pt idx="437">
                  <c:v>-0.28886586615567345</c:v>
                </c:pt>
                <c:pt idx="438">
                  <c:v>-0.2862232309978136</c:v>
                </c:pt>
                <c:pt idx="439">
                  <c:v>-0.28360493984084534</c:v>
                </c:pt>
                <c:pt idx="440">
                  <c:v>-0.28101076617717441</c:v>
                </c:pt>
                <c:pt idx="441">
                  <c:v>-0.27844048563897111</c:v>
                </c:pt>
                <c:pt idx="442">
                  <c:v>-0.27589387597746629</c:v>
                </c:pt>
                <c:pt idx="443">
                  <c:v>-0.27337071704245514</c:v>
                </c:pt>
                <c:pt idx="444">
                  <c:v>-0.27087079076200732</c:v>
                </c:pt>
                <c:pt idx="445">
                  <c:v>-0.268393881122378</c:v>
                </c:pt>
                <c:pt idx="446">
                  <c:v>-0.26593977414812392</c:v>
                </c:pt>
                <c:pt idx="447">
                  <c:v>-0.26350825788241555</c:v>
                </c:pt>
                <c:pt idx="448">
                  <c:v>-0.26109912236754884</c:v>
                </c:pt>
                <c:pt idx="449">
                  <c:v>-0.25871215962565025</c:v>
                </c:pt>
                <c:pt idx="450">
                  <c:v>-0.25634716363957627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fit_5NN_BCC!$M$18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1.7843633762304982</c:v>
                </c:pt>
                <c:pt idx="1">
                  <c:v>1.7979304740399682</c:v>
                </c:pt>
                <c:pt idx="2">
                  <c:v>1.8114975718494386</c:v>
                </c:pt>
                <c:pt idx="3">
                  <c:v>1.8250646696589083</c:v>
                </c:pt>
                <c:pt idx="4">
                  <c:v>1.8386317674683783</c:v>
                </c:pt>
                <c:pt idx="5">
                  <c:v>1.8521988652778487</c:v>
                </c:pt>
                <c:pt idx="6">
                  <c:v>1.8657659630873185</c:v>
                </c:pt>
                <c:pt idx="7">
                  <c:v>1.8793330608967886</c:v>
                </c:pt>
                <c:pt idx="8">
                  <c:v>1.8929001587062588</c:v>
                </c:pt>
                <c:pt idx="9">
                  <c:v>1.906467256515729</c:v>
                </c:pt>
                <c:pt idx="10">
                  <c:v>1.9200343543251988</c:v>
                </c:pt>
                <c:pt idx="11">
                  <c:v>1.9336014521346689</c:v>
                </c:pt>
                <c:pt idx="12">
                  <c:v>1.9471685499441391</c:v>
                </c:pt>
                <c:pt idx="13">
                  <c:v>1.9607356477536093</c:v>
                </c:pt>
                <c:pt idx="14">
                  <c:v>1.9743027455630791</c:v>
                </c:pt>
                <c:pt idx="15">
                  <c:v>1.9878698433725492</c:v>
                </c:pt>
                <c:pt idx="16">
                  <c:v>2.0014369411820194</c:v>
                </c:pt>
                <c:pt idx="17">
                  <c:v>2.0150040389914894</c:v>
                </c:pt>
                <c:pt idx="18">
                  <c:v>2.0285711368009598</c:v>
                </c:pt>
                <c:pt idx="19">
                  <c:v>2.0421382346104293</c:v>
                </c:pt>
                <c:pt idx="20">
                  <c:v>2.0557053324198997</c:v>
                </c:pt>
                <c:pt idx="21">
                  <c:v>2.0692724302293697</c:v>
                </c:pt>
                <c:pt idx="22">
                  <c:v>2.0828395280388396</c:v>
                </c:pt>
                <c:pt idx="23">
                  <c:v>2.0964066258483096</c:v>
                </c:pt>
                <c:pt idx="24">
                  <c:v>2.10997372365778</c:v>
                </c:pt>
                <c:pt idx="25">
                  <c:v>2.12354082146725</c:v>
                </c:pt>
                <c:pt idx="26">
                  <c:v>2.1371079192767199</c:v>
                </c:pt>
                <c:pt idx="27">
                  <c:v>2.1506750170861899</c:v>
                </c:pt>
                <c:pt idx="28">
                  <c:v>2.1642421148956603</c:v>
                </c:pt>
                <c:pt idx="29">
                  <c:v>2.1778092127051307</c:v>
                </c:pt>
                <c:pt idx="30">
                  <c:v>2.1913763105146011</c:v>
                </c:pt>
                <c:pt idx="31">
                  <c:v>2.2049434083240711</c:v>
                </c:pt>
                <c:pt idx="32">
                  <c:v>2.2185105061335411</c:v>
                </c:pt>
                <c:pt idx="33">
                  <c:v>2.232077603943011</c:v>
                </c:pt>
                <c:pt idx="34">
                  <c:v>2.2456447017524814</c:v>
                </c:pt>
                <c:pt idx="35">
                  <c:v>2.2592117995619514</c:v>
                </c:pt>
                <c:pt idx="36">
                  <c:v>2.2727788973714214</c:v>
                </c:pt>
                <c:pt idx="37">
                  <c:v>2.2863459951808913</c:v>
                </c:pt>
                <c:pt idx="38">
                  <c:v>2.2999130929903613</c:v>
                </c:pt>
                <c:pt idx="39">
                  <c:v>2.3134801907998317</c:v>
                </c:pt>
                <c:pt idx="40">
                  <c:v>2.3270472886093017</c:v>
                </c:pt>
                <c:pt idx="41">
                  <c:v>2.3406143864187721</c:v>
                </c:pt>
                <c:pt idx="42">
                  <c:v>2.3541814842282416</c:v>
                </c:pt>
                <c:pt idx="43">
                  <c:v>2.367748582037712</c:v>
                </c:pt>
                <c:pt idx="44">
                  <c:v>2.381315679847182</c:v>
                </c:pt>
                <c:pt idx="45">
                  <c:v>2.3948827776566524</c:v>
                </c:pt>
                <c:pt idx="46">
                  <c:v>2.4084498754661219</c:v>
                </c:pt>
                <c:pt idx="47">
                  <c:v>2.4220169732755923</c:v>
                </c:pt>
                <c:pt idx="48">
                  <c:v>2.4355840710850623</c:v>
                </c:pt>
                <c:pt idx="49">
                  <c:v>2.4491511688945322</c:v>
                </c:pt>
                <c:pt idx="50">
                  <c:v>2.4627182667040017</c:v>
                </c:pt>
                <c:pt idx="51">
                  <c:v>2.4762853645134717</c:v>
                </c:pt>
                <c:pt idx="52">
                  <c:v>2.4898524623229421</c:v>
                </c:pt>
                <c:pt idx="53">
                  <c:v>2.5034195601324121</c:v>
                </c:pt>
                <c:pt idx="54">
                  <c:v>2.5169866579418825</c:v>
                </c:pt>
                <c:pt idx="55">
                  <c:v>2.530553755751352</c:v>
                </c:pt>
                <c:pt idx="56">
                  <c:v>2.544120853560822</c:v>
                </c:pt>
                <c:pt idx="57">
                  <c:v>2.5576879513702924</c:v>
                </c:pt>
                <c:pt idx="58">
                  <c:v>2.5712550491797623</c:v>
                </c:pt>
                <c:pt idx="59">
                  <c:v>2.5848221469892323</c:v>
                </c:pt>
                <c:pt idx="60">
                  <c:v>2.5983892447987027</c:v>
                </c:pt>
                <c:pt idx="61">
                  <c:v>2.6119563426081722</c:v>
                </c:pt>
                <c:pt idx="62">
                  <c:v>2.6255234404176426</c:v>
                </c:pt>
                <c:pt idx="63">
                  <c:v>2.6390905382271126</c:v>
                </c:pt>
                <c:pt idx="64">
                  <c:v>2.6526576360365826</c:v>
                </c:pt>
                <c:pt idx="65">
                  <c:v>2.666224733846053</c:v>
                </c:pt>
                <c:pt idx="66">
                  <c:v>2.6797918316555229</c:v>
                </c:pt>
                <c:pt idx="67">
                  <c:v>2.6933589294649933</c:v>
                </c:pt>
                <c:pt idx="68">
                  <c:v>2.7069260272744629</c:v>
                </c:pt>
                <c:pt idx="69">
                  <c:v>2.7204931250839328</c:v>
                </c:pt>
                <c:pt idx="70">
                  <c:v>2.7340602228934032</c:v>
                </c:pt>
                <c:pt idx="71">
                  <c:v>2.7476273207028732</c:v>
                </c:pt>
                <c:pt idx="72">
                  <c:v>2.7611944185123432</c:v>
                </c:pt>
                <c:pt idx="73">
                  <c:v>2.7747615163218136</c:v>
                </c:pt>
                <c:pt idx="74">
                  <c:v>2.7883286141312835</c:v>
                </c:pt>
                <c:pt idx="75">
                  <c:v>2.8018957119407539</c:v>
                </c:pt>
                <c:pt idx="76">
                  <c:v>2.8154628097502234</c:v>
                </c:pt>
                <c:pt idx="77">
                  <c:v>2.8290299075596934</c:v>
                </c:pt>
                <c:pt idx="78">
                  <c:v>2.8425970053691638</c:v>
                </c:pt>
                <c:pt idx="79">
                  <c:v>2.8561641031786338</c:v>
                </c:pt>
                <c:pt idx="80">
                  <c:v>2.8697312009881042</c:v>
                </c:pt>
                <c:pt idx="81">
                  <c:v>2.8832982987975742</c:v>
                </c:pt>
                <c:pt idx="82">
                  <c:v>2.8968653966070437</c:v>
                </c:pt>
                <c:pt idx="83">
                  <c:v>2.9104324944165141</c:v>
                </c:pt>
                <c:pt idx="84">
                  <c:v>2.923999592225984</c:v>
                </c:pt>
                <c:pt idx="85">
                  <c:v>2.937566690035454</c:v>
                </c:pt>
                <c:pt idx="86">
                  <c:v>2.9511337878449244</c:v>
                </c:pt>
                <c:pt idx="87">
                  <c:v>2.9647008856543944</c:v>
                </c:pt>
                <c:pt idx="88">
                  <c:v>2.9782679834638648</c:v>
                </c:pt>
                <c:pt idx="89">
                  <c:v>2.9918350812733343</c:v>
                </c:pt>
                <c:pt idx="90">
                  <c:v>3.0054021790828043</c:v>
                </c:pt>
                <c:pt idx="91">
                  <c:v>3.0189692768922747</c:v>
                </c:pt>
                <c:pt idx="92">
                  <c:v>3.0325363747017446</c:v>
                </c:pt>
                <c:pt idx="93">
                  <c:v>3.0461034725112146</c:v>
                </c:pt>
                <c:pt idx="94">
                  <c:v>3.059670570320685</c:v>
                </c:pt>
                <c:pt idx="95">
                  <c:v>3.073237668130155</c:v>
                </c:pt>
                <c:pt idx="96">
                  <c:v>3.0868047659396254</c:v>
                </c:pt>
                <c:pt idx="97">
                  <c:v>3.1003718637490949</c:v>
                </c:pt>
                <c:pt idx="98">
                  <c:v>3.1139389615585649</c:v>
                </c:pt>
                <c:pt idx="99">
                  <c:v>3.1275060593680353</c:v>
                </c:pt>
                <c:pt idx="100">
                  <c:v>3.1410731571775052</c:v>
                </c:pt>
                <c:pt idx="101">
                  <c:v>3.1546402549869756</c:v>
                </c:pt>
                <c:pt idx="102">
                  <c:v>3.1682073527964456</c:v>
                </c:pt>
                <c:pt idx="103">
                  <c:v>3.1817744506059151</c:v>
                </c:pt>
                <c:pt idx="104">
                  <c:v>3.1953415484153855</c:v>
                </c:pt>
                <c:pt idx="105">
                  <c:v>3.2089086462248555</c:v>
                </c:pt>
                <c:pt idx="106">
                  <c:v>3.2224757440343259</c:v>
                </c:pt>
                <c:pt idx="107">
                  <c:v>3.2360428418437959</c:v>
                </c:pt>
                <c:pt idx="108">
                  <c:v>3.2496099396532658</c:v>
                </c:pt>
                <c:pt idx="109">
                  <c:v>3.2631770374627354</c:v>
                </c:pt>
                <c:pt idx="110">
                  <c:v>3.2767441352722058</c:v>
                </c:pt>
                <c:pt idx="111">
                  <c:v>3.2903112330816757</c:v>
                </c:pt>
                <c:pt idx="112">
                  <c:v>3.3038783308911461</c:v>
                </c:pt>
                <c:pt idx="113">
                  <c:v>3.3174454287006161</c:v>
                </c:pt>
                <c:pt idx="114">
                  <c:v>3.3310125265100861</c:v>
                </c:pt>
                <c:pt idx="115">
                  <c:v>3.3445796243195565</c:v>
                </c:pt>
                <c:pt idx="116">
                  <c:v>3.3581467221290269</c:v>
                </c:pt>
                <c:pt idx="117">
                  <c:v>3.3717138199384968</c:v>
                </c:pt>
                <c:pt idx="118">
                  <c:v>3.3852809177479664</c:v>
                </c:pt>
                <c:pt idx="119">
                  <c:v>3.3988480155574363</c:v>
                </c:pt>
                <c:pt idx="120">
                  <c:v>3.4124151133669067</c:v>
                </c:pt>
                <c:pt idx="121">
                  <c:v>3.4259822111763767</c:v>
                </c:pt>
                <c:pt idx="122">
                  <c:v>3.4395493089858471</c:v>
                </c:pt>
                <c:pt idx="123">
                  <c:v>3.4531164067953171</c:v>
                </c:pt>
                <c:pt idx="124">
                  <c:v>3.4666835046047866</c:v>
                </c:pt>
                <c:pt idx="125">
                  <c:v>3.480250602414257</c:v>
                </c:pt>
                <c:pt idx="126">
                  <c:v>3.493817700223727</c:v>
                </c:pt>
                <c:pt idx="127">
                  <c:v>3.5073847980331974</c:v>
                </c:pt>
                <c:pt idx="128">
                  <c:v>3.5209518958426673</c:v>
                </c:pt>
                <c:pt idx="129">
                  <c:v>3.5345189936521373</c:v>
                </c:pt>
                <c:pt idx="130">
                  <c:v>3.5480860914616077</c:v>
                </c:pt>
                <c:pt idx="131">
                  <c:v>3.5616531892710772</c:v>
                </c:pt>
                <c:pt idx="132">
                  <c:v>3.5752202870805472</c:v>
                </c:pt>
                <c:pt idx="133">
                  <c:v>3.5887873848900176</c:v>
                </c:pt>
                <c:pt idx="134">
                  <c:v>3.6023544826994875</c:v>
                </c:pt>
                <c:pt idx="135">
                  <c:v>3.6159215805089575</c:v>
                </c:pt>
                <c:pt idx="136">
                  <c:v>3.6294886783184279</c:v>
                </c:pt>
                <c:pt idx="137">
                  <c:v>3.6430557761278979</c:v>
                </c:pt>
                <c:pt idx="138">
                  <c:v>3.6566228739373683</c:v>
                </c:pt>
                <c:pt idx="139">
                  <c:v>3.6701899717468378</c:v>
                </c:pt>
                <c:pt idx="140">
                  <c:v>3.6837570695563078</c:v>
                </c:pt>
                <c:pt idx="141">
                  <c:v>3.6973241673657782</c:v>
                </c:pt>
                <c:pt idx="142">
                  <c:v>3.7108912651752486</c:v>
                </c:pt>
                <c:pt idx="143">
                  <c:v>3.7244583629847186</c:v>
                </c:pt>
                <c:pt idx="144">
                  <c:v>3.7380254607941885</c:v>
                </c:pt>
                <c:pt idx="145">
                  <c:v>3.751592558603658</c:v>
                </c:pt>
                <c:pt idx="146">
                  <c:v>3.765159656413128</c:v>
                </c:pt>
                <c:pt idx="147">
                  <c:v>3.7787267542225984</c:v>
                </c:pt>
                <c:pt idx="148">
                  <c:v>3.7922938520320688</c:v>
                </c:pt>
                <c:pt idx="149">
                  <c:v>3.8058609498415388</c:v>
                </c:pt>
                <c:pt idx="150">
                  <c:v>3.8194280476510087</c:v>
                </c:pt>
                <c:pt idx="151">
                  <c:v>3.8329951454604791</c:v>
                </c:pt>
                <c:pt idx="152">
                  <c:v>3.8465622432699487</c:v>
                </c:pt>
                <c:pt idx="153">
                  <c:v>3.8601293410794191</c:v>
                </c:pt>
                <c:pt idx="154">
                  <c:v>3.873696438888889</c:v>
                </c:pt>
                <c:pt idx="155">
                  <c:v>3.887263536698359</c:v>
                </c:pt>
                <c:pt idx="156">
                  <c:v>3.9008306345078294</c:v>
                </c:pt>
                <c:pt idx="157">
                  <c:v>3.9143977323172994</c:v>
                </c:pt>
                <c:pt idx="158">
                  <c:v>3.9279648301267698</c:v>
                </c:pt>
                <c:pt idx="159">
                  <c:v>3.9415319279362397</c:v>
                </c:pt>
                <c:pt idx="160">
                  <c:v>3.9550990257457093</c:v>
                </c:pt>
                <c:pt idx="161">
                  <c:v>3.9686661235551797</c:v>
                </c:pt>
                <c:pt idx="162">
                  <c:v>3.9822332213646496</c:v>
                </c:pt>
                <c:pt idx="163">
                  <c:v>3.9958003191741196</c:v>
                </c:pt>
                <c:pt idx="164">
                  <c:v>4.00936741698359</c:v>
                </c:pt>
                <c:pt idx="165">
                  <c:v>4.02293451479306</c:v>
                </c:pt>
                <c:pt idx="166">
                  <c:v>4.0365016126025299</c:v>
                </c:pt>
                <c:pt idx="167">
                  <c:v>4.0500687104119999</c:v>
                </c:pt>
                <c:pt idx="168">
                  <c:v>4.0636358082214699</c:v>
                </c:pt>
                <c:pt idx="169">
                  <c:v>4.0772029060309407</c:v>
                </c:pt>
                <c:pt idx="170">
                  <c:v>4.0907700038404098</c:v>
                </c:pt>
                <c:pt idx="171">
                  <c:v>4.1043371016498797</c:v>
                </c:pt>
                <c:pt idx="172">
                  <c:v>4.1179041994593497</c:v>
                </c:pt>
                <c:pt idx="173">
                  <c:v>4.1314712972688206</c:v>
                </c:pt>
                <c:pt idx="174">
                  <c:v>4.1450383950782905</c:v>
                </c:pt>
                <c:pt idx="175">
                  <c:v>4.1586054928877605</c:v>
                </c:pt>
                <c:pt idx="176">
                  <c:v>4.1721725906972305</c:v>
                </c:pt>
                <c:pt idx="177">
                  <c:v>4.1857396885067013</c:v>
                </c:pt>
                <c:pt idx="178">
                  <c:v>4.1993067863161704</c:v>
                </c:pt>
                <c:pt idx="179">
                  <c:v>4.2128738841256412</c:v>
                </c:pt>
                <c:pt idx="180">
                  <c:v>4.2264409819351112</c:v>
                </c:pt>
                <c:pt idx="181">
                  <c:v>4.2400080797445812</c:v>
                </c:pt>
                <c:pt idx="182">
                  <c:v>4.2535751775540511</c:v>
                </c:pt>
                <c:pt idx="183">
                  <c:v>4.2671422753635211</c:v>
                </c:pt>
                <c:pt idx="184">
                  <c:v>4.2807093731729919</c:v>
                </c:pt>
                <c:pt idx="185">
                  <c:v>4.294276470982461</c:v>
                </c:pt>
                <c:pt idx="186">
                  <c:v>4.307843568791931</c:v>
                </c:pt>
                <c:pt idx="187">
                  <c:v>4.3214106666014018</c:v>
                </c:pt>
                <c:pt idx="188">
                  <c:v>4.3349777644108709</c:v>
                </c:pt>
                <c:pt idx="189">
                  <c:v>4.3485448622203418</c:v>
                </c:pt>
                <c:pt idx="190">
                  <c:v>4.3621119600298117</c:v>
                </c:pt>
                <c:pt idx="191">
                  <c:v>4.3756790578392817</c:v>
                </c:pt>
                <c:pt idx="192">
                  <c:v>4.3892461556487516</c:v>
                </c:pt>
                <c:pt idx="193">
                  <c:v>4.4028132534582216</c:v>
                </c:pt>
                <c:pt idx="194">
                  <c:v>4.4163803512676916</c:v>
                </c:pt>
                <c:pt idx="195">
                  <c:v>4.4299474490771624</c:v>
                </c:pt>
                <c:pt idx="196">
                  <c:v>4.4435145468866324</c:v>
                </c:pt>
                <c:pt idx="197">
                  <c:v>4.4570816446961024</c:v>
                </c:pt>
                <c:pt idx="198">
                  <c:v>4.4706487425055714</c:v>
                </c:pt>
                <c:pt idx="199">
                  <c:v>4.4842158403150423</c:v>
                </c:pt>
                <c:pt idx="200">
                  <c:v>4.4977829381245122</c:v>
                </c:pt>
                <c:pt idx="201">
                  <c:v>4.5113500359339822</c:v>
                </c:pt>
                <c:pt idx="202">
                  <c:v>4.5249171337434522</c:v>
                </c:pt>
                <c:pt idx="203">
                  <c:v>4.538484231552923</c:v>
                </c:pt>
                <c:pt idx="204">
                  <c:v>4.552051329362393</c:v>
                </c:pt>
                <c:pt idx="205">
                  <c:v>4.5656184271718629</c:v>
                </c:pt>
                <c:pt idx="206">
                  <c:v>4.5791855249813329</c:v>
                </c:pt>
                <c:pt idx="207">
                  <c:v>4.5927526227908029</c:v>
                </c:pt>
                <c:pt idx="208">
                  <c:v>4.6063197206002728</c:v>
                </c:pt>
                <c:pt idx="209">
                  <c:v>4.6198868184097428</c:v>
                </c:pt>
                <c:pt idx="210">
                  <c:v>4.6334539162192137</c:v>
                </c:pt>
                <c:pt idx="211">
                  <c:v>4.6470210140286836</c:v>
                </c:pt>
                <c:pt idx="212">
                  <c:v>4.6605881118381527</c:v>
                </c:pt>
                <c:pt idx="213">
                  <c:v>4.6741552096476227</c:v>
                </c:pt>
                <c:pt idx="214">
                  <c:v>4.6877223074570926</c:v>
                </c:pt>
                <c:pt idx="215">
                  <c:v>4.7012894052665635</c:v>
                </c:pt>
                <c:pt idx="216">
                  <c:v>4.7148565030760334</c:v>
                </c:pt>
                <c:pt idx="217">
                  <c:v>4.7284236008855034</c:v>
                </c:pt>
                <c:pt idx="218">
                  <c:v>4.7419906986949734</c:v>
                </c:pt>
                <c:pt idx="219">
                  <c:v>4.7555577965044433</c:v>
                </c:pt>
                <c:pt idx="220">
                  <c:v>4.7691248943139133</c:v>
                </c:pt>
                <c:pt idx="221">
                  <c:v>4.7826919921233841</c:v>
                </c:pt>
                <c:pt idx="222">
                  <c:v>4.7962590899328541</c:v>
                </c:pt>
                <c:pt idx="223">
                  <c:v>4.8098261877423241</c:v>
                </c:pt>
                <c:pt idx="224">
                  <c:v>4.823393285551794</c:v>
                </c:pt>
                <c:pt idx="225">
                  <c:v>4.836960383361264</c:v>
                </c:pt>
                <c:pt idx="226">
                  <c:v>4.8505274811707348</c:v>
                </c:pt>
                <c:pt idx="227">
                  <c:v>4.8640945789802039</c:v>
                </c:pt>
                <c:pt idx="228">
                  <c:v>4.8776616767896739</c:v>
                </c:pt>
                <c:pt idx="229">
                  <c:v>4.8912287745991438</c:v>
                </c:pt>
                <c:pt idx="230">
                  <c:v>4.9047958724086147</c:v>
                </c:pt>
                <c:pt idx="231">
                  <c:v>4.9183629702180847</c:v>
                </c:pt>
                <c:pt idx="232">
                  <c:v>4.9319300680275546</c:v>
                </c:pt>
                <c:pt idx="233">
                  <c:v>4.9454971658370246</c:v>
                </c:pt>
                <c:pt idx="234">
                  <c:v>4.9590642636464954</c:v>
                </c:pt>
                <c:pt idx="235">
                  <c:v>4.9726313614559645</c:v>
                </c:pt>
                <c:pt idx="236">
                  <c:v>4.9861984592654354</c:v>
                </c:pt>
                <c:pt idx="237">
                  <c:v>4.9997655570749053</c:v>
                </c:pt>
                <c:pt idx="238">
                  <c:v>5.0133326548843753</c:v>
                </c:pt>
                <c:pt idx="239">
                  <c:v>5.0268997526938453</c:v>
                </c:pt>
                <c:pt idx="240">
                  <c:v>5.0404668505033143</c:v>
                </c:pt>
                <c:pt idx="241">
                  <c:v>5.0540339483127861</c:v>
                </c:pt>
                <c:pt idx="242">
                  <c:v>5.0676010461222543</c:v>
                </c:pt>
                <c:pt idx="243">
                  <c:v>5.0811681439317251</c:v>
                </c:pt>
                <c:pt idx="244">
                  <c:v>5.0947352417411951</c:v>
                </c:pt>
                <c:pt idx="245">
                  <c:v>5.108302339550665</c:v>
                </c:pt>
                <c:pt idx="246">
                  <c:v>5.1218694373601359</c:v>
                </c:pt>
                <c:pt idx="247">
                  <c:v>5.135436535169605</c:v>
                </c:pt>
                <c:pt idx="248">
                  <c:v>5.1490036329790758</c:v>
                </c:pt>
                <c:pt idx="249">
                  <c:v>5.1625707307885458</c:v>
                </c:pt>
                <c:pt idx="250">
                  <c:v>5.1761378285980157</c:v>
                </c:pt>
                <c:pt idx="251">
                  <c:v>5.1897049264074866</c:v>
                </c:pt>
                <c:pt idx="252">
                  <c:v>5.2032720242169566</c:v>
                </c:pt>
                <c:pt idx="253">
                  <c:v>5.2168391220264265</c:v>
                </c:pt>
                <c:pt idx="254">
                  <c:v>5.2304062198358956</c:v>
                </c:pt>
                <c:pt idx="255">
                  <c:v>5.2439733176453656</c:v>
                </c:pt>
                <c:pt idx="256">
                  <c:v>5.2575404154548364</c:v>
                </c:pt>
                <c:pt idx="257">
                  <c:v>5.2711075132643055</c:v>
                </c:pt>
                <c:pt idx="258">
                  <c:v>5.2846746110737763</c:v>
                </c:pt>
                <c:pt idx="259">
                  <c:v>5.2982417088832543</c:v>
                </c:pt>
                <c:pt idx="260">
                  <c:v>5.3118088066927163</c:v>
                </c:pt>
                <c:pt idx="261">
                  <c:v>5.3253759045021871</c:v>
                </c:pt>
                <c:pt idx="262">
                  <c:v>5.3389430023116571</c:v>
                </c:pt>
                <c:pt idx="263">
                  <c:v>5.3525101001211333</c:v>
                </c:pt>
                <c:pt idx="264">
                  <c:v>5.366077197930597</c:v>
                </c:pt>
                <c:pt idx="265">
                  <c:v>5.379644295740067</c:v>
                </c:pt>
                <c:pt idx="266">
                  <c:v>5.3932113935495378</c:v>
                </c:pt>
                <c:pt idx="267">
                  <c:v>5.4067784913590131</c:v>
                </c:pt>
                <c:pt idx="268">
                  <c:v>5.4203455891684778</c:v>
                </c:pt>
                <c:pt idx="269">
                  <c:v>5.4339126869779468</c:v>
                </c:pt>
                <c:pt idx="270">
                  <c:v>5.4474797847874168</c:v>
                </c:pt>
                <c:pt idx="271">
                  <c:v>5.4610468825968947</c:v>
                </c:pt>
                <c:pt idx="272">
                  <c:v>5.4746139804063576</c:v>
                </c:pt>
                <c:pt idx="273">
                  <c:v>5.4881810782158276</c:v>
                </c:pt>
                <c:pt idx="274">
                  <c:v>5.5017481760252975</c:v>
                </c:pt>
                <c:pt idx="275">
                  <c:v>5.5153152738347737</c:v>
                </c:pt>
                <c:pt idx="276">
                  <c:v>5.5288823716442375</c:v>
                </c:pt>
                <c:pt idx="277">
                  <c:v>5.5424494694537074</c:v>
                </c:pt>
                <c:pt idx="278">
                  <c:v>5.5560165672631783</c:v>
                </c:pt>
                <c:pt idx="279">
                  <c:v>5.5695836650726545</c:v>
                </c:pt>
                <c:pt idx="280">
                  <c:v>5.5831507628821182</c:v>
                </c:pt>
                <c:pt idx="281">
                  <c:v>5.5967178606915891</c:v>
                </c:pt>
                <c:pt idx="282">
                  <c:v>5.6102849585010652</c:v>
                </c:pt>
                <c:pt idx="283">
                  <c:v>5.6238520563105352</c:v>
                </c:pt>
                <c:pt idx="284">
                  <c:v>5.637419154120006</c:v>
                </c:pt>
                <c:pt idx="285">
                  <c:v>5.650986251929468</c:v>
                </c:pt>
                <c:pt idx="286">
                  <c:v>5.664553349738946</c:v>
                </c:pt>
                <c:pt idx="287">
                  <c:v>5.6781204475484142</c:v>
                </c:pt>
                <c:pt idx="288">
                  <c:v>5.6916875453578859</c:v>
                </c:pt>
                <c:pt idx="289">
                  <c:v>5.7052546431673488</c:v>
                </c:pt>
                <c:pt idx="290">
                  <c:v>5.7188217409768249</c:v>
                </c:pt>
                <c:pt idx="291">
                  <c:v>5.7323888387862958</c:v>
                </c:pt>
                <c:pt idx="292">
                  <c:v>5.7459559365957649</c:v>
                </c:pt>
                <c:pt idx="293">
                  <c:v>5.7595230344052295</c:v>
                </c:pt>
                <c:pt idx="294">
                  <c:v>5.7730901322147057</c:v>
                </c:pt>
                <c:pt idx="295">
                  <c:v>5.7866572300241756</c:v>
                </c:pt>
                <c:pt idx="296">
                  <c:v>5.8002243278336456</c:v>
                </c:pt>
                <c:pt idx="297">
                  <c:v>5.8137914256431085</c:v>
                </c:pt>
                <c:pt idx="298">
                  <c:v>5.8273585234525864</c:v>
                </c:pt>
                <c:pt idx="299">
                  <c:v>5.8409256212620564</c:v>
                </c:pt>
                <c:pt idx="300">
                  <c:v>5.8544927190715264</c:v>
                </c:pt>
                <c:pt idx="301">
                  <c:v>5.8680598168809892</c:v>
                </c:pt>
                <c:pt idx="302">
                  <c:v>5.8816269146904654</c:v>
                </c:pt>
                <c:pt idx="303">
                  <c:v>5.8951940124999371</c:v>
                </c:pt>
                <c:pt idx="304">
                  <c:v>5.9087611103094062</c:v>
                </c:pt>
                <c:pt idx="305">
                  <c:v>5.92232820811887</c:v>
                </c:pt>
                <c:pt idx="306">
                  <c:v>5.9358953059283461</c:v>
                </c:pt>
                <c:pt idx="307">
                  <c:v>5.9494624037378161</c:v>
                </c:pt>
                <c:pt idx="308">
                  <c:v>5.9630295015472869</c:v>
                </c:pt>
                <c:pt idx="309">
                  <c:v>5.9765965993567569</c:v>
                </c:pt>
                <c:pt idx="310">
                  <c:v>5.9901636971662269</c:v>
                </c:pt>
                <c:pt idx="311">
                  <c:v>6.0037307949756977</c:v>
                </c:pt>
                <c:pt idx="312">
                  <c:v>6.0172978927851668</c:v>
                </c:pt>
                <c:pt idx="313">
                  <c:v>6.0308649905946377</c:v>
                </c:pt>
                <c:pt idx="314">
                  <c:v>6.0444320884041076</c:v>
                </c:pt>
                <c:pt idx="315">
                  <c:v>6.0579991862135776</c:v>
                </c:pt>
                <c:pt idx="316">
                  <c:v>6.0715662840230467</c:v>
                </c:pt>
                <c:pt idx="317">
                  <c:v>6.0851333818325166</c:v>
                </c:pt>
                <c:pt idx="318">
                  <c:v>6.0987004796419875</c:v>
                </c:pt>
                <c:pt idx="319">
                  <c:v>6.1122675774514565</c:v>
                </c:pt>
                <c:pt idx="320">
                  <c:v>6.1258346752609274</c:v>
                </c:pt>
                <c:pt idx="321">
                  <c:v>6.1394017730703974</c:v>
                </c:pt>
                <c:pt idx="322">
                  <c:v>6.1529688708798673</c:v>
                </c:pt>
                <c:pt idx="323">
                  <c:v>6.1665359686893382</c:v>
                </c:pt>
                <c:pt idx="324">
                  <c:v>6.1801030664988081</c:v>
                </c:pt>
                <c:pt idx="325">
                  <c:v>6.1936701643082781</c:v>
                </c:pt>
                <c:pt idx="326">
                  <c:v>6.207237262117749</c:v>
                </c:pt>
                <c:pt idx="327">
                  <c:v>6.220804359927218</c:v>
                </c:pt>
                <c:pt idx="328">
                  <c:v>6.2343714577366889</c:v>
                </c:pt>
                <c:pt idx="329">
                  <c:v>6.2479385555461571</c:v>
                </c:pt>
                <c:pt idx="330">
                  <c:v>6.2615056533556288</c:v>
                </c:pt>
                <c:pt idx="331">
                  <c:v>6.2750727511650979</c:v>
                </c:pt>
                <c:pt idx="332">
                  <c:v>6.2886398489745678</c:v>
                </c:pt>
                <c:pt idx="333">
                  <c:v>6.3022069467840387</c:v>
                </c:pt>
                <c:pt idx="334">
                  <c:v>6.3157740445935087</c:v>
                </c:pt>
                <c:pt idx="335">
                  <c:v>6.3293411424029786</c:v>
                </c:pt>
                <c:pt idx="336">
                  <c:v>6.3429082402124495</c:v>
                </c:pt>
                <c:pt idx="337">
                  <c:v>6.3564753380219186</c:v>
                </c:pt>
                <c:pt idx="338">
                  <c:v>6.3700424358313885</c:v>
                </c:pt>
                <c:pt idx="339">
                  <c:v>6.3836095336408585</c:v>
                </c:pt>
                <c:pt idx="340">
                  <c:v>6.3971766314503293</c:v>
                </c:pt>
                <c:pt idx="341">
                  <c:v>6.4107437292597993</c:v>
                </c:pt>
                <c:pt idx="342">
                  <c:v>6.4243108270692693</c:v>
                </c:pt>
                <c:pt idx="343">
                  <c:v>6.4378779248787401</c:v>
                </c:pt>
                <c:pt idx="344">
                  <c:v>6.4514450226882083</c:v>
                </c:pt>
                <c:pt idx="345">
                  <c:v>6.46501212049768</c:v>
                </c:pt>
                <c:pt idx="346">
                  <c:v>6.4785792183071491</c:v>
                </c:pt>
                <c:pt idx="347">
                  <c:v>6.4921463161166191</c:v>
                </c:pt>
                <c:pt idx="348">
                  <c:v>6.505713413926089</c:v>
                </c:pt>
                <c:pt idx="349">
                  <c:v>6.519280511735559</c:v>
                </c:pt>
                <c:pt idx="350">
                  <c:v>6.5328476095450299</c:v>
                </c:pt>
                <c:pt idx="351">
                  <c:v>6.5464147073544998</c:v>
                </c:pt>
                <c:pt idx="352">
                  <c:v>6.5599818051639698</c:v>
                </c:pt>
                <c:pt idx="353">
                  <c:v>6.5735489029734406</c:v>
                </c:pt>
                <c:pt idx="354">
                  <c:v>6.5871160007829097</c:v>
                </c:pt>
                <c:pt idx="355">
                  <c:v>6.6006830985923806</c:v>
                </c:pt>
                <c:pt idx="356">
                  <c:v>6.6142501964018505</c:v>
                </c:pt>
                <c:pt idx="357">
                  <c:v>6.6278172942113205</c:v>
                </c:pt>
                <c:pt idx="358">
                  <c:v>6.6413843920207896</c:v>
                </c:pt>
                <c:pt idx="359">
                  <c:v>6.6549514898302595</c:v>
                </c:pt>
                <c:pt idx="360">
                  <c:v>6.6685185876397304</c:v>
                </c:pt>
                <c:pt idx="361">
                  <c:v>6.6820856854492003</c:v>
                </c:pt>
                <c:pt idx="362">
                  <c:v>6.6956527832586703</c:v>
                </c:pt>
                <c:pt idx="363">
                  <c:v>6.7092198810681403</c:v>
                </c:pt>
                <c:pt idx="364">
                  <c:v>6.7227869788776102</c:v>
                </c:pt>
                <c:pt idx="365">
                  <c:v>6.7363540766870811</c:v>
                </c:pt>
                <c:pt idx="366">
                  <c:v>6.749921174496551</c:v>
                </c:pt>
                <c:pt idx="367">
                  <c:v>6.763488272306021</c:v>
                </c:pt>
                <c:pt idx="368">
                  <c:v>6.777055370115491</c:v>
                </c:pt>
                <c:pt idx="369">
                  <c:v>6.7906224679249609</c:v>
                </c:pt>
                <c:pt idx="370">
                  <c:v>6.8041895657344318</c:v>
                </c:pt>
                <c:pt idx="371">
                  <c:v>6.8177566635439</c:v>
                </c:pt>
                <c:pt idx="372">
                  <c:v>6.8313237613533717</c:v>
                </c:pt>
                <c:pt idx="373">
                  <c:v>6.8448908591628408</c:v>
                </c:pt>
                <c:pt idx="374">
                  <c:v>6.8584579569723108</c:v>
                </c:pt>
                <c:pt idx="375">
                  <c:v>6.8720250547817816</c:v>
                </c:pt>
                <c:pt idx="376">
                  <c:v>6.8855921525912516</c:v>
                </c:pt>
                <c:pt idx="377">
                  <c:v>6.8991592504007215</c:v>
                </c:pt>
                <c:pt idx="378">
                  <c:v>6.9127263482101924</c:v>
                </c:pt>
                <c:pt idx="379">
                  <c:v>6.9262934460196615</c:v>
                </c:pt>
                <c:pt idx="380">
                  <c:v>6.9398605438291323</c:v>
                </c:pt>
                <c:pt idx="381">
                  <c:v>6.9534276416386014</c:v>
                </c:pt>
                <c:pt idx="382">
                  <c:v>6.9669947394480722</c:v>
                </c:pt>
                <c:pt idx="383">
                  <c:v>6.9805618372575422</c:v>
                </c:pt>
                <c:pt idx="384">
                  <c:v>6.9941289350670122</c:v>
                </c:pt>
                <c:pt idx="385">
                  <c:v>7.007696032876483</c:v>
                </c:pt>
                <c:pt idx="386">
                  <c:v>7.021263130685953</c:v>
                </c:pt>
                <c:pt idx="387">
                  <c:v>7.0348302284954229</c:v>
                </c:pt>
                <c:pt idx="388">
                  <c:v>7.0483973263048911</c:v>
                </c:pt>
                <c:pt idx="389">
                  <c:v>7.061964424114362</c:v>
                </c:pt>
                <c:pt idx="390">
                  <c:v>7.0755315219238319</c:v>
                </c:pt>
                <c:pt idx="391">
                  <c:v>7.0890986197333019</c:v>
                </c:pt>
                <c:pt idx="392">
                  <c:v>7.1026657175427728</c:v>
                </c:pt>
                <c:pt idx="393">
                  <c:v>7.1162328153522427</c:v>
                </c:pt>
                <c:pt idx="394">
                  <c:v>7.1297999131617127</c:v>
                </c:pt>
                <c:pt idx="395">
                  <c:v>7.1433670109711835</c:v>
                </c:pt>
                <c:pt idx="396">
                  <c:v>7.1569341087806526</c:v>
                </c:pt>
                <c:pt idx="397">
                  <c:v>7.1705012065901235</c:v>
                </c:pt>
                <c:pt idx="398">
                  <c:v>7.1840683043995934</c:v>
                </c:pt>
                <c:pt idx="399">
                  <c:v>7.1976354022090634</c:v>
                </c:pt>
                <c:pt idx="400">
                  <c:v>7.2112025000185325</c:v>
                </c:pt>
                <c:pt idx="401">
                  <c:v>7.2247695978280024</c:v>
                </c:pt>
                <c:pt idx="402">
                  <c:v>7.2383366956374733</c:v>
                </c:pt>
                <c:pt idx="403">
                  <c:v>7.2519037934469432</c:v>
                </c:pt>
                <c:pt idx="404">
                  <c:v>7.2654708912564132</c:v>
                </c:pt>
                <c:pt idx="405">
                  <c:v>7.2790379890658841</c:v>
                </c:pt>
                <c:pt idx="406">
                  <c:v>7.2926050868753531</c:v>
                </c:pt>
                <c:pt idx="407">
                  <c:v>7.306172184684824</c:v>
                </c:pt>
                <c:pt idx="408">
                  <c:v>7.319739282494294</c:v>
                </c:pt>
                <c:pt idx="409">
                  <c:v>7.3333063803037639</c:v>
                </c:pt>
                <c:pt idx="410">
                  <c:v>7.3468734781132339</c:v>
                </c:pt>
                <c:pt idx="411">
                  <c:v>7.3604405759227038</c:v>
                </c:pt>
                <c:pt idx="412">
                  <c:v>7.3740076737321747</c:v>
                </c:pt>
                <c:pt idx="413">
                  <c:v>7.3875747715416429</c:v>
                </c:pt>
                <c:pt idx="414">
                  <c:v>7.4011418693511146</c:v>
                </c:pt>
                <c:pt idx="415">
                  <c:v>7.4147089671605837</c:v>
                </c:pt>
                <c:pt idx="416">
                  <c:v>7.4282760649700537</c:v>
                </c:pt>
                <c:pt idx="417">
                  <c:v>7.4418431627795236</c:v>
                </c:pt>
                <c:pt idx="418">
                  <c:v>7.4554102605889945</c:v>
                </c:pt>
                <c:pt idx="419">
                  <c:v>7.4689773583984644</c:v>
                </c:pt>
                <c:pt idx="420">
                  <c:v>7.4825444562079344</c:v>
                </c:pt>
                <c:pt idx="421">
                  <c:v>7.4961115540174044</c:v>
                </c:pt>
                <c:pt idx="422">
                  <c:v>7.5096786518268752</c:v>
                </c:pt>
                <c:pt idx="423">
                  <c:v>7.5232457496363452</c:v>
                </c:pt>
                <c:pt idx="424">
                  <c:v>7.5368128474458151</c:v>
                </c:pt>
                <c:pt idx="425">
                  <c:v>7.5503799452552851</c:v>
                </c:pt>
                <c:pt idx="426">
                  <c:v>7.5639470430647551</c:v>
                </c:pt>
                <c:pt idx="427">
                  <c:v>7.577514140874225</c:v>
                </c:pt>
                <c:pt idx="428">
                  <c:v>7.5910812386836959</c:v>
                </c:pt>
                <c:pt idx="429">
                  <c:v>7.6046483364931658</c:v>
                </c:pt>
                <c:pt idx="430">
                  <c:v>7.6182154343026349</c:v>
                </c:pt>
                <c:pt idx="431">
                  <c:v>7.6317825321121049</c:v>
                </c:pt>
                <c:pt idx="432">
                  <c:v>7.6453496299215757</c:v>
                </c:pt>
                <c:pt idx="433">
                  <c:v>7.6589167277310457</c:v>
                </c:pt>
                <c:pt idx="434">
                  <c:v>7.6724838255405157</c:v>
                </c:pt>
                <c:pt idx="435">
                  <c:v>7.6860509233499856</c:v>
                </c:pt>
                <c:pt idx="436">
                  <c:v>7.6996180211594556</c:v>
                </c:pt>
                <c:pt idx="437">
                  <c:v>7.7131851189689256</c:v>
                </c:pt>
                <c:pt idx="438">
                  <c:v>7.7267522167783955</c:v>
                </c:pt>
                <c:pt idx="439">
                  <c:v>7.7403193145878664</c:v>
                </c:pt>
                <c:pt idx="440">
                  <c:v>7.7538864123973363</c:v>
                </c:pt>
                <c:pt idx="441">
                  <c:v>7.7674535102068063</c:v>
                </c:pt>
                <c:pt idx="442">
                  <c:v>7.7810206080162754</c:v>
                </c:pt>
                <c:pt idx="443">
                  <c:v>7.7945877058257471</c:v>
                </c:pt>
                <c:pt idx="444">
                  <c:v>7.8081548036352162</c:v>
                </c:pt>
                <c:pt idx="445">
                  <c:v>7.8217219014446862</c:v>
                </c:pt>
                <c:pt idx="446">
                  <c:v>7.8352889992541561</c:v>
                </c:pt>
                <c:pt idx="447">
                  <c:v>7.8488560970636261</c:v>
                </c:pt>
                <c:pt idx="448">
                  <c:v>7.862423194873096</c:v>
                </c:pt>
                <c:pt idx="449">
                  <c:v>7.8759902926825669</c:v>
                </c:pt>
                <c:pt idx="450">
                  <c:v>7.8895573904920369</c:v>
                </c:pt>
              </c:numCache>
            </c:numRef>
          </c:xVal>
          <c:yVal>
            <c:numRef>
              <c:f>fit_5NN_BCC!$M$19:$M$469</c:f>
              <c:numCache>
                <c:formatCode>General</c:formatCode>
                <c:ptCount val="451"/>
                <c:pt idx="0">
                  <c:v>2.2653112003259146</c:v>
                </c:pt>
                <c:pt idx="1">
                  <c:v>1.6161592173749781</c:v>
                </c:pt>
                <c:pt idx="2">
                  <c:v>0.99947567724781905</c:v>
                </c:pt>
                <c:pt idx="3">
                  <c:v>0.41380959615220192</c:v>
                </c:pt>
                <c:pt idx="4">
                  <c:v>-0.14222389177314909</c:v>
                </c:pt>
                <c:pt idx="5">
                  <c:v>-0.66994672016584644</c:v>
                </c:pt>
                <c:pt idx="6">
                  <c:v>-1.1706209121482196</c:v>
                </c:pt>
                <c:pt idx="7">
                  <c:v>-1.6454514470321513</c:v>
                </c:pt>
                <c:pt idx="8">
                  <c:v>-2.0955889804948811</c:v>
                </c:pt>
                <c:pt idx="9">
                  <c:v>-2.5221324262121811</c:v>
                </c:pt>
                <c:pt idx="10">
                  <c:v>-2.9261314064749193</c:v>
                </c:pt>
                <c:pt idx="11">
                  <c:v>-3.3085885788834055</c:v>
                </c:pt>
                <c:pt idx="12">
                  <c:v>-3.6704618458076119</c:v>
                </c:pt>
                <c:pt idx="13">
                  <c:v>-4.0126664529196372</c:v>
                </c:pt>
                <c:pt idx="14">
                  <c:v>-4.336076982745583</c:v>
                </c:pt>
                <c:pt idx="15">
                  <c:v>-4.6415292488463518</c:v>
                </c:pt>
                <c:pt idx="16">
                  <c:v>-4.9298220959191958</c:v>
                </c:pt>
                <c:pt idx="17">
                  <c:v>-5.2017191108132277</c:v>
                </c:pt>
                <c:pt idx="18">
                  <c:v>-5.4579502491707306</c:v>
                </c:pt>
                <c:pt idx="19">
                  <c:v>-5.6992133821416271</c:v>
                </c:pt>
                <c:pt idx="20">
                  <c:v>-5.9261757673698625</c:v>
                </c:pt>
                <c:pt idx="21">
                  <c:v>-6.1394754482153164</c:v>
                </c:pt>
                <c:pt idx="22">
                  <c:v>-6.3397225849553802</c:v>
                </c:pt>
                <c:pt idx="23">
                  <c:v>-6.5275007215016743</c:v>
                </c:pt>
                <c:pt idx="24">
                  <c:v>-6.7033679909722679</c:v>
                </c:pt>
                <c:pt idx="25">
                  <c:v>-6.8678582632756484</c:v>
                </c:pt>
                <c:pt idx="26">
                  <c:v>-7.0214822376889696</c:v>
                </c:pt>
                <c:pt idx="27">
                  <c:v>-7.164728483249732</c:v>
                </c:pt>
                <c:pt idx="28">
                  <c:v>-7.2980644296261667</c:v>
                </c:pt>
                <c:pt idx="29">
                  <c:v>-7.4219373109863715</c:v>
                </c:pt>
                <c:pt idx="30">
                  <c:v>-7.5367750652494712</c:v>
                </c:pt>
                <c:pt idx="31">
                  <c:v>-7.6429871909731846</c:v>
                </c:pt>
                <c:pt idx="32">
                  <c:v>-7.7409655640105921</c:v>
                </c:pt>
                <c:pt idx="33">
                  <c:v>-7.8310852159542454</c:v>
                </c:pt>
                <c:pt idx="34">
                  <c:v>-7.9137050762776751</c:v>
                </c:pt>
                <c:pt idx="35">
                  <c:v>-7.9891686799824111</c:v>
                </c:pt>
                <c:pt idx="36">
                  <c:v>-8.0578048424623603</c:v>
                </c:pt>
                <c:pt idx="37">
                  <c:v>-8.1199283032065654</c:v>
                </c:pt>
                <c:pt idx="38">
                  <c:v>-8.175840339875851</c:v>
                </c:pt>
                <c:pt idx="39">
                  <c:v>-8.2258293542077947</c:v>
                </c:pt>
                <c:pt idx="40">
                  <c:v>-8.2701714311282473</c:v>
                </c:pt>
                <c:pt idx="41">
                  <c:v>-8.3091308723754782</c:v>
                </c:pt>
                <c:pt idx="42">
                  <c:v>-8.3429607058749617</c:v>
                </c:pt>
                <c:pt idx="43">
                  <c:v>-8.3719031720384542</c:v>
                </c:pt>
                <c:pt idx="44">
                  <c:v>-8.3961901881003165</c:v>
                </c:pt>
                <c:pt idx="45">
                  <c:v>-8.4160437915466204</c:v>
                </c:pt>
                <c:pt idx="46">
                  <c:v>-8.4316765636382414</c:v>
                </c:pt>
                <c:pt idx="47">
                  <c:v>-8.4432920339779969</c:v>
                </c:pt>
                <c:pt idx="48">
                  <c:v>-8.4510850670231967</c:v>
                </c:pt>
                <c:pt idx="49">
                  <c:v>-8.4552422313993638</c:v>
                </c:pt>
                <c:pt idx="50">
                  <c:v>-8.455942152827328</c:v>
                </c:pt>
                <c:pt idx="51">
                  <c:v>-8.4533558514349245</c:v>
                </c:pt>
                <c:pt idx="52">
                  <c:v>-8.4476470641858121</c:v>
                </c:pt>
                <c:pt idx="53">
                  <c:v>-8.4389725531210473</c:v>
                </c:pt>
                <c:pt idx="54">
                  <c:v>-8.4274824000744371</c:v>
                </c:pt>
                <c:pt idx="55">
                  <c:v>-8.4133202884896843</c:v>
                </c:pt>
                <c:pt idx="56">
                  <c:v>-8.396623772936227</c:v>
                </c:pt>
                <c:pt idx="57">
                  <c:v>-8.377524536891185</c:v>
                </c:pt>
                <c:pt idx="58">
                  <c:v>-8.3561486393268627</c:v>
                </c:pt>
                <c:pt idx="59">
                  <c:v>-8.3326167506167348</c:v>
                </c:pt>
                <c:pt idx="60">
                  <c:v>-8.3070443782478929</c:v>
                </c:pt>
                <c:pt idx="61">
                  <c:v>-8.2795420828039745</c:v>
                </c:pt>
                <c:pt idx="62">
                  <c:v>-8.2502156846602297</c:v>
                </c:pt>
                <c:pt idx="63">
                  <c:v>-8.2191664618108966</c:v>
                </c:pt>
                <c:pt idx="64">
                  <c:v>-8.1864913392288603</c:v>
                </c:pt>
                <c:pt idx="65">
                  <c:v>-8.1522830701383349</c:v>
                </c:pt>
                <c:pt idx="66">
                  <c:v>-8.116630409563081</c:v>
                </c:pt>
                <c:pt idx="67">
                  <c:v>-8.079618280495378</c:v>
                </c:pt>
                <c:pt idx="68">
                  <c:v>-8.0413279330145606</c:v>
                </c:pt>
                <c:pt idx="69">
                  <c:v>-8.0018370966683445</c:v>
                </c:pt>
                <c:pt idx="70">
                  <c:v>-7.9612201264153981</c:v>
                </c:pt>
                <c:pt idx="71">
                  <c:v>-7.9195481424135412</c:v>
                </c:pt>
                <c:pt idx="72">
                  <c:v>-7.8768891639246572</c:v>
                </c:pt>
                <c:pt idx="73">
                  <c:v>-7.8333082375946903</c:v>
                </c:pt>
                <c:pt idx="74">
                  <c:v>-7.7888675603551238</c:v>
                </c:pt>
                <c:pt idx="75">
                  <c:v>-7.743626597180838</c:v>
                </c:pt>
                <c:pt idx="76">
                  <c:v>-7.6976421939284503</c:v>
                </c:pt>
                <c:pt idx="77">
                  <c:v>-7.6509686854687935</c:v>
                </c:pt>
                <c:pt idx="78">
                  <c:v>-7.6036579993175533</c:v>
                </c:pt>
                <c:pt idx="79">
                  <c:v>-7.5557597549585207</c:v>
                </c:pt>
                <c:pt idx="80">
                  <c:v>-7.507321359045191</c:v>
                </c:pt>
                <c:pt idx="81">
                  <c:v>-7.4583880966579947</c:v>
                </c:pt>
                <c:pt idx="82">
                  <c:v>-7.4090032187862356</c:v>
                </c:pt>
                <c:pt idx="83">
                  <c:v>-7.3592080261963941</c:v>
                </c:pt>
                <c:pt idx="84">
                  <c:v>-7.3090419498409993</c:v>
                </c:pt>
                <c:pt idx="85">
                  <c:v>-7.2585426279553857</c:v>
                </c:pt>
                <c:pt idx="86">
                  <c:v>-7.2077459799830939</c:v>
                </c:pt>
                <c:pt idx="87">
                  <c:v>-7.156686277464356</c:v>
                </c:pt>
                <c:pt idx="88">
                  <c:v>-7.1053962120160623</c:v>
                </c:pt>
                <c:pt idx="89">
                  <c:v>-7.0539069605260583</c:v>
                </c:pt>
                <c:pt idx="90">
                  <c:v>-7.0022482476789731</c:v>
                </c:pt>
                <c:pt idx="91">
                  <c:v>-6.9504484059258154</c:v>
                </c:pt>
                <c:pt idx="92">
                  <c:v>-6.8985344330044853</c:v>
                </c:pt>
                <c:pt idx="93">
                  <c:v>-6.846532047113695</c:v>
                </c:pt>
                <c:pt idx="94">
                  <c:v>-6.7944657398383423</c:v>
                </c:pt>
                <c:pt idx="95">
                  <c:v>-6.7423588269200643</c:v>
                </c:pt>
                <c:pt idx="96">
                  <c:v>-6.6902334969625565</c:v>
                </c:pt>
                <c:pt idx="97">
                  <c:v>-6.6381108581575541</c:v>
                </c:pt>
                <c:pt idx="98">
                  <c:v>-6.5860109831133693</c:v>
                </c:pt>
                <c:pt idx="99">
                  <c:v>-6.5339529518646247</c:v>
                </c:pt>
                <c:pt idx="100">
                  <c:v>-6.4819548931382149</c:v>
                </c:pt>
                <c:pt idx="101">
                  <c:v>-6.4300340239474432</c:v>
                </c:pt>
                <c:pt idx="102">
                  <c:v>-6.3782066875831323</c:v>
                </c:pt>
                <c:pt idx="103">
                  <c:v>-6.3264883900675963</c:v>
                </c:pt>
                <c:pt idx="104">
                  <c:v>-6.2748938351345229</c:v>
                </c:pt>
                <c:pt idx="105">
                  <c:v>-6.2234369577951885</c:v>
                </c:pt>
                <c:pt idx="106">
                  <c:v>-6.1721309565487648</c:v>
                </c:pt>
                <c:pt idx="107">
                  <c:v>-6.1209883242921768</c:v>
                </c:pt>
                <c:pt idx="108">
                  <c:v>-6.0700208779824552</c:v>
                </c:pt>
                <c:pt idx="109">
                  <c:v>-6.0192397871024754</c:v>
                </c:pt>
                <c:pt idx="110">
                  <c:v>-5.968655600978658</c:v>
                </c:pt>
                <c:pt idx="111">
                  <c:v>-5.9182782749973573</c:v>
                </c:pt>
                <c:pt idx="112">
                  <c:v>-5.8681171957644862</c:v>
                </c:pt>
                <c:pt idx="113">
                  <c:v>-5.8181812052513049</c:v>
                </c:pt>
                <c:pt idx="114">
                  <c:v>-5.7684786239673045</c:v>
                </c:pt>
                <c:pt idx="115">
                  <c:v>-5.7190172731995332</c:v>
                </c:pt>
                <c:pt idx="116">
                  <c:v>-5.6698044963560728</c:v>
                </c:pt>
                <c:pt idx="117">
                  <c:v>-5.6208471794497248</c:v>
                </c:pt>
                <c:pt idx="118">
                  <c:v>-5.5721517707565784</c:v>
                </c:pt>
                <c:pt idx="119">
                  <c:v>-5.5237242996826508</c:v>
                </c:pt>
                <c:pt idx="120">
                  <c:v>-5.4755703948704131</c:v>
                </c:pt>
                <c:pt idx="121">
                  <c:v>-5.4276953015757368</c:v>
                </c:pt>
                <c:pt idx="122">
                  <c:v>-5.3801038983444975</c:v>
                </c:pt>
                <c:pt idx="123">
                  <c:v>-5.3328007130169626</c:v>
                </c:pt>
                <c:pt idx="124">
                  <c:v>-5.2857899380868059</c:v>
                </c:pt>
                <c:pt idx="125">
                  <c:v>-5.2390754454406245</c:v>
                </c:pt>
                <c:pt idx="126">
                  <c:v>-5.1926608005027113</c:v>
                </c:pt>
                <c:pt idx="127">
                  <c:v>-5.1465492758088018</c:v>
                </c:pt>
                <c:pt idx="128">
                  <c:v>-5.1007438640316645</c:v>
                </c:pt>
                <c:pt idx="129">
                  <c:v>-5.0552472904803043</c:v>
                </c:pt>
                <c:pt idx="130">
                  <c:v>-5.0100620250938519</c:v>
                </c:pt>
                <c:pt idx="131">
                  <c:v>-4.9651902939502017</c:v>
                </c:pt>
                <c:pt idx="132">
                  <c:v>-4.9206340903087531</c:v>
                </c:pt>
                <c:pt idx="133">
                  <c:v>-4.8763951852057703</c:v>
                </c:pt>
                <c:pt idx="134">
                  <c:v>-4.8324751376201869</c:v>
                </c:pt>
                <c:pt idx="135">
                  <c:v>-4.7888753042268588</c:v>
                </c:pt>
                <c:pt idx="136">
                  <c:v>-4.7455968487537525</c:v>
                </c:pt>
                <c:pt idx="137">
                  <c:v>-4.7026407509587118</c:v>
                </c:pt>
                <c:pt idx="138">
                  <c:v>-4.6600078152409381</c:v>
                </c:pt>
                <c:pt idx="139">
                  <c:v>-4.6176986789016992</c:v>
                </c:pt>
                <c:pt idx="140">
                  <c:v>-4.5757138200681258</c:v>
                </c:pt>
                <c:pt idx="141">
                  <c:v>-4.5340535652935143</c:v>
                </c:pt>
                <c:pt idx="142">
                  <c:v>-4.4927180968469376</c:v>
                </c:pt>
                <c:pt idx="143">
                  <c:v>-4.4517074597044415</c:v>
                </c:pt>
                <c:pt idx="144">
                  <c:v>-4.4110215682537177</c:v>
                </c:pt>
                <c:pt idx="145">
                  <c:v>-4.3706602127235641</c:v>
                </c:pt>
                <c:pt idx="146">
                  <c:v>-4.3306230653490312</c:v>
                </c:pt>
                <c:pt idx="147">
                  <c:v>-4.2909096862827445</c:v>
                </c:pt>
                <c:pt idx="148">
                  <c:v>-4.251519529262449</c:v>
                </c:pt>
                <c:pt idx="149">
                  <c:v>-4.2124519470444222</c:v>
                </c:pt>
                <c:pt idx="150">
                  <c:v>-4.1737061966120317</c:v>
                </c:pt>
                <c:pt idx="151">
                  <c:v>-4.1352814441683519</c:v>
                </c:pt>
                <c:pt idx="152">
                  <c:v>-4.0971767699213828</c:v>
                </c:pt>
                <c:pt idx="153">
                  <c:v>-4.059391172670086</c:v>
                </c:pt>
                <c:pt idx="154">
                  <c:v>-4.021923574199139</c:v>
                </c:pt>
                <c:pt idx="155">
                  <c:v>-3.9847728234899713</c:v>
                </c:pt>
                <c:pt idx="156">
                  <c:v>-3.9479377007553742</c:v>
                </c:pt>
                <c:pt idx="157">
                  <c:v>-3.9114169213046908</c:v>
                </c:pt>
                <c:pt idx="158">
                  <c:v>-3.8752091392462513</c:v>
                </c:pt>
                <c:pt idx="159">
                  <c:v>-3.8393129510335924</c:v>
                </c:pt>
                <c:pt idx="160">
                  <c:v>-3.8037268988615689</c:v>
                </c:pt>
                <c:pt idx="161">
                  <c:v>-3.7684494739183862</c:v>
                </c:pt>
                <c:pt idx="162">
                  <c:v>-3.7334791194992456</c:v>
                </c:pt>
                <c:pt idx="163">
                  <c:v>-3.6988142339870795</c:v>
                </c:pt>
                <c:pt idx="164">
                  <c:v>-3.6644531737057022</c:v>
                </c:pt>
                <c:pt idx="165">
                  <c:v>-3.6303942556504261</c:v>
                </c:pt>
                <c:pt idx="166">
                  <c:v>-3.5966357601010039</c:v>
                </c:pt>
                <c:pt idx="167">
                  <c:v>-3.5631759331216148</c:v>
                </c:pt>
                <c:pt idx="168">
                  <c:v>-3.5300129889523735</c:v>
                </c:pt>
                <c:pt idx="169">
                  <c:v>-3.4971451122966801</c:v>
                </c:pt>
                <c:pt idx="170">
                  <c:v>-3.4645704605086034</c:v>
                </c:pt>
                <c:pt idx="171">
                  <c:v>-3.4322871656842104</c:v>
                </c:pt>
                <c:pt idx="172">
                  <c:v>-3.4002933366607957</c:v>
                </c:pt>
                <c:pt idx="173">
                  <c:v>-3.3685870609275752</c:v>
                </c:pt>
                <c:pt idx="174">
                  <c:v>-3.3371664064514737</c:v>
                </c:pt>
                <c:pt idx="175">
                  <c:v>-3.3060294234213545</c:v>
                </c:pt>
                <c:pt idx="176">
                  <c:v>-3.2751741459139958</c:v>
                </c:pt>
                <c:pt idx="177">
                  <c:v>-3.24459859348493</c:v>
                </c:pt>
                <c:pt idx="178">
                  <c:v>-3.2143007726872019</c:v>
                </c:pt>
                <c:pt idx="179">
                  <c:v>-3.1842786785208697</c:v>
                </c:pt>
                <c:pt idx="180">
                  <c:v>-3.1545302958161576</c:v>
                </c:pt>
                <c:pt idx="181">
                  <c:v>-3.1250536005528016</c:v>
                </c:pt>
                <c:pt idx="182">
                  <c:v>-3.0958465611182757</c:v>
                </c:pt>
                <c:pt idx="183">
                  <c:v>-3.0669071395072955</c:v>
                </c:pt>
                <c:pt idx="184">
                  <c:v>-3.0382332924650184</c:v>
                </c:pt>
                <c:pt idx="185">
                  <c:v>-3.0098229725762198</c:v>
                </c:pt>
                <c:pt idx="186">
                  <c:v>-2.9816741293025881</c:v>
                </c:pt>
                <c:pt idx="187">
                  <c:v>-2.9537847099703387</c:v>
                </c:pt>
                <c:pt idx="188">
                  <c:v>-2.9261526607100952</c:v>
                </c:pt>
                <c:pt idx="189">
                  <c:v>-2.8987759273509948</c:v>
                </c:pt>
                <c:pt idx="190">
                  <c:v>-2.8716524562709438</c:v>
                </c:pt>
                <c:pt idx="191">
                  <c:v>-2.8447801952047427</c:v>
                </c:pt>
                <c:pt idx="192">
                  <c:v>-2.8181570940118599</c:v>
                </c:pt>
                <c:pt idx="193">
                  <c:v>-2.7917811054054993</c:v>
                </c:pt>
                <c:pt idx="194">
                  <c:v>-2.7656501856445481</c:v>
                </c:pt>
                <c:pt idx="195">
                  <c:v>-2.739762295189943</c:v>
                </c:pt>
                <c:pt idx="196">
                  <c:v>-2.7141153993269285</c:v>
                </c:pt>
                <c:pt idx="197">
                  <c:v>-2.6887074687546075</c:v>
                </c:pt>
                <c:pt idx="198">
                  <c:v>-2.6635364801441606</c:v>
                </c:pt>
                <c:pt idx="199">
                  <c:v>-2.6386004166670203</c:v>
                </c:pt>
                <c:pt idx="200">
                  <c:v>-2.6138972684942861</c:v>
                </c:pt>
                <c:pt idx="201">
                  <c:v>-2.5894250332685251</c:v>
                </c:pt>
                <c:pt idx="202">
                  <c:v>-2.5651817165491839</c:v>
                </c:pt>
                <c:pt idx="203">
                  <c:v>-2.5411653322326675</c:v>
                </c:pt>
                <c:pt idx="204">
                  <c:v>-2.5173739029482012</c:v>
                </c:pt>
                <c:pt idx="205">
                  <c:v>-2.4938054604304392</c:v>
                </c:pt>
                <c:pt idx="206">
                  <c:v>-2.4704580458698779</c:v>
                </c:pt>
                <c:pt idx="207">
                  <c:v>-2.4473297102419576</c:v>
                </c:pt>
                <c:pt idx="208">
                  <c:v>-2.4244185146158017</c:v>
                </c:pt>
                <c:pt idx="209">
                  <c:v>-2.4017225304434402</c:v>
                </c:pt>
                <c:pt idx="210">
                  <c:v>-2.3792398398303733</c:v>
                </c:pt>
                <c:pt idx="211">
                  <c:v>-2.3569685357882753</c:v>
                </c:pt>
                <c:pt idx="212">
                  <c:v>-2.334906722470603</c:v>
                </c:pt>
                <c:pt idx="213">
                  <c:v>-2.3130525153918606</c:v>
                </c:pt>
                <c:pt idx="214">
                  <c:v>-2.2914040416312385</c:v>
                </c:pt>
                <c:pt idx="215">
                  <c:v>-2.2699594400212981</c:v>
                </c:pt>
                <c:pt idx="216">
                  <c:v>-2.2487168613223658</c:v>
                </c:pt>
                <c:pt idx="217">
                  <c:v>-2.2276744683832677</c:v>
                </c:pt>
                <c:pt idx="218">
                  <c:v>-2.2068304362890134</c:v>
                </c:pt>
                <c:pt idx="219">
                  <c:v>-2.1861829524960044</c:v>
                </c:pt>
                <c:pt idx="220">
                  <c:v>-2.1657302169553372</c:v>
                </c:pt>
                <c:pt idx="221">
                  <c:v>-2.1454704422247164</c:v>
                </c:pt>
                <c:pt idx="222">
                  <c:v>-2.1254018535695254</c:v>
                </c:pt>
                <c:pt idx="223">
                  <c:v>-2.1055226890535033</c:v>
                </c:pt>
                <c:pt idx="224">
                  <c:v>-2.0858311996195558</c:v>
                </c:pt>
                <c:pt idx="225">
                  <c:v>-2.0663256491611079</c:v>
                </c:pt>
                <c:pt idx="226">
                  <c:v>-2.0470043145844619</c:v>
                </c:pt>
                <c:pt idx="227">
                  <c:v>-2.0278654858625793</c:v>
                </c:pt>
                <c:pt idx="228">
                  <c:v>-2.0089074660806658</c:v>
                </c:pt>
                <c:pt idx="229">
                  <c:v>-1.9901285714739818</c:v>
                </c:pt>
                <c:pt idx="230">
                  <c:v>-1.9715271314582161</c:v>
                </c:pt>
                <c:pt idx="231">
                  <c:v>-1.9531014886527989</c:v>
                </c:pt>
                <c:pt idx="232">
                  <c:v>-1.9348499988974757</c:v>
                </c:pt>
                <c:pt idx="233">
                  <c:v>-1.9167710312624942</c:v>
                </c:pt>
                <c:pt idx="234">
                  <c:v>-1.8988629680526936</c:v>
                </c:pt>
                <c:pt idx="235">
                  <c:v>-1.8811242048058192</c:v>
                </c:pt>
                <c:pt idx="236">
                  <c:v>-1.863553150285314</c:v>
                </c:pt>
                <c:pt idx="237">
                  <c:v>-1.8461482264679265</c:v>
                </c:pt>
                <c:pt idx="238">
                  <c:v>-1.8289078685263254</c:v>
                </c:pt>
                <c:pt idx="239">
                  <c:v>-1.8118305248070352</c:v>
                </c:pt>
                <c:pt idx="240">
                  <c:v>-1.7949146568039036</c:v>
                </c:pt>
                <c:pt idx="241">
                  <c:v>-1.7781587391273415</c:v>
                </c:pt>
                <c:pt idx="242">
                  <c:v>-1.76156125946958</c:v>
                </c:pt>
                <c:pt idx="243">
                  <c:v>-1.7451207185661051</c:v>
                </c:pt>
                <c:pt idx="244">
                  <c:v>-1.7288356301535557</c:v>
                </c:pt>
                <c:pt idx="245">
                  <c:v>-1.7127045209241984</c:v>
                </c:pt>
                <c:pt idx="246">
                  <c:v>-1.6967259304772306</c:v>
                </c:pt>
                <c:pt idx="247">
                  <c:v>-1.6808984112670642</c:v>
                </c:pt>
                <c:pt idx="248">
                  <c:v>-1.6652205285487511</c:v>
                </c:pt>
                <c:pt idx="249">
                  <c:v>-1.6496908603207654</c:v>
                </c:pt>
                <c:pt idx="250">
                  <c:v>-1.634307997265235</c:v>
                </c:pt>
                <c:pt idx="251">
                  <c:v>-1.6190705426858285</c:v>
                </c:pt>
                <c:pt idx="252">
                  <c:v>-1.603977112443415</c:v>
                </c:pt>
                <c:pt idx="253">
                  <c:v>-1.5890263348896443</c:v>
                </c:pt>
                <c:pt idx="254">
                  <c:v>-1.5742168507985768</c:v>
                </c:pt>
                <c:pt idx="255">
                  <c:v>-1.5595473132964988</c:v>
                </c:pt>
                <c:pt idx="256">
                  <c:v>-1.5450163877900349</c:v>
                </c:pt>
                <c:pt idx="257">
                  <c:v>-1.5306227518926849</c:v>
                </c:pt>
                <c:pt idx="258">
                  <c:v>-1.5163650953498728</c:v>
                </c:pt>
                <c:pt idx="259">
                  <c:v>-1.5022421199626552</c:v>
                </c:pt>
                <c:pt idx="260">
                  <c:v>-1.4882525395101813</c:v>
                </c:pt>
                <c:pt idx="261">
                  <c:v>-1.4743950796708944</c:v>
                </c:pt>
                <c:pt idx="262">
                  <c:v>-1.4606684779428105</c:v>
                </c:pt>
                <c:pt idx="263">
                  <c:v>-1.4470714835626857</c:v>
                </c:pt>
                <c:pt idx="264">
                  <c:v>-1.4336028574243789</c:v>
                </c:pt>
                <c:pt idx="265">
                  <c:v>-1.4202613719962907</c:v>
                </c:pt>
                <c:pt idx="266">
                  <c:v>-1.4070458112381867</c:v>
                </c:pt>
                <c:pt idx="267">
                  <c:v>-1.393954970517266</c:v>
                </c:pt>
                <c:pt idx="268">
                  <c:v>-1.3809876565236847</c:v>
                </c:pt>
                <c:pt idx="269">
                  <c:v>-1.3681426871854854</c:v>
                </c:pt>
                <c:pt idx="270">
                  <c:v>-1.3554188915831529</c:v>
                </c:pt>
                <c:pt idx="271">
                  <c:v>-1.3428151098636929</c:v>
                </c:pt>
                <c:pt idx="272">
                  <c:v>-1.330330193154426</c:v>
                </c:pt>
                <c:pt idx="273">
                  <c:v>-1.3179630034763972</c:v>
                </c:pt>
                <c:pt idx="274">
                  <c:v>-1.3057124136576692</c:v>
                </c:pt>
                <c:pt idx="275">
                  <c:v>-1.293577307246337</c:v>
                </c:pt>
                <c:pt idx="276">
                  <c:v>-1.2815565784234668</c:v>
                </c:pt>
                <c:pt idx="277">
                  <c:v>-1.2696491319158532</c:v>
                </c:pt>
                <c:pt idx="278">
                  <c:v>-1.2578538829088395</c:v>
                </c:pt>
                <c:pt idx="279">
                  <c:v>-1.2461697569590406</c:v>
                </c:pt>
                <c:pt idx="280">
                  <c:v>-1.2345956899071524</c:v>
                </c:pt>
                <c:pt idx="281">
                  <c:v>-1.2231306277907508</c:v>
                </c:pt>
                <c:pt idx="282">
                  <c:v>-1.2117735267572918</c:v>
                </c:pt>
                <c:pt idx="283">
                  <c:v>-1.2005233529771882</c:v>
                </c:pt>
                <c:pt idx="284">
                  <c:v>-1.189379082557035</c:v>
                </c:pt>
                <c:pt idx="285">
                  <c:v>-1.1783397014530883</c:v>
                </c:pt>
                <c:pt idx="286">
                  <c:v>-1.1674042053848954</c:v>
                </c:pt>
                <c:pt idx="287">
                  <c:v>-1.1565715997492849</c:v>
                </c:pt>
                <c:pt idx="288">
                  <c:v>-1.1458408995344969</c:v>
                </c:pt>
                <c:pt idx="289">
                  <c:v>-1.13521112923473</c:v>
                </c:pt>
                <c:pt idx="290">
                  <c:v>-1.1246813227649208</c:v>
                </c:pt>
                <c:pt idx="291">
                  <c:v>-1.1142505233759676</c:v>
                </c:pt>
                <c:pt idx="292">
                  <c:v>-1.1039177835702108</c:v>
                </c:pt>
                <c:pt idx="293">
                  <c:v>-1.0936821650173687</c:v>
                </c:pt>
                <c:pt idx="294">
                  <c:v>-1.0835427384708336</c:v>
                </c:pt>
                <c:pt idx="295">
                  <c:v>-1.0734985836844431</c:v>
                </c:pt>
                <c:pt idx="296">
                  <c:v>-1.0635487893295961</c:v>
                </c:pt>
                <c:pt idx="297">
                  <c:v>-1.0536924529128977</c:v>
                </c:pt>
                <c:pt idx="298">
                  <c:v>-1.0439286806941976</c:v>
                </c:pt>
                <c:pt idx="299">
                  <c:v>-1.034256587605189</c:v>
                </c:pt>
                <c:pt idx="300">
                  <c:v>-1.0246752971683868</c:v>
                </c:pt>
                <c:pt idx="301">
                  <c:v>-1.0151839414166888</c:v>
                </c:pt>
                <c:pt idx="302">
                  <c:v>-1.0057816608133807</c:v>
                </c:pt>
                <c:pt idx="303">
                  <c:v>-0.99646760417273583</c:v>
                </c:pt>
                <c:pt idx="304">
                  <c:v>-0.98724092858104595</c:v>
                </c:pt>
                <c:pt idx="305">
                  <c:v>-0.97810079931825633</c:v>
                </c:pt>
                <c:pt idx="306">
                  <c:v>-0.96904638978009416</c:v>
                </c:pt>
                <c:pt idx="307">
                  <c:v>-0.96007688140080794</c:v>
                </c:pt>
                <c:pt idx="308">
                  <c:v>-0.95119146357637763</c:v>
                </c:pt>
                <c:pt idx="309">
                  <c:v>-0.94238933358834975</c:v>
                </c:pt>
                <c:pt idx="310">
                  <c:v>-0.93366969652820764</c:v>
                </c:pt>
                <c:pt idx="311">
                  <c:v>-0.92503176522231634</c:v>
                </c:pt>
                <c:pt idx="312">
                  <c:v>-0.91647476015744522</c:v>
                </c:pt>
                <c:pt idx="313">
                  <c:v>-0.9079979094068571</c:v>
                </c:pt>
                <c:pt idx="314">
                  <c:v>-0.89960044855699139</c:v>
                </c:pt>
                <c:pt idx="315">
                  <c:v>-0.89128162063471617</c:v>
                </c:pt>
                <c:pt idx="316">
                  <c:v>-0.88304067603517344</c:v>
                </c:pt>
                <c:pt idx="317">
                  <c:v>-0.8748768724502094</c:v>
                </c:pt>
                <c:pt idx="318">
                  <c:v>-0.86678947479739077</c:v>
                </c:pt>
                <c:pt idx="319">
                  <c:v>-0.85877775514961729</c:v>
                </c:pt>
                <c:pt idx="320">
                  <c:v>-0.85084099266531321</c:v>
                </c:pt>
                <c:pt idx="321">
                  <c:v>-0.84297847351922328</c:v>
                </c:pt>
                <c:pt idx="322">
                  <c:v>-0.83518949083379013</c:v>
                </c:pt>
                <c:pt idx="323">
                  <c:v>-0.82747334461112521</c:v>
                </c:pt>
                <c:pt idx="324">
                  <c:v>-0.81982934166557586</c:v>
                </c:pt>
                <c:pt idx="325">
                  <c:v>-0.81225679555687313</c:v>
                </c:pt>
                <c:pt idx="326">
                  <c:v>-0.80475502652387809</c:v>
                </c:pt>
                <c:pt idx="327">
                  <c:v>-0.79732336141891391</c:v>
                </c:pt>
                <c:pt idx="328">
                  <c:v>-0.78996113364267828</c:v>
                </c:pt>
                <c:pt idx="329">
                  <c:v>-0.7826676830797562</c:v>
                </c:pt>
                <c:pt idx="330">
                  <c:v>-0.77544235603469802</c:v>
                </c:pt>
                <c:pt idx="331">
                  <c:v>-0.76828450516870017</c:v>
                </c:pt>
                <c:pt idx="332">
                  <c:v>-0.76119348943684817</c:v>
                </c:pt>
                <c:pt idx="333">
                  <c:v>-0.75416867402594612</c:v>
                </c:pt>
                <c:pt idx="334">
                  <c:v>-0.74720943029292497</c:v>
                </c:pt>
                <c:pt idx="335">
                  <c:v>-0.7403151357038148</c:v>
                </c:pt>
                <c:pt idx="336">
                  <c:v>-0.73348517377329336</c:v>
                </c:pt>
                <c:pt idx="337">
                  <c:v>-0.7267189340048047</c:v>
                </c:pt>
                <c:pt idx="338">
                  <c:v>-0.72001581183123353</c:v>
                </c:pt>
                <c:pt idx="339">
                  <c:v>-0.713375208556152</c:v>
                </c:pt>
                <c:pt idx="340">
                  <c:v>-0.70679653129561759</c:v>
                </c:pt>
                <c:pt idx="341">
                  <c:v>-0.70027919292053109</c:v>
                </c:pt>
                <c:pt idx="342">
                  <c:v>-0.69382261199954232</c:v>
                </c:pt>
                <c:pt idx="343">
                  <c:v>-0.68742621274250804</c:v>
                </c:pt>
                <c:pt idx="344">
                  <c:v>-0.68108942494449654</c:v>
                </c:pt>
                <c:pt idx="345">
                  <c:v>-0.67481168393032676</c:v>
                </c:pt>
                <c:pt idx="346">
                  <c:v>-0.66859243049965678</c:v>
                </c:pt>
                <c:pt idx="347">
                  <c:v>-0.66243111087259532</c:v>
                </c:pt>
                <c:pt idx="348">
                  <c:v>-0.65632717663585183</c:v>
                </c:pt>
                <c:pt idx="349">
                  <c:v>-0.65028008468941012</c:v>
                </c:pt>
                <c:pt idx="350">
                  <c:v>-0.64428929719372707</c:v>
                </c:pt>
                <c:pt idx="351">
                  <c:v>-0.63835428151744911</c:v>
                </c:pt>
                <c:pt idx="352">
                  <c:v>-0.63247451018564305</c:v>
                </c:pt>
                <c:pt idx="353">
                  <c:v>-0.62664946082854189</c:v>
                </c:pt>
                <c:pt idx="354">
                  <c:v>-0.62087861613079598</c:v>
                </c:pt>
                <c:pt idx="355">
                  <c:v>-0.61516146378122372</c:v>
                </c:pt>
                <c:pt idx="356">
                  <c:v>-0.60949749642307072</c:v>
                </c:pt>
                <c:pt idx="357">
                  <c:v>-0.60388621160475586</c:v>
                </c:pt>
                <c:pt idx="358">
                  <c:v>-0.59832711173111153</c:v>
                </c:pt>
                <c:pt idx="359">
                  <c:v>-0.59281970401511219</c:v>
                </c:pt>
                <c:pt idx="360">
                  <c:v>-0.58736350043008334</c:v>
                </c:pt>
                <c:pt idx="361">
                  <c:v>-0.58195801766239319</c:v>
                </c:pt>
                <c:pt idx="362">
                  <c:v>-0.57660277706461383</c:v>
                </c:pt>
                <c:pt idx="363">
                  <c:v>-0.57129730460915806</c:v>
                </c:pt>
                <c:pt idx="364">
                  <c:v>-0.56604113084237817</c:v>
                </c:pt>
                <c:pt idx="365">
                  <c:v>-0.56083379083913187</c:v>
                </c:pt>
                <c:pt idx="366">
                  <c:v>-0.55567482415780334</c:v>
                </c:pt>
                <c:pt idx="367">
                  <c:v>-0.55056377479577612</c:v>
                </c:pt>
                <c:pt idx="368">
                  <c:v>-0.54550019114536186</c:v>
                </c:pt>
                <c:pt idx="369">
                  <c:v>-0.54048362595017085</c:v>
                </c:pt>
                <c:pt idx="370">
                  <c:v>-0.53551363626192339</c:v>
                </c:pt>
                <c:pt idx="371">
                  <c:v>-0.53058978339770368</c:v>
                </c:pt>
                <c:pt idx="372">
                  <c:v>-0.52571163289763889</c:v>
                </c:pt>
                <c:pt idx="373">
                  <c:v>-0.52087875448301868</c:v>
                </c:pt>
                <c:pt idx="374">
                  <c:v>-0.5160907220148282</c:v>
                </c:pt>
                <c:pt idx="375">
                  <c:v>-0.51134711345271222</c:v>
                </c:pt>
                <c:pt idx="376">
                  <c:v>-0.50664751081435122</c:v>
                </c:pt>
                <c:pt idx="377">
                  <c:v>-0.50199150013525051</c:v>
                </c:pt>
                <c:pt idx="378">
                  <c:v>-0.4973786714289421</c:v>
                </c:pt>
                <c:pt idx="379">
                  <c:v>-0.49280861864758962</c:v>
                </c:pt>
                <c:pt idx="380">
                  <c:v>-0.48828093964299119</c:v>
                </c:pt>
                <c:pt idx="381">
                  <c:v>-0.48379523612798947</c:v>
                </c:pt>
                <c:pt idx="382">
                  <c:v>-0.47935111363826172</c:v>
                </c:pt>
                <c:pt idx="383">
                  <c:v>-0.47494818149451262</c:v>
                </c:pt>
                <c:pt idx="384">
                  <c:v>-0.47058605276504328</c:v>
                </c:pt>
                <c:pt idx="385">
                  <c:v>-0.46626434422870533</c:v>
                </c:pt>
                <c:pt idx="386">
                  <c:v>-0.46198267633823586</c:v>
                </c:pt>
                <c:pt idx="387">
                  <c:v>-0.45774067318396089</c:v>
                </c:pt>
                <c:pt idx="388">
                  <c:v>-0.45353796245787531</c:v>
                </c:pt>
                <c:pt idx="389">
                  <c:v>-0.44937417541808333</c:v>
                </c:pt>
                <c:pt idx="390">
                  <c:v>-0.44524894685360972</c:v>
                </c:pt>
                <c:pt idx="391">
                  <c:v>-0.44116191504956181</c:v>
                </c:pt>
                <c:pt idx="392">
                  <c:v>-0.43711272175265364</c:v>
                </c:pt>
                <c:pt idx="393">
                  <c:v>-0.4331010121370803</c:v>
                </c:pt>
                <c:pt idx="394">
                  <c:v>-0.42912643477073897</c:v>
                </c:pt>
                <c:pt idx="395">
                  <c:v>-0.4251886415817967</c:v>
                </c:pt>
                <c:pt idx="396">
                  <c:v>-0.42128728782560082</c:v>
                </c:pt>
                <c:pt idx="397">
                  <c:v>-0.41742203205192224</c:v>
                </c:pt>
                <c:pt idx="398">
                  <c:v>-0.41359253607254054</c:v>
                </c:pt>
                <c:pt idx="399">
                  <c:v>-0.40979846492915245</c:v>
                </c:pt>
                <c:pt idx="400">
                  <c:v>-0.40603948686161345</c:v>
                </c:pt>
                <c:pt idx="401">
                  <c:v>-0.40231527327649991</c:v>
                </c:pt>
                <c:pt idx="402">
                  <c:v>-0.3986254987159944</c:v>
                </c:pt>
                <c:pt idx="403">
                  <c:v>-0.39496984082708769</c:v>
                </c:pt>
                <c:pt idx="404">
                  <c:v>-0.39134798033109303</c:v>
                </c:pt>
                <c:pt idx="405">
                  <c:v>-0.38775960099347395</c:v>
                </c:pt>
                <c:pt idx="406">
                  <c:v>-0.38420438959398001</c:v>
                </c:pt>
                <c:pt idx="407">
                  <c:v>-0.38068203589708127</c:v>
                </c:pt>
                <c:pt idx="408">
                  <c:v>-0.37719223262271301</c:v>
                </c:pt>
                <c:pt idx="409">
                  <c:v>-0.37373467541731098</c:v>
                </c:pt>
                <c:pt idx="410">
                  <c:v>-0.37030906282514447</c:v>
                </c:pt>
                <c:pt idx="411">
                  <c:v>-0.3669150962599419</c:v>
                </c:pt>
                <c:pt idx="412">
                  <c:v>-0.36355247997680334</c:v>
                </c:pt>
                <c:pt idx="413">
                  <c:v>-0.36022092104440184</c:v>
                </c:pt>
                <c:pt idx="414">
                  <c:v>-0.35692012931746159</c:v>
                </c:pt>
                <c:pt idx="415">
                  <c:v>-0.35364981740952472</c:v>
                </c:pt>
                <c:pt idx="416">
                  <c:v>-0.35040970066598537</c:v>
                </c:pt>
                <c:pt idx="417">
                  <c:v>-0.347199497137405</c:v>
                </c:pt>
                <c:pt idx="418">
                  <c:v>-0.34401892755309504</c:v>
                </c:pt>
                <c:pt idx="419">
                  <c:v>-0.34086771529496923</c:v>
                </c:pt>
                <c:pt idx="420">
                  <c:v>-0.33774558637165947</c:v>
                </c:pt>
                <c:pt idx="421">
                  <c:v>-0.33465226939289711</c:v>
                </c:pt>
                <c:pt idx="422">
                  <c:v>-0.33158749554415051</c:v>
                </c:pt>
                <c:pt idx="423">
                  <c:v>-0.32855099856152381</c:v>
                </c:pt>
                <c:pt idx="424">
                  <c:v>-0.32554251470690554</c:v>
                </c:pt>
                <c:pt idx="425">
                  <c:v>-0.32256178274337266</c:v>
                </c:pt>
                <c:pt idx="426">
                  <c:v>-0.31960854391084065</c:v>
                </c:pt>
                <c:pt idx="427">
                  <c:v>-0.31668254190196277</c:v>
                </c:pt>
                <c:pt idx="428">
                  <c:v>-0.31378352283826971</c:v>
                </c:pt>
                <c:pt idx="429">
                  <c:v>-0.31091123524655495</c:v>
                </c:pt>
                <c:pt idx="430">
                  <c:v>-0.30806543003549325</c:v>
                </c:pt>
                <c:pt idx="431">
                  <c:v>-0.30524586047249985</c:v>
                </c:pt>
                <c:pt idx="432">
                  <c:v>-0.3024522821608211</c:v>
                </c:pt>
                <c:pt idx="433">
                  <c:v>-0.29968445301685681</c:v>
                </c:pt>
                <c:pt idx="434">
                  <c:v>-0.29694213324771096</c:v>
                </c:pt>
                <c:pt idx="435">
                  <c:v>-0.29422508532896896</c:v>
                </c:pt>
                <c:pt idx="436">
                  <c:v>-0.29153307398269857</c:v>
                </c:pt>
                <c:pt idx="437">
                  <c:v>-0.28886586615567345</c:v>
                </c:pt>
                <c:pt idx="438">
                  <c:v>-0.2862232309978136</c:v>
                </c:pt>
                <c:pt idx="439">
                  <c:v>-0.28360493984084534</c:v>
                </c:pt>
                <c:pt idx="440">
                  <c:v>-0.28101076617717441</c:v>
                </c:pt>
                <c:pt idx="441">
                  <c:v>-0.27844048563897111</c:v>
                </c:pt>
                <c:pt idx="442">
                  <c:v>-0.27589387597746629</c:v>
                </c:pt>
                <c:pt idx="443">
                  <c:v>-0.27337071704245514</c:v>
                </c:pt>
                <c:pt idx="444">
                  <c:v>-0.27087079076200732</c:v>
                </c:pt>
                <c:pt idx="445">
                  <c:v>-0.268393881122378</c:v>
                </c:pt>
                <c:pt idx="446">
                  <c:v>-0.26593977414812392</c:v>
                </c:pt>
                <c:pt idx="447">
                  <c:v>-0.26350825788241555</c:v>
                </c:pt>
                <c:pt idx="448">
                  <c:v>-0.26109912236754884</c:v>
                </c:pt>
                <c:pt idx="449">
                  <c:v>-0.25871215962565025</c:v>
                </c:pt>
                <c:pt idx="450">
                  <c:v>-0.25634716363957627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fit_5NN_HCP!$E$19:$E$469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fit_5NN_HCP!$H$19:$H$469</c:f>
              <c:numCache>
                <c:formatCode>0.0000</c:formatCode>
                <c:ptCount val="451"/>
                <c:pt idx="0">
                  <c:v>0.21648740257211893</c:v>
                </c:pt>
                <c:pt idx="1">
                  <c:v>0.11477870310120579</c:v>
                </c:pt>
                <c:pt idx="2">
                  <c:v>1.7502268107891544E-2</c:v>
                </c:pt>
                <c:pt idx="3">
                  <c:v>-7.5497025937445422E-2</c:v>
                </c:pt>
                <c:pt idx="4">
                  <c:v>-0.16436931774066554</c:v>
                </c:pt>
                <c:pt idx="5">
                  <c:v>-0.24925991308291115</c:v>
                </c:pt>
                <c:pt idx="6">
                  <c:v>-0.33030943227942178</c:v>
                </c:pt>
                <c:pt idx="7">
                  <c:v>-0.40765395332343024</c:v>
                </c:pt>
                <c:pt idx="8">
                  <c:v>-0.48142515083699861</c:v>
                </c:pt>
                <c:pt idx="9">
                  <c:v>-0.55175043094733056</c:v>
                </c:pt>
                <c:pt idx="10">
                  <c:v>-0.61875306220383774</c:v>
                </c:pt>
                <c:pt idx="11">
                  <c:v>-0.68255230264808453</c:v>
                </c:pt>
                <c:pt idx="12">
                  <c:v>-0.74326352314564403</c:v>
                </c:pt>
                <c:pt idx="13">
                  <c:v>-0.80099832708592145</c:v>
                </c:pt>
                <c:pt idx="14">
                  <c:v>-0.85586466655306737</c:v>
                </c:pt>
                <c:pt idx="15">
                  <c:v>-0.90796695506827718</c:v>
                </c:pt>
                <c:pt idx="16">
                  <c:v>-0.9574061770010075</c:v>
                </c:pt>
                <c:pt idx="17">
                  <c:v>-1.0042799937439548</c:v>
                </c:pt>
                <c:pt idx="18">
                  <c:v>-1.048682846744017</c:v>
                </c:pt>
                <c:pt idx="19">
                  <c:v>-1.0907060574789342</c:v>
                </c:pt>
                <c:pt idx="20">
                  <c:v>-1.1304379244668004</c:v>
                </c:pt>
                <c:pt idx="21">
                  <c:v>-1.1679638173932514</c:v>
                </c:pt>
                <c:pt idx="22">
                  <c:v>-1.2033662684387716</c:v>
                </c:pt>
                <c:pt idx="23">
                  <c:v>-1.2367250608862936</c:v>
                </c:pt>
                <c:pt idx="24">
                  <c:v>-1.2681173150870271</c:v>
                </c:pt>
                <c:pt idx="25">
                  <c:v>-1.2976175718603096</c:v>
                </c:pt>
                <c:pt idx="26">
                  <c:v>-1.3252978734011558</c:v>
                </c:pt>
                <c:pt idx="27">
                  <c:v>-1.3512278417671399</c:v>
                </c:pt>
                <c:pt idx="28">
                  <c:v>-1.3754747550142585</c:v>
                </c:pt>
                <c:pt idx="29">
                  <c:v>-1.3981036210494726</c:v>
                </c:pt>
                <c:pt idx="30">
                  <c:v>-1.4191772492657533</c:v>
                </c:pt>
                <c:pt idx="31">
                  <c:v>-1.4387563200236269</c:v>
                </c:pt>
                <c:pt idx="32">
                  <c:v>-1.4568994520414003</c:v>
                </c:pt>
                <c:pt idx="33">
                  <c:v>-1.4736632677545549</c:v>
                </c:pt>
                <c:pt idx="34">
                  <c:v>-1.4891024567030715</c:v>
                </c:pt>
                <c:pt idx="35">
                  <c:v>-1.5032698370038264</c:v>
                </c:pt>
                <c:pt idx="36">
                  <c:v>-1.5162164149635911</c:v>
                </c:pt>
                <c:pt idx="37">
                  <c:v>-1.5279914428866157</c:v>
                </c:pt>
                <c:pt idx="38">
                  <c:v>-1.5386424751292627</c:v>
                </c:pt>
                <c:pt idx="39">
                  <c:v>-1.5482154224526852</c:v>
                </c:pt>
                <c:pt idx="40">
                  <c:v>-1.5567546047231116</c:v>
                </c:pt>
                <c:pt idx="41">
                  <c:v>-1.5643028020079113</c:v>
                </c:pt>
                <c:pt idx="42">
                  <c:v>-1.5709013041142452</c:v>
                </c:pt>
                <c:pt idx="43">
                  <c:v>-1.576589958615815</c:v>
                </c:pt>
                <c:pt idx="44">
                  <c:v>-1.5814072174119089</c:v>
                </c:pt>
                <c:pt idx="45">
                  <c:v>-1.5853901818617226</c:v>
                </c:pt>
                <c:pt idx="46">
                  <c:v>-1.5885746465357087</c:v>
                </c:pt>
                <c:pt idx="47">
                  <c:v>-1.5909951416245285</c:v>
                </c:pt>
                <c:pt idx="48">
                  <c:v>-1.5926849740450337</c:v>
                </c:pt>
                <c:pt idx="49">
                  <c:v>-1.5936762672815965</c:v>
                </c:pt>
                <c:pt idx="50">
                  <c:v>-1.5940000000000001</c:v>
                </c:pt>
                <c:pt idx="51">
                  <c:v>-1.5936860434700835</c:v>
                </c:pt>
                <c:pt idx="52">
                  <c:v>-1.5927631978322607</c:v>
                </c:pt>
                <c:pt idx="53">
                  <c:v>-1.5912592272420827</c:v>
                </c:pt>
                <c:pt idx="54">
                  <c:v>-1.5892008939259965</c:v>
                </c:pt>
                <c:pt idx="55">
                  <c:v>-1.5866139911805528</c:v>
                </c:pt>
                <c:pt idx="56">
                  <c:v>-1.5835233753463587</c:v>
                </c:pt>
                <c:pt idx="57">
                  <c:v>-1.5799529967872052</c:v>
                </c:pt>
                <c:pt idx="58">
                  <c:v>-1.5759259299039174</c:v>
                </c:pt>
                <c:pt idx="59">
                  <c:v>-1.5714644022116366</c:v>
                </c:pt>
                <c:pt idx="60">
                  <c:v>-1.5665898225084167</c:v>
                </c:pt>
                <c:pt idx="61">
                  <c:v>-1.5613228081622308</c:v>
                </c:pt>
                <c:pt idx="62">
                  <c:v>-1.555683211542692</c:v>
                </c:pt>
                <c:pt idx="63">
                  <c:v>-1.5496901456230512</c:v>
                </c:pt>
                <c:pt idx="64">
                  <c:v>-1.5433620087772943</c:v>
                </c:pt>
                <c:pt idx="65">
                  <c:v>-1.5367165087964469</c:v>
                </c:pt>
                <c:pt idx="66">
                  <c:v>-1.529770686147506</c:v>
                </c:pt>
                <c:pt idx="67">
                  <c:v>-1.5225409364977411</c:v>
                </c:pt>
                <c:pt idx="68">
                  <c:v>-1.5150430325264492</c:v>
                </c:pt>
                <c:pt idx="69">
                  <c:v>-1.5072921450456158</c:v>
                </c:pt>
                <c:pt idx="70">
                  <c:v>-1.4993028634503094</c:v>
                </c:pt>
                <c:pt idx="71">
                  <c:v>-1.4910892155190421</c:v>
                </c:pt>
                <c:pt idx="72">
                  <c:v>-1.482664686583731</c:v>
                </c:pt>
                <c:pt idx="73">
                  <c:v>-1.474042238088342</c:v>
                </c:pt>
                <c:pt idx="74">
                  <c:v>-1.4652343255547302</c:v>
                </c:pt>
                <c:pt idx="75">
                  <c:v>-1.4562529159736608</c:v>
                </c:pt>
                <c:pt idx="76">
                  <c:v>-1.4471095046384723</c:v>
                </c:pt>
                <c:pt idx="77">
                  <c:v>-1.4378151314383287</c:v>
                </c:pt>
                <c:pt idx="78">
                  <c:v>-1.4283803966275261</c:v>
                </c:pt>
                <c:pt idx="79">
                  <c:v>-1.4188154760868228</c:v>
                </c:pt>
                <c:pt idx="80">
                  <c:v>-1.409130136092313</c:v>
                </c:pt>
                <c:pt idx="81">
                  <c:v>-1.3993337476068959</c:v>
                </c:pt>
                <c:pt idx="82">
                  <c:v>-1.3894353001089617</c:v>
                </c:pt>
                <c:pt idx="83">
                  <c:v>-1.3794434149724835</c:v>
                </c:pt>
                <c:pt idx="84">
                  <c:v>-1.3693663584122875</c:v>
                </c:pt>
                <c:pt idx="85">
                  <c:v>-1.3592120540078714</c:v>
                </c:pt>
                <c:pt idx="86">
                  <c:v>-1.34898809481875</c:v>
                </c:pt>
                <c:pt idx="87">
                  <c:v>-1.3387017551039173</c:v>
                </c:pt>
                <c:pt idx="88">
                  <c:v>-1.3283600016576558</c:v>
                </c:pt>
                <c:pt idx="89">
                  <c:v>-1.3179695047735487</c:v>
                </c:pt>
                <c:pt idx="90">
                  <c:v>-1.3075366488482172</c:v>
                </c:pt>
                <c:pt idx="91">
                  <c:v>-1.2970675426359448</c:v>
                </c:pt>
                <c:pt idx="92">
                  <c:v>-1.2865680291650421</c:v>
                </c:pt>
                <c:pt idx="93">
                  <c:v>-1.2760436953264649</c:v>
                </c:pt>
                <c:pt idx="94">
                  <c:v>-1.2654998811448992</c:v>
                </c:pt>
                <c:pt idx="95">
                  <c:v>-1.2549416887422153</c:v>
                </c:pt>
                <c:pt idx="96">
                  <c:v>-1.2443739910029077</c:v>
                </c:pt>
                <c:pt idx="97">
                  <c:v>-1.2338014399508404</c:v>
                </c:pt>
                <c:pt idx="98">
                  <c:v>-1.2232284748463462</c:v>
                </c:pt>
                <c:pt idx="99">
                  <c:v>-1.2126593300124631</c:v>
                </c:pt>
                <c:pt idx="100">
                  <c:v>-1.2020980423988146</c:v>
                </c:pt>
                <c:pt idx="101">
                  <c:v>-1.1915484588913983</c:v>
                </c:pt>
                <c:pt idx="102">
                  <c:v>-1.1810142433762971</c:v>
                </c:pt>
                <c:pt idx="103">
                  <c:v>-1.1704988835650834</c:v>
                </c:pt>
                <c:pt idx="104">
                  <c:v>-1.1600056975894568</c:v>
                </c:pt>
                <c:pt idx="105">
                  <c:v>-1.1495378403724261</c:v>
                </c:pt>
                <c:pt idx="106">
                  <c:v>-1.1390983097831304</c:v>
                </c:pt>
                <c:pt idx="107">
                  <c:v>-1.1286899525821787</c:v>
                </c:pt>
                <c:pt idx="108">
                  <c:v>-1.1183154701641751</c:v>
                </c:pt>
                <c:pt idx="109">
                  <c:v>-1.1079774241039009</c:v>
                </c:pt>
                <c:pt idx="110">
                  <c:v>-1.0976782415124318</c:v>
                </c:pt>
                <c:pt idx="111">
                  <c:v>-1.087420220209264</c:v>
                </c:pt>
                <c:pt idx="112">
                  <c:v>-1.0772055337163609</c:v>
                </c:pt>
                <c:pt idx="113">
                  <c:v>-1.0670362360798249</c:v>
                </c:pt>
                <c:pt idx="114">
                  <c:v>-1.0569142665247568</c:v>
                </c:pt>
                <c:pt idx="115">
                  <c:v>-1.0468414539486641</c:v>
                </c:pt>
                <c:pt idx="116">
                  <c:v>-1.0368195212586417</c:v>
                </c:pt>
                <c:pt idx="117">
                  <c:v>-1.0268500895573744</c:v>
                </c:pt>
                <c:pt idx="118">
                  <c:v>-1.0169346821828584</c:v>
                </c:pt>
                <c:pt idx="119">
                  <c:v>-1.0070747286065922</c:v>
                </c:pt>
                <c:pt idx="120">
                  <c:v>-0.9972715681948443</c:v>
                </c:pt>
                <c:pt idx="121">
                  <c:v>-0.98752645383744919</c:v>
                </c:pt>
                <c:pt idx="122">
                  <c:v>-0.97784055544846571</c:v>
                </c:pt>
                <c:pt idx="123">
                  <c:v>-0.96821496334288415</c:v>
                </c:pt>
                <c:pt idx="124">
                  <c:v>-0.95865069149344351</c:v>
                </c:pt>
                <c:pt idx="125">
                  <c:v>-0.94914868067149827</c:v>
                </c:pt>
                <c:pt idx="126">
                  <c:v>-0.93970980147574479</c:v>
                </c:pt>
                <c:pt idx="127">
                  <c:v>-0.93033485725250775</c:v>
                </c:pt>
                <c:pt idx="128">
                  <c:v>-0.92102458691116451</c:v>
                </c:pt>
                <c:pt idx="129">
                  <c:v>-0.91177966763817941</c:v>
                </c:pt>
                <c:pt idx="130">
                  <c:v>-0.90260071751310933</c:v>
                </c:pt>
                <c:pt idx="131">
                  <c:v>-0.89348829802983776</c:v>
                </c:pt>
                <c:pt idx="132">
                  <c:v>-0.88444291652619311</c:v>
                </c:pt>
                <c:pt idx="133">
                  <c:v>-0.87546502852500663</c:v>
                </c:pt>
                <c:pt idx="134">
                  <c:v>-0.86655503998957117</c:v>
                </c:pt>
                <c:pt idx="135">
                  <c:v>-0.85771330949637359</c:v>
                </c:pt>
                <c:pt idx="136">
                  <c:v>-0.84894015032786596</c:v>
                </c:pt>
                <c:pt idx="137">
                  <c:v>-0.84023583248798306</c:v>
                </c:pt>
                <c:pt idx="138">
                  <c:v>-0.83160058464299691</c:v>
                </c:pt>
                <c:pt idx="139">
                  <c:v>-0.82303459599023909</c:v>
                </c:pt>
                <c:pt idx="140">
                  <c:v>-0.81453801805713211</c:v>
                </c:pt>
                <c:pt idx="141">
                  <c:v>-0.80611096643289748</c:v>
                </c:pt>
                <c:pt idx="142">
                  <c:v>-0.79775352243522668</c:v>
                </c:pt>
                <c:pt idx="143">
                  <c:v>-0.78946573471413894</c:v>
                </c:pt>
                <c:pt idx="144">
                  <c:v>-0.78124762079516785</c:v>
                </c:pt>
                <c:pt idx="145">
                  <c:v>-0.77309916856395855</c:v>
                </c:pt>
                <c:pt idx="146">
                  <c:v>-0.76502033769428857</c:v>
                </c:pt>
                <c:pt idx="147">
                  <c:v>-0.75701106102145477</c:v>
                </c:pt>
                <c:pt idx="148">
                  <c:v>-0.74907124586291873</c:v>
                </c:pt>
                <c:pt idx="149">
                  <c:v>-0.7412007752880303</c:v>
                </c:pt>
                <c:pt idx="150">
                  <c:v>-0.73339950933859699</c:v>
                </c:pt>
                <c:pt idx="151">
                  <c:v>-0.72566728620200882</c:v>
                </c:pt>
                <c:pt idx="152">
                  <c:v>-0.71800392333857144</c:v>
                </c:pt>
                <c:pt idx="153">
                  <c:v>-0.71040921856464689</c:v>
                </c:pt>
                <c:pt idx="154">
                  <c:v>-0.70288295109315246</c:v>
                </c:pt>
                <c:pt idx="155">
                  <c:v>-0.69542488253291512</c:v>
                </c:pt>
                <c:pt idx="156">
                  <c:v>-0.68803475784832768</c:v>
                </c:pt>
                <c:pt idx="157">
                  <c:v>-0.68071230628071366</c:v>
                </c:pt>
                <c:pt idx="158">
                  <c:v>-0.67345724223275338</c:v>
                </c:pt>
                <c:pt idx="159">
                  <c:v>-0.66626926611728265</c:v>
                </c:pt>
                <c:pt idx="160">
                  <c:v>-0.65914806517173619</c:v>
                </c:pt>
                <c:pt idx="161">
                  <c:v>-0.65209331423945838</c:v>
                </c:pt>
                <c:pt idx="162">
                  <c:v>-0.64510467651907133</c:v>
                </c:pt>
                <c:pt idx="163">
                  <c:v>-0.63818180428304472</c:v>
                </c:pt>
                <c:pt idx="164">
                  <c:v>-0.63132433956657941</c:v>
                </c:pt>
                <c:pt idx="165">
                  <c:v>-0.62453191482787507</c:v>
                </c:pt>
                <c:pt idx="166">
                  <c:v>-0.61780415358082086</c:v>
                </c:pt>
                <c:pt idx="167">
                  <c:v>-0.61114067100110903</c:v>
                </c:pt>
                <c:pt idx="168">
                  <c:v>-0.60454107450674277</c:v>
                </c:pt>
                <c:pt idx="169">
                  <c:v>-0.59800496431387373</c:v>
                </c:pt>
                <c:pt idx="170">
                  <c:v>-0.59153193396887505</c:v>
                </c:pt>
                <c:pt idx="171">
                  <c:v>-0.58512157085752248</c:v>
                </c:pt>
                <c:pt idx="172">
                  <c:v>-0.57877345669213265</c:v>
                </c:pt>
                <c:pt idx="173">
                  <c:v>-0.57248716797747179</c:v>
                </c:pt>
                <c:pt idx="174">
                  <c:v>-0.56626227645622607</c:v>
                </c:pt>
                <c:pt idx="175">
                  <c:v>-0.56009834953479543</c:v>
                </c:pt>
                <c:pt idx="176">
                  <c:v>-0.55399495069014693</c:v>
                </c:pt>
                <c:pt idx="177">
                  <c:v>-0.54795163985844009</c:v>
                </c:pt>
                <c:pt idx="178">
                  <c:v>-0.54196797380611028</c:v>
                </c:pt>
                <c:pt idx="179">
                  <c:v>-0.53604350648407528</c:v>
                </c:pt>
                <c:pt idx="180">
                  <c:v>-0.5301777893657037</c:v>
                </c:pt>
                <c:pt idx="181">
                  <c:v>-0.5243703717691659</c:v>
                </c:pt>
                <c:pt idx="182">
                  <c:v>-0.51862080116476517</c:v>
                </c:pt>
                <c:pt idx="183">
                  <c:v>-0.51292862346782431</c:v>
                </c:pt>
                <c:pt idx="184">
                  <c:v>-0.50729338331768503</c:v>
                </c:pt>
                <c:pt idx="185">
                  <c:v>-0.50171462434336045</c:v>
                </c:pt>
                <c:pt idx="186">
                  <c:v>-0.49619188941635367</c:v>
                </c:pt>
                <c:pt idx="187">
                  <c:v>-0.4907247208911506</c:v>
                </c:pt>
                <c:pt idx="188">
                  <c:v>-0.48531266083386304</c:v>
                </c:pt>
                <c:pt idx="189">
                  <c:v>-0.4799552512394929</c:v>
                </c:pt>
                <c:pt idx="190">
                  <c:v>-0.47465203423826641</c:v>
                </c:pt>
                <c:pt idx="191">
                  <c:v>-0.46940255229147132</c:v>
                </c:pt>
                <c:pt idx="192">
                  <c:v>-0.46420634837721542</c:v>
                </c:pt>
                <c:pt idx="193">
                  <c:v>-0.4590629661665121</c:v>
                </c:pt>
                <c:pt idx="194">
                  <c:v>-0.45397195019008085</c:v>
                </c:pt>
                <c:pt idx="195">
                  <c:v>-0.4489328459962369</c:v>
                </c:pt>
                <c:pt idx="196">
                  <c:v>-0.4439452003002356</c:v>
                </c:pt>
                <c:pt idx="197">
                  <c:v>-0.43900856112541686</c:v>
                </c:pt>
                <c:pt idx="198">
                  <c:v>-0.43412247793648817</c:v>
                </c:pt>
                <c:pt idx="199">
                  <c:v>-0.42928650176527011</c:v>
                </c:pt>
                <c:pt idx="200">
                  <c:v>-0.4245001853292163</c:v>
                </c:pt>
                <c:pt idx="201">
                  <c:v>-0.41976308314300959</c:v>
                </c:pt>
                <c:pt idx="202">
                  <c:v>-0.4150747516235247</c:v>
                </c:pt>
                <c:pt idx="203">
                  <c:v>-0.41043474918843614</c:v>
                </c:pt>
                <c:pt idx="204">
                  <c:v>-0.40584263634874157</c:v>
                </c:pt>
                <c:pt idx="205">
                  <c:v>-0.40129797579545967</c:v>
                </c:pt>
                <c:pt idx="206">
                  <c:v>-0.39680033248075181</c:v>
                </c:pt>
                <c:pt idx="207">
                  <c:v>-0.39234927369370948</c:v>
                </c:pt>
                <c:pt idx="208">
                  <c:v>-0.3879443691310368</c:v>
                </c:pt>
                <c:pt idx="209">
                  <c:v>-0.38358519096285398</c:v>
                </c:pt>
                <c:pt idx="210">
                  <c:v>-0.37927131389383351</c:v>
                </c:pt>
                <c:pt idx="211">
                  <c:v>-0.37500231521987676</c:v>
                </c:pt>
                <c:pt idx="212">
                  <c:v>-0.37077777488053137</c:v>
                </c:pt>
                <c:pt idx="213">
                  <c:v>-0.36659727550733717</c:v>
                </c:pt>
                <c:pt idx="214">
                  <c:v>-0.36246040246828709</c:v>
                </c:pt>
                <c:pt idx="215">
                  <c:v>-0.35836674390858009</c:v>
                </c:pt>
                <c:pt idx="216">
                  <c:v>-0.35431589078783449</c:v>
                </c:pt>
                <c:pt idx="217">
                  <c:v>-0.35030743691392668</c:v>
                </c:pt>
                <c:pt idx="218">
                  <c:v>-0.34634097897361188</c:v>
                </c:pt>
                <c:pt idx="219">
                  <c:v>-0.34241611656007903</c:v>
                </c:pt>
                <c:pt idx="220">
                  <c:v>-0.33853245219758293</c:v>
                </c:pt>
                <c:pt idx="221">
                  <c:v>-0.33468959136329629</c:v>
                </c:pt>
                <c:pt idx="222">
                  <c:v>-0.33088714250651302</c:v>
                </c:pt>
                <c:pt idx="223">
                  <c:v>-0.32712471706533358</c:v>
                </c:pt>
                <c:pt idx="224">
                  <c:v>-0.32340192948095442</c:v>
                </c:pt>
                <c:pt idx="225">
                  <c:v>-0.31971839720968198</c:v>
                </c:pt>
                <c:pt idx="226">
                  <c:v>-0.31607374073278433</c:v>
                </c:pt>
                <c:pt idx="227">
                  <c:v>-0.31246758356428944</c:v>
                </c:pt>
                <c:pt idx="228">
                  <c:v>-0.3088995522568368</c:v>
                </c:pt>
                <c:pt idx="229">
                  <c:v>-0.30536927640568107</c:v>
                </c:pt>
                <c:pt idx="230">
                  <c:v>-0.30187638865094685</c:v>
                </c:pt>
                <c:pt idx="231">
                  <c:v>-0.29842052467822444</c:v>
                </c:pt>
                <c:pt idx="232">
                  <c:v>-0.29500132321759803</c:v>
                </c:pt>
                <c:pt idx="233">
                  <c:v>-0.29161842604119026</c:v>
                </c:pt>
                <c:pt idx="234">
                  <c:v>-0.28827147795930524</c:v>
                </c:pt>
                <c:pt idx="235">
                  <c:v>-0.28496012681524768</c:v>
                </c:pt>
                <c:pt idx="236">
                  <c:v>-0.28168402347889387</c:v>
                </c:pt>
                <c:pt idx="237">
                  <c:v>-0.27844282183908625</c:v>
                </c:pt>
                <c:pt idx="238">
                  <c:v>-0.27523617879491935</c:v>
                </c:pt>
                <c:pt idx="239">
                  <c:v>-0.27206375424598417</c:v>
                </c:pt>
                <c:pt idx="240">
                  <c:v>-0.26892521108163325</c:v>
                </c:pt>
                <c:pt idx="241">
                  <c:v>-0.26582021516932641</c:v>
                </c:pt>
                <c:pt idx="242">
                  <c:v>-0.26274843534211573</c:v>
                </c:pt>
                <c:pt idx="243">
                  <c:v>-0.25970954338532393</c:v>
                </c:pt>
                <c:pt idx="244">
                  <c:v>-0.25670321402246915</c:v>
                </c:pt>
                <c:pt idx="245">
                  <c:v>-0.25372912490048605</c:v>
                </c:pt>
                <c:pt idx="246">
                  <c:v>-0.25078695657429251</c:v>
                </c:pt>
                <c:pt idx="247">
                  <c:v>-0.24787639249074619</c:v>
                </c:pt>
                <c:pt idx="248">
                  <c:v>-0.24499711897203569</c:v>
                </c:pt>
                <c:pt idx="249">
                  <c:v>-0.24214882519854772</c:v>
                </c:pt>
                <c:pt idx="250">
                  <c:v>-0.23933120319125084</c:v>
                </c:pt>
                <c:pt idx="251">
                  <c:v>-0.23654394779363278</c:v>
                </c:pt>
                <c:pt idx="252">
                  <c:v>-0.23378675665322768</c:v>
                </c:pt>
                <c:pt idx="253">
                  <c:v>-0.23105933020276964</c:v>
                </c:pt>
                <c:pt idx="254">
                  <c:v>-0.22836137164100181</c:v>
                </c:pt>
                <c:pt idx="255">
                  <c:v>-0.22569258691317606</c:v>
                </c:pt>
                <c:pt idx="256">
                  <c:v>-0.22305268469127065</c:v>
                </c:pt>
                <c:pt idx="257">
                  <c:v>-0.22044137635395544</c:v>
                </c:pt>
                <c:pt idx="258">
                  <c:v>-0.21785837596632968</c:v>
                </c:pt>
                <c:pt idx="259">
                  <c:v>-0.21530340025946035</c:v>
                </c:pt>
                <c:pt idx="260">
                  <c:v>-0.21277616860974963</c:v>
                </c:pt>
                <c:pt idx="261">
                  <c:v>-0.21027640301813114</c:v>
                </c:pt>
                <c:pt idx="262">
                  <c:v>-0.20780382808916048</c:v>
                </c:pt>
                <c:pt idx="263">
                  <c:v>-0.20535817100997453</c:v>
                </c:pt>
                <c:pt idx="264">
                  <c:v>-0.20293916152917429</c:v>
                </c:pt>
                <c:pt idx="265">
                  <c:v>-0.20054653193561689</c:v>
                </c:pt>
                <c:pt idx="266">
                  <c:v>-0.1981800170371753</c:v>
                </c:pt>
                <c:pt idx="267">
                  <c:v>-0.19583935413944276</c:v>
                </c:pt>
                <c:pt idx="268">
                  <c:v>-0.19352428302442584</c:v>
                </c:pt>
                <c:pt idx="269">
                  <c:v>-0.1912345459292146</c:v>
                </c:pt>
                <c:pt idx="270">
                  <c:v>-0.18896988752467878</c:v>
                </c:pt>
                <c:pt idx="271">
                  <c:v>-0.18673005489416752</c:v>
                </c:pt>
                <c:pt idx="272">
                  <c:v>-0.18451479751225214</c:v>
                </c:pt>
                <c:pt idx="273">
                  <c:v>-0.18232386722349661</c:v>
                </c:pt>
                <c:pt idx="274">
                  <c:v>-0.18015701822130223</c:v>
                </c:pt>
                <c:pt idx="275">
                  <c:v>-0.1780140070268014</c:v>
                </c:pt>
                <c:pt idx="276">
                  <c:v>-0.17589459246783609</c:v>
                </c:pt>
                <c:pt idx="277">
                  <c:v>-0.17379853565800468</c:v>
                </c:pt>
                <c:pt idx="278">
                  <c:v>-0.17172559997581979</c:v>
                </c:pt>
                <c:pt idx="279">
                  <c:v>-0.16967555104394899</c:v>
                </c:pt>
                <c:pt idx="280">
                  <c:v>-0.16764815670857508</c:v>
                </c:pt>
                <c:pt idx="281">
                  <c:v>-0.16564318701885225</c:v>
                </c:pt>
                <c:pt idx="282">
                  <c:v>-0.16366041420650246</c:v>
                </c:pt>
                <c:pt idx="283">
                  <c:v>-0.16169961266552604</c:v>
                </c:pt>
                <c:pt idx="284">
                  <c:v>-0.15976055893203922</c:v>
                </c:pt>
                <c:pt idx="285">
                  <c:v>-0.15784303166425837</c:v>
                </c:pt>
                <c:pt idx="286">
                  <c:v>-0.15594681162261215</c:v>
                </c:pt>
                <c:pt idx="287">
                  <c:v>-0.15407168165001478</c:v>
                </c:pt>
                <c:pt idx="288">
                  <c:v>-0.15221742665226765</c:v>
                </c:pt>
                <c:pt idx="289">
                  <c:v>-0.15038383357862797</c:v>
                </c:pt>
                <c:pt idx="290">
                  <c:v>-0.14857069140252149</c:v>
                </c:pt>
                <c:pt idx="291">
                  <c:v>-0.14677779110242589</c:v>
                </c:pt>
                <c:pt idx="292">
                  <c:v>-0.14500492564289813</c:v>
                </c:pt>
                <c:pt idx="293">
                  <c:v>-0.14325188995577645</c:v>
                </c:pt>
                <c:pt idx="294">
                  <c:v>-0.1415184809215376</c:v>
                </c:pt>
                <c:pt idx="295">
                  <c:v>-0.13980449735083217</c:v>
                </c:pt>
                <c:pt idx="296">
                  <c:v>-0.13810973996617171</c:v>
                </c:pt>
                <c:pt idx="297">
                  <c:v>-0.13643401138379643</c:v>
                </c:pt>
                <c:pt idx="298">
                  <c:v>-0.13477711609570384</c:v>
                </c:pt>
                <c:pt idx="299">
                  <c:v>-0.13313886045185949</c:v>
                </c:pt>
                <c:pt idx="300">
                  <c:v>-0.13151905264256336</c:v>
                </c:pt>
                <c:pt idx="301">
                  <c:v>-0.12991750268099997</c:v>
                </c:pt>
                <c:pt idx="302">
                  <c:v>-0.1283340223859506</c:v>
                </c:pt>
                <c:pt idx="303">
                  <c:v>-0.12676842536469013</c:v>
                </c:pt>
                <c:pt idx="304">
                  <c:v>-0.12522052699603942</c:v>
                </c:pt>
                <c:pt idx="305">
                  <c:v>-0.12369014441360147</c:v>
                </c:pt>
                <c:pt idx="306">
                  <c:v>-0.12217709648916007</c:v>
                </c:pt>
                <c:pt idx="307">
                  <c:v>-0.12068120381626059</c:v>
                </c:pt>
                <c:pt idx="308">
                  <c:v>-0.11920228869394611</c:v>
                </c:pt>
                <c:pt idx="309">
                  <c:v>-0.11774017511067347</c:v>
                </c:pt>
                <c:pt idx="310">
                  <c:v>-0.11629468872839469</c:v>
                </c:pt>
                <c:pt idx="311">
                  <c:v>-0.11486565686680521</c:v>
                </c:pt>
                <c:pt idx="312">
                  <c:v>-0.11345290848776017</c:v>
                </c:pt>
                <c:pt idx="313">
                  <c:v>-0.11205627417985535</c:v>
                </c:pt>
                <c:pt idx="314">
                  <c:v>-0.1106755861431732</c:v>
                </c:pt>
                <c:pt idx="315">
                  <c:v>-0.10931067817419196</c:v>
                </c:pt>
                <c:pt idx="316">
                  <c:v>-0.10796138565085653</c:v>
                </c:pt>
                <c:pt idx="317">
                  <c:v>-0.1066275455178106</c:v>
                </c:pt>
                <c:pt idx="318">
                  <c:v>-0.10530899627178733</c:v>
                </c:pt>
                <c:pt idx="319">
                  <c:v>-0.10400557794715878</c:v>
                </c:pt>
                <c:pt idx="320">
                  <c:v>-0.1027171321016406</c:v>
                </c:pt>
                <c:pt idx="321">
                  <c:v>-0.10144350180215292</c:v>
                </c:pt>
                <c:pt idx="322">
                  <c:v>-0.10018453161083303</c:v>
                </c:pt>
                <c:pt idx="323">
                  <c:v>-9.8940067571201357E-2</c:v>
                </c:pt>
                <c:pt idx="324">
                  <c:v>-9.7709957194475838E-2</c:v>
                </c:pt>
                <c:pt idx="325">
                  <c:v>-9.6494049446036415E-2</c:v>
                </c:pt>
                <c:pt idx="326">
                  <c:v>-9.5292194732034805E-2</c:v>
                </c:pt>
                <c:pt idx="327">
                  <c:v>-9.4104244886150379E-2</c:v>
                </c:pt>
                <c:pt idx="328">
                  <c:v>-9.2930053156488793E-2</c:v>
                </c:pt>
                <c:pt idx="329">
                  <c:v>-9.1769474192622699E-2</c:v>
                </c:pt>
                <c:pt idx="330">
                  <c:v>-9.062236403277181E-2</c:v>
                </c:pt>
                <c:pt idx="331">
                  <c:v>-8.9488580091121858E-2</c:v>
                </c:pt>
                <c:pt idx="332">
                  <c:v>-8.8367981145279134E-2</c:v>
                </c:pt>
                <c:pt idx="333">
                  <c:v>-8.726042732386062E-2</c:v>
                </c:pt>
                <c:pt idx="334">
                  <c:v>-8.6165780094216021E-2</c:v>
                </c:pt>
                <c:pt idx="335">
                  <c:v>-8.5083902250281979E-2</c:v>
                </c:pt>
                <c:pt idx="336">
                  <c:v>-8.4014657900564726E-2</c:v>
                </c:pt>
                <c:pt idx="337">
                  <c:v>-8.2957912456251365E-2</c:v>
                </c:pt>
                <c:pt idx="338">
                  <c:v>-8.1913532619446117E-2</c:v>
                </c:pt>
                <c:pt idx="339">
                  <c:v>-8.0881386371531486E-2</c:v>
                </c:pt>
                <c:pt idx="340">
                  <c:v>-7.9861342961651691E-2</c:v>
                </c:pt>
                <c:pt idx="341">
                  <c:v>-7.8853272895316434E-2</c:v>
                </c:pt>
                <c:pt idx="342">
                  <c:v>-7.7857047923124395E-2</c:v>
                </c:pt>
                <c:pt idx="343">
                  <c:v>-7.6872541029603364E-2</c:v>
                </c:pt>
                <c:pt idx="344">
                  <c:v>-7.5899626422166785E-2</c:v>
                </c:pt>
                <c:pt idx="345">
                  <c:v>-7.4938179520183432E-2</c:v>
                </c:pt>
                <c:pt idx="346">
                  <c:v>-7.3988076944160291E-2</c:v>
                </c:pt>
                <c:pt idx="347">
                  <c:v>-7.3049196505035358E-2</c:v>
                </c:pt>
                <c:pt idx="348">
                  <c:v>-7.2121417193580353E-2</c:v>
                </c:pt>
                <c:pt idx="349">
                  <c:v>-7.1204619169909986E-2</c:v>
                </c:pt>
                <c:pt idx="350">
                  <c:v>-7.0298683753098001E-2</c:v>
                </c:pt>
                <c:pt idx="351">
                  <c:v>-6.9403493410896952E-2</c:v>
                </c:pt>
                <c:pt idx="352">
                  <c:v>-6.8518931749561127E-2</c:v>
                </c:pt>
                <c:pt idx="353">
                  <c:v>-6.7644883503770403E-2</c:v>
                </c:pt>
                <c:pt idx="354">
                  <c:v>-6.678123452665434E-2</c:v>
                </c:pt>
                <c:pt idx="355">
                  <c:v>-6.5927871779913938E-2</c:v>
                </c:pt>
                <c:pt idx="356">
                  <c:v>-6.5084683324040896E-2</c:v>
                </c:pt>
                <c:pt idx="357">
                  <c:v>-6.4251558308631454E-2</c:v>
                </c:pt>
                <c:pt idx="358">
                  <c:v>-6.3428386962795069E-2</c:v>
                </c:pt>
                <c:pt idx="359">
                  <c:v>-6.2615060585654719E-2</c:v>
                </c:pt>
                <c:pt idx="360">
                  <c:v>-6.181147153693916E-2</c:v>
                </c:pt>
                <c:pt idx="361">
                  <c:v>-6.101751322766439E-2</c:v>
                </c:pt>
                <c:pt idx="362">
                  <c:v>-6.0233080110904128E-2</c:v>
                </c:pt>
                <c:pt idx="363">
                  <c:v>-5.9458067672646914E-2</c:v>
                </c:pt>
                <c:pt idx="364">
                  <c:v>-5.869237242273944E-2</c:v>
                </c:pt>
                <c:pt idx="365">
                  <c:v>-5.793589188591447E-2</c:v>
                </c:pt>
                <c:pt idx="366">
                  <c:v>-5.7188524592901878E-2</c:v>
                </c:pt>
                <c:pt idx="367">
                  <c:v>-5.6450170071622147E-2</c:v>
                </c:pt>
                <c:pt idx="368">
                  <c:v>-5.5720728838460437E-2</c:v>
                </c:pt>
                <c:pt idx="369">
                  <c:v>-5.5000102389620754E-2</c:v>
                </c:pt>
                <c:pt idx="370">
                  <c:v>-5.4288193192558461E-2</c:v>
                </c:pt>
                <c:pt idx="371">
                  <c:v>-5.35849046774904E-2</c:v>
                </c:pt>
                <c:pt idx="372">
                  <c:v>-5.289014122898119E-2</c:v>
                </c:pt>
                <c:pt idx="373">
                  <c:v>-5.2203808177605039E-2</c:v>
                </c:pt>
                <c:pt idx="374">
                  <c:v>-5.1525811791681399E-2</c:v>
                </c:pt>
                <c:pt idx="375">
                  <c:v>-5.0856059269084104E-2</c:v>
                </c:pt>
                <c:pt idx="376">
                  <c:v>-5.0194458729122197E-2</c:v>
                </c:pt>
                <c:pt idx="377">
                  <c:v>-4.954091920449237E-2</c:v>
                </c:pt>
                <c:pt idx="378">
                  <c:v>-4.8895350633300874E-2</c:v>
                </c:pt>
                <c:pt idx="379">
                  <c:v>-4.8257663851155201E-2</c:v>
                </c:pt>
                <c:pt idx="380">
                  <c:v>-4.7627770583323431E-2</c:v>
                </c:pt>
                <c:pt idx="381">
                  <c:v>-4.7005583436961158E-2</c:v>
                </c:pt>
                <c:pt idx="382">
                  <c:v>-4.639101589340458E-2</c:v>
                </c:pt>
                <c:pt idx="383">
                  <c:v>-4.5783982300529248E-2</c:v>
                </c:pt>
                <c:pt idx="384">
                  <c:v>-4.5184397865173059E-2</c:v>
                </c:pt>
                <c:pt idx="385">
                  <c:v>-4.4592178645623447E-2</c:v>
                </c:pt>
                <c:pt idx="386">
                  <c:v>-4.4007241544167006E-2</c:v>
                </c:pt>
                <c:pt idx="387">
                  <c:v>-4.3429504299701611E-2</c:v>
                </c:pt>
                <c:pt idx="388">
                  <c:v>-4.2858885480409496E-2</c:v>
                </c:pt>
                <c:pt idx="389">
                  <c:v>-4.2295304476490998E-2</c:v>
                </c:pt>
                <c:pt idx="390">
                  <c:v>-4.1738681492958202E-2</c:v>
                </c:pt>
                <c:pt idx="391">
                  <c:v>-4.1188937542487133E-2</c:v>
                </c:pt>
                <c:pt idx="392">
                  <c:v>-4.0645994438328836E-2</c:v>
                </c:pt>
                <c:pt idx="393">
                  <c:v>-4.0109774787277341E-2</c:v>
                </c:pt>
                <c:pt idx="394">
                  <c:v>-3.9580201982695185E-2</c:v>
                </c:pt>
                <c:pt idx="395">
                  <c:v>-3.9057200197594469E-2</c:v>
                </c:pt>
                <c:pt idx="396">
                  <c:v>-3.8540694377773979E-2</c:v>
                </c:pt>
                <c:pt idx="397">
                  <c:v>-3.8030610235010698E-2</c:v>
                </c:pt>
                <c:pt idx="398">
                  <c:v>-3.752687424030602E-2</c:v>
                </c:pt>
                <c:pt idx="399">
                  <c:v>-3.702941361718512E-2</c:v>
                </c:pt>
                <c:pt idx="400">
                  <c:v>-3.6538156335049733E-2</c:v>
                </c:pt>
                <c:pt idx="401">
                  <c:v>-3.605303110258299E-2</c:v>
                </c:pt>
                <c:pt idx="402">
                  <c:v>-3.5573967361206403E-2</c:v>
                </c:pt>
                <c:pt idx="403">
                  <c:v>-3.5100895278587826E-2</c:v>
                </c:pt>
                <c:pt idx="404">
                  <c:v>-3.4633745742200427E-2</c:v>
                </c:pt>
                <c:pt idx="405">
                  <c:v>-3.4172450352931545E-2</c:v>
                </c:pt>
                <c:pt idx="406">
                  <c:v>-3.3716941418741424E-2</c:v>
                </c:pt>
                <c:pt idx="407">
                  <c:v>-3.3267151948370918E-2</c:v>
                </c:pt>
                <c:pt idx="408">
                  <c:v>-3.2823015645097951E-2</c:v>
                </c:pt>
                <c:pt idx="409">
                  <c:v>-3.2384466900541982E-2</c:v>
                </c:pt>
                <c:pt idx="410">
                  <c:v>-3.1951440788516305E-2</c:v>
                </c:pt>
                <c:pt idx="411">
                  <c:v>-3.1523873058927253E-2</c:v>
                </c:pt>
                <c:pt idx="412">
                  <c:v>-3.1101700131720502E-2</c:v>
                </c:pt>
                <c:pt idx="413">
                  <c:v>-3.0684859090873311E-2</c:v>
                </c:pt>
                <c:pt idx="414">
                  <c:v>-3.027328767843273E-2</c:v>
                </c:pt>
                <c:pt idx="415">
                  <c:v>-2.9866924288599384E-2</c:v>
                </c:pt>
                <c:pt idx="416">
                  <c:v>-2.946570796185588E-2</c:v>
                </c:pt>
                <c:pt idx="417">
                  <c:v>-2.9069578379140225E-2</c:v>
                </c:pt>
                <c:pt idx="418">
                  <c:v>-2.8678475856063014E-2</c:v>
                </c:pt>
                <c:pt idx="419">
                  <c:v>-2.8292341337168781E-2</c:v>
                </c:pt>
                <c:pt idx="420">
                  <c:v>-2.791111639024044E-2</c:v>
                </c:pt>
                <c:pt idx="421">
                  <c:v>-2.7534743200647041E-2</c:v>
                </c:pt>
                <c:pt idx="422">
                  <c:v>-2.7163164565733904E-2</c:v>
                </c:pt>
                <c:pt idx="423">
                  <c:v>-2.6796323889255375E-2</c:v>
                </c:pt>
                <c:pt idx="424">
                  <c:v>-2.6434165175849247E-2</c:v>
                </c:pt>
                <c:pt idx="425">
                  <c:v>-2.6076633025553048E-2</c:v>
                </c:pt>
                <c:pt idx="426">
                  <c:v>-2.5723672628361352E-2</c:v>
                </c:pt>
                <c:pt idx="427">
                  <c:v>-2.5375229758824371E-2</c:v>
                </c:pt>
                <c:pt idx="428">
                  <c:v>-2.5031250770686801E-2</c:v>
                </c:pt>
                <c:pt idx="429">
                  <c:v>-2.4691682591567322E-2</c:v>
                </c:pt>
                <c:pt idx="430">
                  <c:v>-2.4356472717677827E-2</c:v>
                </c:pt>
                <c:pt idx="431">
                  <c:v>-2.4025569208582617E-2</c:v>
                </c:pt>
                <c:pt idx="432">
                  <c:v>-2.3698920681996718E-2</c:v>
                </c:pt>
                <c:pt idx="433">
                  <c:v>-2.337647630862361E-2</c:v>
                </c:pt>
                <c:pt idx="434">
                  <c:v>-2.305818580703152E-2</c:v>
                </c:pt>
                <c:pt idx="435">
                  <c:v>-2.2743999438568488E-2</c:v>
                </c:pt>
                <c:pt idx="436">
                  <c:v>-2.2433868002315522E-2</c:v>
                </c:pt>
                <c:pt idx="437">
                  <c:v>-2.2127742830077943E-2</c:v>
                </c:pt>
                <c:pt idx="438">
                  <c:v>-2.1825575781414312E-2</c:v>
                </c:pt>
                <c:pt idx="439">
                  <c:v>-2.1527319238702922E-2</c:v>
                </c:pt>
                <c:pt idx="440">
                  <c:v>-2.1232926102245583E-2</c:v>
                </c:pt>
                <c:pt idx="441">
                  <c:v>-2.0942349785408206E-2</c:v>
                </c:pt>
                <c:pt idx="442">
                  <c:v>-2.0655544209798357E-2</c:v>
                </c:pt>
                <c:pt idx="443">
                  <c:v>-2.0372463800479055E-2</c:v>
                </c:pt>
                <c:pt idx="444">
                  <c:v>-2.0093063481219073E-2</c:v>
                </c:pt>
                <c:pt idx="445">
                  <c:v>-1.9817298669779021E-2</c:v>
                </c:pt>
                <c:pt idx="446">
                  <c:v>-1.9545125273233436E-2</c:v>
                </c:pt>
                <c:pt idx="447">
                  <c:v>-1.9276499683328261E-2</c:v>
                </c:pt>
                <c:pt idx="448">
                  <c:v>-1.9011378771873803E-2</c:v>
                </c:pt>
                <c:pt idx="449">
                  <c:v>-1.8749719886172699E-2</c:v>
                </c:pt>
                <c:pt idx="450">
                  <c:v>-1.8491480844482877E-2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fit_5NN_HCP!$K$18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fit_5NN_HCP!$K$19:$K$469</c:f>
              <c:numCache>
                <c:formatCode>General</c:formatCode>
                <c:ptCount val="451"/>
                <c:pt idx="0">
                  <c:v>0.26680769928427761</c:v>
                </c:pt>
                <c:pt idx="1">
                  <c:v>0.16125796359212075</c:v>
                </c:pt>
                <c:pt idx="2">
                  <c:v>6.0422230330178905E-2</c:v>
                </c:pt>
                <c:pt idx="3">
                  <c:v>-3.5873855717786007E-2</c:v>
                </c:pt>
                <c:pt idx="4">
                  <c:v>-0.12779848877320443</c:v>
                </c:pt>
                <c:pt idx="5">
                  <c:v>-0.21551391827538913</c:v>
                </c:pt>
                <c:pt idx="6">
                  <c:v>-0.2991766574459449</c:v>
                </c:pt>
                <c:pt idx="7">
                  <c:v>-0.37893768447988263</c:v>
                </c:pt>
                <c:pt idx="8">
                  <c:v>-0.45494263662814438</c:v>
                </c:pt>
                <c:pt idx="9">
                  <c:v>-0.52733199742672898</c:v>
                </c:pt>
                <c:pt idx="10">
                  <c:v>-0.59624127731803345</c:v>
                </c:pt>
                <c:pt idx="11">
                  <c:v>-0.66180118790125109</c:v>
                </c:pt>
                <c:pt idx="12">
                  <c:v>-0.72413781003979727</c:v>
                </c:pt>
                <c:pt idx="13">
                  <c:v>-0.783372756045567</c:v>
                </c:pt>
                <c:pt idx="14">
                  <c:v>-0.8396233261516941</c:v>
                </c:pt>
                <c:pt idx="15">
                  <c:v>-0.89300265947779778</c:v>
                </c:pt>
                <c:pt idx="16">
                  <c:v>-0.94361987968426631</c:v>
                </c:pt>
                <c:pt idx="17">
                  <c:v>-0.99158023550498475</c:v>
                </c:pt>
                <c:pt idx="18">
                  <c:v>-1.0369852363410077</c:v>
                </c:pt>
                <c:pt idx="19">
                  <c:v>-1.0799327830909968</c:v>
                </c:pt>
                <c:pt idx="20">
                  <c:v>-1.1205172943880357</c:v>
                </c:pt>
                <c:pt idx="21">
                  <c:v>-1.1588298284059984</c:v>
                </c:pt>
                <c:pt idx="22">
                  <c:v>-1.1949582003930304</c:v>
                </c:pt>
                <c:pt idx="23">
                  <c:v>-1.2289870960837925</c:v>
                </c:pt>
                <c:pt idx="24">
                  <c:v>-1.2609981811367263</c:v>
                </c:pt>
                <c:pt idx="25">
                  <c:v>-1.2910702067372721</c:v>
                </c:pt>
                <c:pt idx="26">
                  <c:v>-1.3192791115029399</c:v>
                </c:pt>
                <c:pt idx="27">
                  <c:v>-1.3456981198211462</c:v>
                </c:pt>
                <c:pt idx="28">
                  <c:v>-1.3703978367460945</c:v>
                </c:pt>
                <c:pt idx="29">
                  <c:v>-1.3934463395763794</c:v>
                </c:pt>
                <c:pt idx="30">
                  <c:v>-1.4149092662306266</c:v>
                </c:pt>
                <c:pt idx="31">
                  <c:v>-1.4348499005342958</c:v>
                </c:pt>
                <c:pt idx="32">
                  <c:v>-1.4533292545266374</c:v>
                </c:pt>
                <c:pt idx="33">
                  <c:v>-1.4704061478929895</c:v>
                </c:pt>
                <c:pt idx="34">
                  <c:v>-1.4861372846237033</c:v>
                </c:pt>
                <c:pt idx="35">
                  <c:v>-1.5005773269974798</c:v>
                </c:pt>
                <c:pt idx="36">
                  <c:v>-1.513778966983315</c:v>
                </c:pt>
                <c:pt idx="37">
                  <c:v>-1.5257929951519118</c:v>
                </c:pt>
                <c:pt idx="38">
                  <c:v>-1.5366683671841639</c:v>
                </c:pt>
                <c:pt idx="39">
                  <c:v>-1.5464522680612127</c:v>
                </c:pt>
                <c:pt idx="40">
                  <c:v>-1.5551901740175123</c:v>
                </c:pt>
                <c:pt idx="41">
                  <c:v>-1.5629259123354895</c:v>
                </c:pt>
                <c:pt idx="42">
                  <c:v>-1.5697017190575371</c:v>
                </c:pt>
                <c:pt idx="43">
                  <c:v>-1.5755582946884228</c:v>
                </c:pt>
                <c:pt idx="44">
                  <c:v>-1.5805348579585654</c:v>
                </c:pt>
                <c:pt idx="45">
                  <c:v>-1.584669197716146</c:v>
                </c:pt>
                <c:pt idx="46">
                  <c:v>-1.5879977230135904</c:v>
                </c:pt>
                <c:pt idx="47">
                  <c:v>-1.590555511451647</c:v>
                </c:pt>
                <c:pt idx="48">
                  <c:v>-1.5923763558420305</c:v>
                </c:pt>
                <c:pt idx="49">
                  <c:v>-1.5934928092474512</c:v>
                </c:pt>
                <c:pt idx="50">
                  <c:v>-1.5939362284557506</c:v>
                </c:pt>
                <c:pt idx="51">
                  <c:v>-1.5937368159428706</c:v>
                </c:pt>
                <c:pt idx="52">
                  <c:v>-1.5929236603774455</c:v>
                </c:pt>
                <c:pt idx="53">
                  <c:v>-1.5915247757179194</c:v>
                </c:pt>
                <c:pt idx="54">
                  <c:v>-1.5895671389513319</c:v>
                </c:pt>
                <c:pt idx="55">
                  <c:v>-1.5870767265211387</c:v>
                </c:pt>
                <c:pt idx="56">
                  <c:v>-1.5840785494897891</c:v>
                </c:pt>
                <c:pt idx="57">
                  <c:v>-1.5805966874801607</c:v>
                </c:pt>
                <c:pt idx="58">
                  <c:v>-1.5766543214383968</c:v>
                </c:pt>
                <c:pt idx="59">
                  <c:v>-1.572273765259196</c:v>
                </c:pt>
                <c:pt idx="60">
                  <c:v>-1.5674764963131547</c:v>
                </c:pt>
                <c:pt idx="61">
                  <c:v>-1.5622831849143777</c:v>
                </c:pt>
                <c:pt idx="62">
                  <c:v>-1.5567137227652226</c:v>
                </c:pt>
                <c:pt idx="63">
                  <c:v>-1.5507872504137414</c:v>
                </c:pt>
                <c:pt idx="64">
                  <c:v>-1.5445221837581515</c:v>
                </c:pt>
                <c:pt idx="65">
                  <c:v>-1.5379362396314513</c:v>
                </c:pt>
                <c:pt idx="66">
                  <c:v>-1.5310464604981293</c:v>
                </c:pt>
                <c:pt idx="67">
                  <c:v>-1.5238692382938113</c:v>
                </c:pt>
                <c:pt idx="68">
                  <c:v>-1.5164203374375969</c:v>
                </c:pt>
                <c:pt idx="69">
                  <c:v>-1.5087149170457927</c:v>
                </c:pt>
                <c:pt idx="70">
                  <c:v>-1.5007675523747586</c:v>
                </c:pt>
                <c:pt idx="71">
                  <c:v>-1.4925922555196027</c:v>
                </c:pt>
                <c:pt idx="72">
                  <c:v>-1.4842024953945223</c:v>
                </c:pt>
                <c:pt idx="73">
                  <c:v>-1.4756112170197031</c:v>
                </c:pt>
                <c:pt idx="74">
                  <c:v>-1.4668308601387983</c:v>
                </c:pt>
                <c:pt idx="75">
                  <c:v>-1.4578733771901873</c:v>
                </c:pt>
                <c:pt idx="76">
                  <c:v>-1.4487502506543901</c:v>
                </c:pt>
                <c:pt idx="77">
                  <c:v>-1.4394725097992511</c:v>
                </c:pt>
                <c:pt idx="78">
                  <c:v>-1.4300507468437282</c:v>
                </c:pt>
                <c:pt idx="79">
                  <c:v>-1.4204951325604165</c:v>
                </c:pt>
                <c:pt idx="80">
                  <c:v>-1.4108154313362335</c:v>
                </c:pt>
                <c:pt idx="81">
                  <c:v>-1.4010210157099969</c:v>
                </c:pt>
                <c:pt idx="82">
                  <c:v>-1.3911208804050061</c:v>
                </c:pt>
                <c:pt idx="83">
                  <c:v>-1.3811236558740698</c:v>
                </c:pt>
                <c:pt idx="84">
                  <c:v>-1.371037621373866</c:v>
                </c:pt>
                <c:pt idx="85">
                  <c:v>-1.3608707175848607</c:v>
                </c:pt>
                <c:pt idx="86">
                  <c:v>-1.350630558792544</c:v>
                </c:pt>
                <c:pt idx="87">
                  <c:v>-1.3403244446450917</c:v>
                </c:pt>
                <c:pt idx="88">
                  <c:v>-1.3299593715021292</c:v>
                </c:pt>
                <c:pt idx="89">
                  <c:v>-1.3195420433886837</c:v>
                </c:pt>
                <c:pt idx="90">
                  <c:v>-1.3090788825680006</c:v>
                </c:pt>
                <c:pt idx="91">
                  <c:v>-1.2985760397463486</c:v>
                </c:pt>
                <c:pt idx="92">
                  <c:v>-1.2880394039225442</c:v>
                </c:pt>
                <c:pt idx="93">
                  <c:v>-1.2774746118944584</c:v>
                </c:pt>
                <c:pt idx="94">
                  <c:v>-1.2668870574343361</c:v>
                </c:pt>
                <c:pt idx="95">
                  <c:v>-1.2562819001443686</c:v>
                </c:pt>
                <c:pt idx="96">
                  <c:v>-1.2456640740035536</c:v>
                </c:pt>
                <c:pt idx="97">
                  <c:v>-1.235038295616494</c:v>
                </c:pt>
                <c:pt idx="98">
                  <c:v>-1.2244090721744156</c:v>
                </c:pt>
                <c:pt idx="99">
                  <c:v>-1.2137807091383506</c:v>
                </c:pt>
                <c:pt idx="100">
                  <c:v>-1.2031573176540444</c:v>
                </c:pt>
                <c:pt idx="101">
                  <c:v>-1.1925428217078751</c:v>
                </c:pt>
                <c:pt idx="102">
                  <c:v>-1.1819409650326831</c:v>
                </c:pt>
                <c:pt idx="103">
                  <c:v>-1.1713553177721738</c:v>
                </c:pt>
                <c:pt idx="104">
                  <c:v>-1.1607892829121906</c:v>
                </c:pt>
                <c:pt idx="105">
                  <c:v>-1.1502461024869191</c:v>
                </c:pt>
                <c:pt idx="106">
                  <c:v>-1.1397288635677834</c:v>
                </c:pt>
                <c:pt idx="107">
                  <c:v>-1.1292405040425137</c:v>
                </c:pt>
                <c:pt idx="108">
                  <c:v>-1.1187838181916516</c:v>
                </c:pt>
                <c:pt idx="109">
                  <c:v>-1.1083614620694464</c:v>
                </c:pt>
                <c:pt idx="110">
                  <c:v>-1.0979759586959221</c:v>
                </c:pt>
                <c:pt idx="111">
                  <c:v>-1.0876297030665993</c:v>
                </c:pt>
                <c:pt idx="112">
                  <c:v>-1.0773249669861882</c:v>
                </c:pt>
                <c:pt idx="113">
                  <c:v>-1.0670639037323022</c:v>
                </c:pt>
                <c:pt idx="114">
                  <c:v>-1.0568485525550722</c:v>
                </c:pt>
                <c:pt idx="115">
                  <c:v>-1.0466808430183163</c:v>
                </c:pt>
                <c:pt idx="116">
                  <c:v>-1.036562599187735</c:v>
                </c:pt>
                <c:pt idx="117">
                  <c:v>-1.0264955436714049</c:v>
                </c:pt>
                <c:pt idx="118">
                  <c:v>-1.0164813015176704</c:v>
                </c:pt>
                <c:pt idx="119">
                  <c:v>-1.0065214039753647</c:v>
                </c:pt>
                <c:pt idx="120">
                  <c:v>-0.99661729212109107</c:v>
                </c:pt>
                <c:pt idx="121">
                  <c:v>-0.98677032035817991</c:v>
                </c:pt>
                <c:pt idx="122">
                  <c:v>-0.97698175979172319</c:v>
                </c:pt>
                <c:pt idx="123">
                  <c:v>-0.96725280148399495</c:v>
                </c:pt>
                <c:pt idx="124">
                  <c:v>-0.95758455959436295</c:v>
                </c:pt>
                <c:pt idx="125">
                  <c:v>-0.94797807440769966</c:v>
                </c:pt>
                <c:pt idx="126">
                  <c:v>-0.93843431525513554</c:v>
                </c:pt>
                <c:pt idx="127">
                  <c:v>-0.92895418333087842</c:v>
                </c:pt>
                <c:pt idx="128">
                  <c:v>-0.91953851440868295</c:v>
                </c:pt>
                <c:pt idx="129">
                  <c:v>-0.91018808146145769</c:v>
                </c:pt>
                <c:pt idx="130">
                  <c:v>-0.90090359718733881</c:v>
                </c:pt>
                <c:pt idx="131">
                  <c:v>-0.89168571644546957</c:v>
                </c:pt>
                <c:pt idx="132">
                  <c:v>-0.88253503860463078</c:v>
                </c:pt>
                <c:pt idx="133">
                  <c:v>-0.87345210980769428</c:v>
                </c:pt>
                <c:pt idx="134">
                  <c:v>-0.86443742515486321</c:v>
                </c:pt>
                <c:pt idx="135">
                  <c:v>-0.85549143080847034</c:v>
                </c:pt>
                <c:pt idx="136">
                  <c:v>-0.84661452602207588</c:v>
                </c:pt>
                <c:pt idx="137">
                  <c:v>-0.83780706509646974</c:v>
                </c:pt>
                <c:pt idx="138">
                  <c:v>-0.82906935926513436</c:v>
                </c:pt>
                <c:pt idx="139">
                  <c:v>-0.82040167851158097</c:v>
                </c:pt>
                <c:pt idx="140">
                  <c:v>-0.81180425332095285</c:v>
                </c:pt>
                <c:pt idx="141">
                  <c:v>-0.80327727636815793</c:v>
                </c:pt>
                <c:pt idx="142">
                  <c:v>-0.79482090414474083</c:v>
                </c:pt>
                <c:pt idx="143">
                  <c:v>-0.78643525852661589</c:v>
                </c:pt>
                <c:pt idx="144">
                  <c:v>-0.77812042828471906</c:v>
                </c:pt>
                <c:pt idx="145">
                  <c:v>-0.76987647054055908</c:v>
                </c:pt>
                <c:pt idx="146">
                  <c:v>-0.76170341216859105</c:v>
                </c:pt>
                <c:pt idx="147">
                  <c:v>-0.75360125114724918</c:v>
                </c:pt>
                <c:pt idx="148">
                  <c:v>-0.74556995786043379</c:v>
                </c:pt>
                <c:pt idx="149">
                  <c:v>-0.73760947635117891</c:v>
                </c:pt>
                <c:pt idx="150">
                  <c:v>-0.72971972552915754</c:v>
                </c:pt>
                <c:pt idx="151">
                  <c:v>-0.72190060033363923</c:v>
                </c:pt>
                <c:pt idx="152">
                  <c:v>-0.71415197285345522</c:v>
                </c:pt>
                <c:pt idx="153">
                  <c:v>-0.70647369340546351</c:v>
                </c:pt>
                <c:pt idx="154">
                  <c:v>-0.69886559157296801</c:v>
                </c:pt>
                <c:pt idx="155">
                  <c:v>-0.69132747720549115</c:v>
                </c:pt>
                <c:pt idx="156">
                  <c:v>-0.68385914138124648</c:v>
                </c:pt>
                <c:pt idx="157">
                  <c:v>-0.67646035733361554</c:v>
                </c:pt>
                <c:pt idx="158">
                  <c:v>-0.66913088134289711</c:v>
                </c:pt>
                <c:pt idx="159">
                  <c:v>-0.6618704535945299</c:v>
                </c:pt>
                <c:pt idx="160">
                  <c:v>-0.65467879900497961</c:v>
                </c:pt>
                <c:pt idx="161">
                  <c:v>-0.64755562801641353</c:v>
                </c:pt>
                <c:pt idx="162">
                  <c:v>-0.64050063736125773</c:v>
                </c:pt>
                <c:pt idx="163">
                  <c:v>-0.63351351079770646</c:v>
                </c:pt>
                <c:pt idx="164">
                  <c:v>-0.62659391981718704</c:v>
                </c:pt>
                <c:pt idx="165">
                  <c:v>-0.61974152432477969</c:v>
                </c:pt>
                <c:pt idx="166">
                  <c:v>-0.61295597329354312</c:v>
                </c:pt>
                <c:pt idx="167">
                  <c:v>-0.6062369053936566</c:v>
                </c:pt>
                <c:pt idx="168">
                  <c:v>-0.59958394959727723</c:v>
                </c:pt>
                <c:pt idx="169">
                  <c:v>-0.59299672575996432</c:v>
                </c:pt>
                <c:pt idx="170">
                  <c:v>-0.58647484517949633</c:v>
                </c:pt>
                <c:pt idx="171">
                  <c:v>-0.5800179111328867</c:v>
                </c:pt>
                <c:pt idx="172">
                  <c:v>-0.57362551939236317</c:v>
                </c:pt>
                <c:pt idx="173">
                  <c:v>-0.5672972587210624</c:v>
                </c:pt>
                <c:pt idx="174">
                  <c:v>-0.56103271134915311</c:v>
                </c:pt>
                <c:pt idx="175">
                  <c:v>-0.55483145343108808</c:v>
                </c:pt>
                <c:pt idx="176">
                  <c:v>-0.54869305548465364</c:v>
                </c:pt>
                <c:pt idx="177">
                  <c:v>-0.5426170828124619</c:v>
                </c:pt>
                <c:pt idx="178">
                  <c:v>-0.53660309590651667</c:v>
                </c:pt>
                <c:pt idx="179">
                  <c:v>-0.53065065083645202</c:v>
                </c:pt>
                <c:pt idx="180">
                  <c:v>-0.52475929962202994</c:v>
                </c:pt>
                <c:pt idx="181">
                  <c:v>-0.51892859059045848</c:v>
                </c:pt>
                <c:pt idx="182">
                  <c:v>-0.51315806871907321</c:v>
                </c:pt>
                <c:pt idx="183">
                  <c:v>-0.50744727596390571</c:v>
                </c:pt>
                <c:pt idx="184">
                  <c:v>-0.50179575157465539</c:v>
                </c:pt>
                <c:pt idx="185">
                  <c:v>-0.49620303239653563</c:v>
                </c:pt>
                <c:pt idx="186">
                  <c:v>-0.49066865315948566</c:v>
                </c:pt>
                <c:pt idx="187">
                  <c:v>-0.48519214675519018</c:v>
                </c:pt>
                <c:pt idx="188">
                  <c:v>-0.47977304450235481</c:v>
                </c:pt>
                <c:pt idx="189">
                  <c:v>-0.47441087640065638</c:v>
                </c:pt>
                <c:pt idx="190">
                  <c:v>-0.46910517137378721</c:v>
                </c:pt>
                <c:pt idx="191">
                  <c:v>-0.46385545750197743</c:v>
                </c:pt>
                <c:pt idx="192">
                  <c:v>-0.45866126224438702</c:v>
                </c:pt>
                <c:pt idx="193">
                  <c:v>-0.45352211265173425</c:v>
                </c:pt>
                <c:pt idx="194">
                  <c:v>-0.44843753556951338</c:v>
                </c:pt>
                <c:pt idx="195">
                  <c:v>-0.44340705783215018</c:v>
                </c:pt>
                <c:pt idx="196">
                  <c:v>-0.43843020644842384</c:v>
                </c:pt>
                <c:pt idx="197">
                  <c:v>-0.43350650877847802</c:v>
                </c:pt>
                <c:pt idx="198">
                  <c:v>-0.42863549270272894</c:v>
                </c:pt>
                <c:pt idx="199">
                  <c:v>-0.4238166867829693</c:v>
                </c:pt>
                <c:pt idx="200">
                  <c:v>-0.41904962041595584</c:v>
                </c:pt>
                <c:pt idx="201">
                  <c:v>-0.41433382397975965</c:v>
                </c:pt>
                <c:pt idx="202">
                  <c:v>-0.40966882897314705</c:v>
                </c:pt>
                <c:pt idx="203">
                  <c:v>-0.40505416814825007</c:v>
                </c:pt>
                <c:pt idx="204">
                  <c:v>-0.40048937563677672</c:v>
                </c:pt>
                <c:pt idx="205">
                  <c:v>-0.39597398707000175</c:v>
                </c:pt>
                <c:pt idx="206">
                  <c:v>-0.39150753969277197</c:v>
                </c:pt>
                <c:pt idx="207">
                  <c:v>-0.38708957247175063</c:v>
                </c:pt>
                <c:pt idx="208">
                  <c:v>-0.38271962619811561</c:v>
                </c:pt>
                <c:pt idx="209">
                  <c:v>-0.37839724358492421</c:v>
                </c:pt>
                <c:pt idx="210">
                  <c:v>-0.37412196935934394</c:v>
                </c:pt>
                <c:pt idx="211">
                  <c:v>-0.36989335034994358</c:v>
                </c:pt>
                <c:pt idx="212">
                  <c:v>-0.36571093556923812</c:v>
                </c:pt>
                <c:pt idx="213">
                  <c:v>-0.36157427629166128</c:v>
                </c:pt>
                <c:pt idx="214">
                  <c:v>-0.35748292612714216</c:v>
                </c:pt>
                <c:pt idx="215">
                  <c:v>-0.35343644109046335</c:v>
                </c:pt>
                <c:pt idx="216">
                  <c:v>-0.349434379666552</c:v>
                </c:pt>
                <c:pt idx="217">
                  <c:v>-0.34547630287186842</c:v>
                </c:pt>
                <c:pt idx="218">
                  <c:v>-0.34156177431203949</c:v>
                </c:pt>
                <c:pt idx="219">
                  <c:v>-0.33769036023588844</c:v>
                </c:pt>
                <c:pt idx="220">
                  <c:v>-0.3338616295859963</c:v>
                </c:pt>
                <c:pt idx="221">
                  <c:v>-0.33007515404593568</c:v>
                </c:pt>
                <c:pt idx="222">
                  <c:v>-0.32633050808430386</c:v>
                </c:pt>
                <c:pt idx="223">
                  <c:v>-0.32262726899568683</c:v>
                </c:pt>
                <c:pt idx="224">
                  <c:v>-0.31896501693867563</c:v>
                </c:pt>
                <c:pt idx="225">
                  <c:v>-0.31534333497104539</c:v>
                </c:pt>
                <c:pt idx="226">
                  <c:v>-0.31176180908222151</c:v>
                </c:pt>
                <c:pt idx="227">
                  <c:v>-0.30822002822313554</c:v>
                </c:pt>
                <c:pt idx="228">
                  <c:v>-0.30471758433357948</c:v>
                </c:pt>
                <c:pt idx="229">
                  <c:v>-0.30125407236715834</c:v>
                </c:pt>
                <c:pt idx="230">
                  <c:v>-0.29782909031394111</c:v>
                </c:pt>
                <c:pt idx="231">
                  <c:v>-0.29444223922090362</c:v>
                </c:pt>
                <c:pt idx="232">
                  <c:v>-0.2910931232102531</c:v>
                </c:pt>
                <c:pt idx="233">
                  <c:v>-0.28778134949572992</c:v>
                </c:pt>
                <c:pt idx="234">
                  <c:v>-0.28450652839695945</c:v>
                </c:pt>
                <c:pt idx="235">
                  <c:v>-0.28126827335194626</c:v>
                </c:pt>
                <c:pt idx="236">
                  <c:v>-0.27806620092778439</c:v>
                </c:pt>
                <c:pt idx="237">
                  <c:v>-0.27489993082966108</c:v>
                </c:pt>
                <c:pt idx="238">
                  <c:v>-0.27176908590822757</c:v>
                </c:pt>
                <c:pt idx="239">
                  <c:v>-0.26867329216540553</c:v>
                </c:pt>
                <c:pt idx="240">
                  <c:v>-0.26561217875870136</c:v>
                </c:pt>
                <c:pt idx="241">
                  <c:v>-0.26258537800408877</c:v>
                </c:pt>
                <c:pt idx="242">
                  <c:v>-0.25959252537752658</c:v>
                </c:pt>
                <c:pt idx="243">
                  <c:v>-0.25663325951517219</c:v>
                </c:pt>
                <c:pt idx="244">
                  <c:v>-0.25370722221234682</c:v>
                </c:pt>
                <c:pt idx="245">
                  <c:v>-0.25081405842131166</c:v>
                </c:pt>
                <c:pt idx="246">
                  <c:v>-0.24795341624790973</c:v>
                </c:pt>
                <c:pt idx="247">
                  <c:v>-0.24512494694712264</c:v>
                </c:pt>
                <c:pt idx="248">
                  <c:v>-0.2423283049175956</c:v>
                </c:pt>
                <c:pt idx="249">
                  <c:v>-0.23956314769517884</c:v>
                </c:pt>
                <c:pt idx="250">
                  <c:v>-0.23682913594553123</c:v>
                </c:pt>
                <c:pt idx="251">
                  <c:v>-0.23412593345583316</c:v>
                </c:pt>
                <c:pt idx="252">
                  <c:v>-0.23145320712564746</c:v>
                </c:pt>
                <c:pt idx="253">
                  <c:v>-0.2288106269569779</c:v>
                </c:pt>
                <c:pt idx="254">
                  <c:v>-0.22619786604355754</c:v>
                </c:pt>
                <c:pt idx="255">
                  <c:v>-0.22361460055941029</c:v>
                </c:pt>
                <c:pt idx="256">
                  <c:v>-0.22106050974672337</c:v>
                </c:pt>
                <c:pt idx="257">
                  <c:v>-0.21853527590306038</c:v>
                </c:pt>
                <c:pt idx="258">
                  <c:v>-0.21603858436795897</c:v>
                </c:pt>
                <c:pt idx="259">
                  <c:v>-0.21357012350893798</c:v>
                </c:pt>
                <c:pt idx="260">
                  <c:v>-0.21112958470695592</c:v>
                </c:pt>
                <c:pt idx="261">
                  <c:v>-0.20871666234132724</c:v>
                </c:pt>
                <c:pt idx="262">
                  <c:v>-0.20633105377416794</c:v>
                </c:pt>
                <c:pt idx="263">
                  <c:v>-0.20397245933435559</c:v>
                </c:pt>
                <c:pt idx="264">
                  <c:v>-0.20164058230106319</c:v>
                </c:pt>
                <c:pt idx="265">
                  <c:v>-0.19933512888686206</c:v>
                </c:pt>
                <c:pt idx="266">
                  <c:v>-0.19705580822045884</c:v>
                </c:pt>
                <c:pt idx="267">
                  <c:v>-0.19480233232905256</c:v>
                </c:pt>
                <c:pt idx="268">
                  <c:v>-0.19257441612036175</c:v>
                </c:pt>
                <c:pt idx="269">
                  <c:v>-0.19037177736431937</c:v>
                </c:pt>
                <c:pt idx="270">
                  <c:v>-0.18819413667448961</c:v>
                </c:pt>
                <c:pt idx="271">
                  <c:v>-0.18604121748919414</c:v>
                </c:pt>
                <c:pt idx="272">
                  <c:v>-0.18391274605239388</c:v>
                </c:pt>
                <c:pt idx="273">
                  <c:v>-0.18180845139431628</c:v>
                </c:pt>
                <c:pt idx="274">
                  <c:v>-0.17972806531188684</c:v>
                </c:pt>
                <c:pt idx="275">
                  <c:v>-0.1776713223489402</c:v>
                </c:pt>
                <c:pt idx="276">
                  <c:v>-0.17563795977626007</c:v>
                </c:pt>
                <c:pt idx="277">
                  <c:v>-0.17362771757143644</c:v>
                </c:pt>
                <c:pt idx="278">
                  <c:v>-0.17164033839858714</c:v>
                </c:pt>
                <c:pt idx="279">
                  <c:v>-0.16967556758792679</c:v>
                </c:pt>
                <c:pt idx="280">
                  <c:v>-0.16773315311522452</c:v>
                </c:pt>
                <c:pt idx="281">
                  <c:v>-0.16581284558113429</c:v>
                </c:pt>
                <c:pt idx="282">
                  <c:v>-0.16391439819044873</c:v>
                </c:pt>
                <c:pt idx="283">
                  <c:v>-0.16203756673125602</c:v>
                </c:pt>
                <c:pt idx="284">
                  <c:v>-0.16018210955402273</c:v>
                </c:pt>
                <c:pt idx="285">
                  <c:v>-0.15834778755062398</c:v>
                </c:pt>
                <c:pt idx="286">
                  <c:v>-0.15653436413331329</c:v>
                </c:pt>
                <c:pt idx="287">
                  <c:v>-0.15474160521366775</c:v>
                </c:pt>
                <c:pt idx="288">
                  <c:v>-0.15296927918148479</c:v>
                </c:pt>
                <c:pt idx="289">
                  <c:v>-0.15121715688367332</c:v>
                </c:pt>
                <c:pt idx="290">
                  <c:v>-0.14948501160312583</c:v>
                </c:pt>
                <c:pt idx="291">
                  <c:v>-0.14777261903759778</c:v>
                </c:pt>
                <c:pt idx="292">
                  <c:v>-0.14607975727858158</c:v>
                </c:pt>
                <c:pt idx="293">
                  <c:v>-0.1444062067902025</c:v>
                </c:pt>
                <c:pt idx="294">
                  <c:v>-0.14275175038813256</c:v>
                </c:pt>
                <c:pt idx="295">
                  <c:v>-0.14111617321854289</c:v>
                </c:pt>
                <c:pt idx="296">
                  <c:v>-0.13949926273707661</c:v>
                </c:pt>
                <c:pt idx="297">
                  <c:v>-0.13790080868787863</c:v>
                </c:pt>
                <c:pt idx="298">
                  <c:v>-0.1363206030826638</c:v>
                </c:pt>
                <c:pt idx="299">
                  <c:v>-0.13475844017985386</c:v>
                </c:pt>
                <c:pt idx="300">
                  <c:v>-0.13321411646375825</c:v>
                </c:pt>
                <c:pt idx="301">
                  <c:v>-0.13168743062383423</c:v>
                </c:pt>
                <c:pt idx="302">
                  <c:v>-0.13017818353400973</c:v>
                </c:pt>
                <c:pt idx="303">
                  <c:v>-0.12868617823209341</c:v>
                </c:pt>
                <c:pt idx="304">
                  <c:v>-0.12721121989925202</c:v>
                </c:pt>
                <c:pt idx="305">
                  <c:v>-0.12575311583958307</c:v>
                </c:pt>
                <c:pt idx="306">
                  <c:v>-0.12431167545977029</c:v>
                </c:pt>
                <c:pt idx="307">
                  <c:v>-0.12288671024884253</c:v>
                </c:pt>
                <c:pt idx="308">
                  <c:v>-0.12147803375801641</c:v>
                </c:pt>
                <c:pt idx="309">
                  <c:v>-0.12008546158064982</c:v>
                </c:pt>
                <c:pt idx="310">
                  <c:v>-0.11870881133229541</c:v>
                </c:pt>
                <c:pt idx="311">
                  <c:v>-0.11734790263086137</c:v>
                </c:pt>
                <c:pt idx="312">
                  <c:v>-0.11600255707688371</c:v>
                </c:pt>
                <c:pt idx="313">
                  <c:v>-0.11467259823391027</c:v>
                </c:pt>
                <c:pt idx="314">
                  <c:v>-0.11335785160899967</c:v>
                </c:pt>
                <c:pt idx="315">
                  <c:v>-0.11205814463334035</c:v>
                </c:pt>
                <c:pt idx="316">
                  <c:v>-0.11077330664298747</c:v>
                </c:pt>
                <c:pt idx="317">
                  <c:v>-0.10950316885972358</c:v>
                </c:pt>
                <c:pt idx="318">
                  <c:v>-0.10824756437204323</c:v>
                </c:pt>
                <c:pt idx="319">
                  <c:v>-0.10700632811626402</c:v>
                </c:pt>
                <c:pt idx="320">
                  <c:v>-0.10577929685776478</c:v>
                </c:pt>
                <c:pt idx="321">
                  <c:v>-0.10456630917235492</c:v>
                </c:pt>
                <c:pt idx="322">
                  <c:v>-0.10336720542777228</c:v>
                </c:pt>
                <c:pt idx="323">
                  <c:v>-0.10218182776531673</c:v>
                </c:pt>
                <c:pt idx="324">
                  <c:v>-0.10101002008161329</c:v>
                </c:pt>
                <c:pt idx="325">
                  <c:v>-9.985162801051356E-2</c:v>
                </c:pt>
                <c:pt idx="326">
                  <c:v>-9.8706498905131362E-2</c:v>
                </c:pt>
                <c:pt idx="327">
                  <c:v>-9.7574481820013867E-2</c:v>
                </c:pt>
                <c:pt idx="328">
                  <c:v>-9.6455427493453497E-2</c:v>
                </c:pt>
                <c:pt idx="329">
                  <c:v>-9.5349188329934137E-2</c:v>
                </c:pt>
                <c:pt idx="330">
                  <c:v>-9.4255618382719605E-2</c:v>
                </c:pt>
                <c:pt idx="331">
                  <c:v>-9.3174573336579428E-2</c:v>
                </c:pt>
                <c:pt idx="332">
                  <c:v>-9.2105910490655252E-2</c:v>
                </c:pt>
                <c:pt idx="333">
                  <c:v>-9.1049488741468912E-2</c:v>
                </c:pt>
                <c:pt idx="334">
                  <c:v>-9.0005168566068133E-2</c:v>
                </c:pt>
                <c:pt idx="335">
                  <c:v>-8.8972812005316745E-2</c:v>
                </c:pt>
                <c:pt idx="336">
                  <c:v>-8.795228264732366E-2</c:v>
                </c:pt>
                <c:pt idx="337">
                  <c:v>-8.6943445611013651E-2</c:v>
                </c:pt>
                <c:pt idx="338">
                  <c:v>-8.5946167529840578E-2</c:v>
                </c:pt>
                <c:pt idx="339">
                  <c:v>-8.4960316535640928E-2</c:v>
                </c:pt>
                <c:pt idx="340">
                  <c:v>-8.3985762242628492E-2</c:v>
                </c:pt>
                <c:pt idx="341">
                  <c:v>-8.3022375731531706E-2</c:v>
                </c:pt>
                <c:pt idx="342">
                  <c:v>-8.2070029533870714E-2</c:v>
                </c:pt>
                <c:pt idx="343">
                  <c:v>-8.1128597616375892E-2</c:v>
                </c:pt>
                <c:pt idx="344">
                  <c:v>-8.0197955365547552E-2</c:v>
                </c:pt>
                <c:pt idx="345">
                  <c:v>-7.9277979572354343E-2</c:v>
                </c:pt>
                <c:pt idx="346">
                  <c:v>-7.8368548417074843E-2</c:v>
                </c:pt>
                <c:pt idx="347">
                  <c:v>-7.7469541454274926E-2</c:v>
                </c:pt>
                <c:pt idx="348">
                  <c:v>-7.6580839597927761E-2</c:v>
                </c:pt>
                <c:pt idx="349">
                  <c:v>-7.570232510667084E-2</c:v>
                </c:pt>
                <c:pt idx="350">
                  <c:v>-7.4833881569201566E-2</c:v>
                </c:pt>
                <c:pt idx="351">
                  <c:v>-7.3975393889811614E-2</c:v>
                </c:pt>
                <c:pt idx="352">
                  <c:v>-7.3126748274057823E-2</c:v>
                </c:pt>
                <c:pt idx="353">
                  <c:v>-7.2287832214569234E-2</c:v>
                </c:pt>
                <c:pt idx="354">
                  <c:v>-7.1458534476992547E-2</c:v>
                </c:pt>
                <c:pt idx="355">
                  <c:v>-7.0638745086069765E-2</c:v>
                </c:pt>
                <c:pt idx="356">
                  <c:v>-6.9828355311853982E-2</c:v>
                </c:pt>
                <c:pt idx="357">
                  <c:v>-6.9027257656057328E-2</c:v>
                </c:pt>
                <c:pt idx="358">
                  <c:v>-6.8235345838532635E-2</c:v>
                </c:pt>
                <c:pt idx="359">
                  <c:v>-6.7452514783889056E-2</c:v>
                </c:pt>
                <c:pt idx="360">
                  <c:v>-6.6678660608238183E-2</c:v>
                </c:pt>
                <c:pt idx="361">
                  <c:v>-6.59136806060725E-2</c:v>
                </c:pt>
                <c:pt idx="362">
                  <c:v>-6.5157473237274E-2</c:v>
                </c:pt>
                <c:pt idx="363">
                  <c:v>-6.4409938114252108E-2</c:v>
                </c:pt>
                <c:pt idx="364">
                  <c:v>-6.3670975989211717E-2</c:v>
                </c:pt>
                <c:pt idx="365">
                  <c:v>-6.2940488741547881E-2</c:v>
                </c:pt>
                <c:pt idx="366">
                  <c:v>-6.2218379365368316E-2</c:v>
                </c:pt>
                <c:pt idx="367">
                  <c:v>-6.1504551957143383E-2</c:v>
                </c:pt>
                <c:pt idx="368">
                  <c:v>-6.0798911703479251E-2</c:v>
                </c:pt>
                <c:pt idx="369">
                  <c:v>-6.010136486901823E-2</c:v>
                </c:pt>
                <c:pt idx="370">
                  <c:v>-5.9411818784461473E-2</c:v>
                </c:pt>
                <c:pt idx="371">
                  <c:v>-5.8730181834714609E-2</c:v>
                </c:pt>
                <c:pt idx="372">
                  <c:v>-5.8056363447156346E-2</c:v>
                </c:pt>
                <c:pt idx="373">
                  <c:v>-5.7390274080027268E-2</c:v>
                </c:pt>
                <c:pt idx="374">
                  <c:v>-5.6731825210938787E-2</c:v>
                </c:pt>
                <c:pt idx="375">
                  <c:v>-5.6080929325502876E-2</c:v>
                </c:pt>
                <c:pt idx="376">
                  <c:v>-5.5437499906077513E-2</c:v>
                </c:pt>
                <c:pt idx="377">
                  <c:v>-5.480145142063253E-2</c:v>
                </c:pt>
                <c:pt idx="378">
                  <c:v>-5.4172699311729675E-2</c:v>
                </c:pt>
                <c:pt idx="379">
                  <c:v>-5.3551159985619622E-2</c:v>
                </c:pt>
                <c:pt idx="380">
                  <c:v>-5.2936750801452874E-2</c:v>
                </c:pt>
                <c:pt idx="381">
                  <c:v>-5.2329390060604559E-2</c:v>
                </c:pt>
                <c:pt idx="382">
                  <c:v>-5.1728996996112477E-2</c:v>
                </c:pt>
                <c:pt idx="383">
                  <c:v>-5.1135491762226218E-2</c:v>
                </c:pt>
                <c:pt idx="384">
                  <c:v>-5.0548795424067219E-2</c:v>
                </c:pt>
                <c:pt idx="385">
                  <c:v>-4.9968829947399929E-2</c:v>
                </c:pt>
                <c:pt idx="386">
                  <c:v>-4.9395518188509721E-2</c:v>
                </c:pt>
                <c:pt idx="387">
                  <c:v>-4.8828783884191103E-2</c:v>
                </c:pt>
                <c:pt idx="388">
                  <c:v>-4.8268551641841739E-2</c:v>
                </c:pt>
                <c:pt idx="389">
                  <c:v>-4.7714746929662384E-2</c:v>
                </c:pt>
                <c:pt idx="390">
                  <c:v>-4.7167296066963391E-2</c:v>
                </c:pt>
                <c:pt idx="391">
                  <c:v>-4.6626126214573849E-2</c:v>
                </c:pt>
                <c:pt idx="392">
                  <c:v>-4.6091165365354757E-2</c:v>
                </c:pt>
                <c:pt idx="393">
                  <c:v>-4.5562342334815112E-2</c:v>
                </c:pt>
                <c:pt idx="394">
                  <c:v>-4.5039586751827967E-2</c:v>
                </c:pt>
                <c:pt idx="395">
                  <c:v>-4.4522829049448563E-2</c:v>
                </c:pt>
                <c:pt idx="396">
                  <c:v>-4.4012000455830848E-2</c:v>
                </c:pt>
                <c:pt idx="397">
                  <c:v>-4.3507032985242944E-2</c:v>
                </c:pt>
                <c:pt idx="398">
                  <c:v>-4.3007859429181027E-2</c:v>
                </c:pt>
                <c:pt idx="399">
                  <c:v>-4.2514413347578363E-2</c:v>
                </c:pt>
                <c:pt idx="400">
                  <c:v>-4.2026629060111981E-2</c:v>
                </c:pt>
                <c:pt idx="401">
                  <c:v>-4.1544441637603118E-2</c:v>
                </c:pt>
                <c:pt idx="402">
                  <c:v>-4.1067786893511787E-2</c:v>
                </c:pt>
                <c:pt idx="403">
                  <c:v>-4.0596601375525225E-2</c:v>
                </c:pt>
                <c:pt idx="404">
                  <c:v>-4.0130822357237556E-2</c:v>
                </c:pt>
                <c:pt idx="405">
                  <c:v>-3.9670387829921161E-2</c:v>
                </c:pt>
                <c:pt idx="406">
                  <c:v>-3.9215236494389127E-2</c:v>
                </c:pt>
                <c:pt idx="407">
                  <c:v>-3.8765307752945594E-2</c:v>
                </c:pt>
                <c:pt idx="408">
                  <c:v>-3.8320541701426611E-2</c:v>
                </c:pt>
                <c:pt idx="409">
                  <c:v>-3.7880879121327517E-2</c:v>
                </c:pt>
                <c:pt idx="410">
                  <c:v>-3.7446261472017302E-2</c:v>
                </c:pt>
                <c:pt idx="411">
                  <c:v>-3.7016630883039997E-2</c:v>
                </c:pt>
                <c:pt idx="412">
                  <c:v>-3.6591930146499488E-2</c:v>
                </c:pt>
                <c:pt idx="413">
                  <c:v>-3.6172102709530377E-2</c:v>
                </c:pt>
                <c:pt idx="414">
                  <c:v>-3.5757092666851155E-2</c:v>
                </c:pt>
                <c:pt idx="415">
                  <c:v>-3.5346844753400164E-2</c:v>
                </c:pt>
                <c:pt idx="416">
                  <c:v>-3.4941304337053912E-2</c:v>
                </c:pt>
                <c:pt idx="417">
                  <c:v>-3.4540417411425536E-2</c:v>
                </c:pt>
                <c:pt idx="418">
                  <c:v>-3.4144130588743431E-2</c:v>
                </c:pt>
                <c:pt idx="419">
                  <c:v>-3.3752391092810183E-2</c:v>
                </c:pt>
                <c:pt idx="420">
                  <c:v>-3.3365146752038138E-2</c:v>
                </c:pt>
                <c:pt idx="421">
                  <c:v>-3.2982345992564402E-2</c:v>
                </c:pt>
                <c:pt idx="422">
                  <c:v>-3.2603937831441589E-2</c:v>
                </c:pt>
                <c:pt idx="423">
                  <c:v>-3.2229871869904732E-2</c:v>
                </c:pt>
                <c:pt idx="424">
                  <c:v>-3.1860098286713899E-2</c:v>
                </c:pt>
                <c:pt idx="425">
                  <c:v>-3.1494567831570883E-2</c:v>
                </c:pt>
                <c:pt idx="426">
                  <c:v>-3.1133231818609379E-2</c:v>
                </c:pt>
                <c:pt idx="427">
                  <c:v>-3.077604211995889E-2</c:v>
                </c:pt>
                <c:pt idx="428">
                  <c:v>-3.0422951159379482E-2</c:v>
                </c:pt>
                <c:pt idx="429">
                  <c:v>-3.0073911905969246E-2</c:v>
                </c:pt>
                <c:pt idx="430">
                  <c:v>-2.9728877867941369E-2</c:v>
                </c:pt>
                <c:pt idx="431">
                  <c:v>-2.9387803086471678E-2</c:v>
                </c:pt>
                <c:pt idx="432">
                  <c:v>-2.9050642129614945E-2</c:v>
                </c:pt>
                <c:pt idx="433">
                  <c:v>-2.87173500862897E-2</c:v>
                </c:pt>
                <c:pt idx="434">
                  <c:v>-2.8387882560330913E-2</c:v>
                </c:pt>
                <c:pt idx="435">
                  <c:v>-2.8062195664609241E-2</c:v>
                </c:pt>
                <c:pt idx="436">
                  <c:v>-2.7740246015216623E-2</c:v>
                </c:pt>
                <c:pt idx="437">
                  <c:v>-2.7421990725717833E-2</c:v>
                </c:pt>
                <c:pt idx="438">
                  <c:v>-2.7107387401465757E-2</c:v>
                </c:pt>
                <c:pt idx="439">
                  <c:v>-2.679639413398199E-2</c:v>
                </c:pt>
                <c:pt idx="440">
                  <c:v>-2.6488969495400305E-2</c:v>
                </c:pt>
                <c:pt idx="441">
                  <c:v>-2.6185072532972416E-2</c:v>
                </c:pt>
                <c:pt idx="442">
                  <c:v>-2.5884662763636729E-2</c:v>
                </c:pt>
                <c:pt idx="443">
                  <c:v>-2.5587700168647663E-2</c:v>
                </c:pt>
                <c:pt idx="444">
                  <c:v>-2.5294145188266032E-2</c:v>
                </c:pt>
                <c:pt idx="445">
                  <c:v>-2.5003958716509667E-2</c:v>
                </c:pt>
                <c:pt idx="446">
                  <c:v>-2.4717102095962763E-2</c:v>
                </c:pt>
                <c:pt idx="447">
                  <c:v>-2.4433537112644906E-2</c:v>
                </c:pt>
                <c:pt idx="448">
                  <c:v>-2.4153225990937395E-2</c:v>
                </c:pt>
                <c:pt idx="449">
                  <c:v>-2.3876131388567333E-2</c:v>
                </c:pt>
                <c:pt idx="450">
                  <c:v>-2.3602216391649007E-2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fit_5NN_HCP!$M$18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fit_5NN_HCP!$G$19:$G$469</c:f>
              <c:numCache>
                <c:formatCode>General</c:formatCode>
                <c:ptCount val="451"/>
                <c:pt idx="0">
                  <c:v>2.5754434277272753</c:v>
                </c:pt>
                <c:pt idx="1">
                  <c:v>2.5871501765429752</c:v>
                </c:pt>
                <c:pt idx="2">
                  <c:v>2.5988569253586755</c:v>
                </c:pt>
                <c:pt idx="3">
                  <c:v>2.6105636741743758</c:v>
                </c:pt>
                <c:pt idx="4">
                  <c:v>2.6222704229900753</c:v>
                </c:pt>
                <c:pt idx="5">
                  <c:v>2.6339771718057756</c:v>
                </c:pt>
                <c:pt idx="6">
                  <c:v>2.6456839206214755</c:v>
                </c:pt>
                <c:pt idx="7">
                  <c:v>2.6573906694371758</c:v>
                </c:pt>
                <c:pt idx="8">
                  <c:v>2.6690974182528757</c:v>
                </c:pt>
                <c:pt idx="9">
                  <c:v>2.680804167068576</c:v>
                </c:pt>
                <c:pt idx="10">
                  <c:v>2.6925109158842759</c:v>
                </c:pt>
                <c:pt idx="11">
                  <c:v>2.7042176646999758</c:v>
                </c:pt>
                <c:pt idx="12">
                  <c:v>2.7159244135156762</c:v>
                </c:pt>
                <c:pt idx="13">
                  <c:v>2.727631162331376</c:v>
                </c:pt>
                <c:pt idx="14">
                  <c:v>2.7393379111470759</c:v>
                </c:pt>
                <c:pt idx="15">
                  <c:v>2.7510446599627763</c:v>
                </c:pt>
                <c:pt idx="16">
                  <c:v>2.7627514087784761</c:v>
                </c:pt>
                <c:pt idx="17">
                  <c:v>2.774458157594176</c:v>
                </c:pt>
                <c:pt idx="18">
                  <c:v>2.7861649064098768</c:v>
                </c:pt>
                <c:pt idx="19">
                  <c:v>2.7978716552255762</c:v>
                </c:pt>
                <c:pt idx="20">
                  <c:v>2.8095784040412766</c:v>
                </c:pt>
                <c:pt idx="21">
                  <c:v>2.8212851528569769</c:v>
                </c:pt>
                <c:pt idx="22">
                  <c:v>2.8329919016726768</c:v>
                </c:pt>
                <c:pt idx="23">
                  <c:v>2.8446986504883767</c:v>
                </c:pt>
                <c:pt idx="24">
                  <c:v>2.856405399304077</c:v>
                </c:pt>
                <c:pt idx="25">
                  <c:v>2.8681121481197769</c:v>
                </c:pt>
                <c:pt idx="26">
                  <c:v>2.8798188969354768</c:v>
                </c:pt>
                <c:pt idx="27">
                  <c:v>2.8915256457511771</c:v>
                </c:pt>
                <c:pt idx="28">
                  <c:v>2.903232394566877</c:v>
                </c:pt>
                <c:pt idx="29">
                  <c:v>2.9149391433825778</c:v>
                </c:pt>
                <c:pt idx="30">
                  <c:v>2.9266458921982776</c:v>
                </c:pt>
                <c:pt idx="31">
                  <c:v>2.938352641013978</c:v>
                </c:pt>
                <c:pt idx="32">
                  <c:v>2.9500593898296779</c:v>
                </c:pt>
                <c:pt idx="33">
                  <c:v>2.9617661386453777</c:v>
                </c:pt>
                <c:pt idx="34">
                  <c:v>2.9734728874610781</c:v>
                </c:pt>
                <c:pt idx="35">
                  <c:v>2.9851796362767784</c:v>
                </c:pt>
                <c:pt idx="36">
                  <c:v>2.9968863850924778</c:v>
                </c:pt>
                <c:pt idx="37">
                  <c:v>3.0085931339081782</c:v>
                </c:pt>
                <c:pt idx="38">
                  <c:v>3.0202998827238785</c:v>
                </c:pt>
                <c:pt idx="39">
                  <c:v>3.0320066315395784</c:v>
                </c:pt>
                <c:pt idx="40">
                  <c:v>3.0437133803552783</c:v>
                </c:pt>
                <c:pt idx="41">
                  <c:v>3.0554201291709786</c:v>
                </c:pt>
                <c:pt idx="42">
                  <c:v>3.0671268779866785</c:v>
                </c:pt>
                <c:pt idx="43">
                  <c:v>3.0788336268023784</c:v>
                </c:pt>
                <c:pt idx="44">
                  <c:v>3.0905403756180787</c:v>
                </c:pt>
                <c:pt idx="45">
                  <c:v>3.1022471244337786</c:v>
                </c:pt>
                <c:pt idx="46">
                  <c:v>3.1139538732494785</c:v>
                </c:pt>
                <c:pt idx="47">
                  <c:v>3.1256606220651788</c:v>
                </c:pt>
                <c:pt idx="48">
                  <c:v>3.1373673708808791</c:v>
                </c:pt>
                <c:pt idx="49">
                  <c:v>3.149074119696579</c:v>
                </c:pt>
                <c:pt idx="50">
                  <c:v>3.1607808685122785</c:v>
                </c:pt>
                <c:pt idx="51">
                  <c:v>3.1724876173279788</c:v>
                </c:pt>
                <c:pt idx="52">
                  <c:v>3.1841943661436787</c:v>
                </c:pt>
                <c:pt idx="53">
                  <c:v>3.195901114959379</c:v>
                </c:pt>
                <c:pt idx="54">
                  <c:v>3.2076078637750784</c:v>
                </c:pt>
                <c:pt idx="55">
                  <c:v>3.2193146125907788</c:v>
                </c:pt>
                <c:pt idx="56">
                  <c:v>3.2310213614064787</c:v>
                </c:pt>
                <c:pt idx="57">
                  <c:v>3.242728110222179</c:v>
                </c:pt>
                <c:pt idx="58">
                  <c:v>3.2544348590378789</c:v>
                </c:pt>
                <c:pt idx="59">
                  <c:v>3.2661416078535792</c:v>
                </c:pt>
                <c:pt idx="60">
                  <c:v>3.2778483566692787</c:v>
                </c:pt>
                <c:pt idx="61">
                  <c:v>3.2895551054849794</c:v>
                </c:pt>
                <c:pt idx="62">
                  <c:v>3.3012618543006789</c:v>
                </c:pt>
                <c:pt idx="63">
                  <c:v>3.3129686031163792</c:v>
                </c:pt>
                <c:pt idx="64">
                  <c:v>3.3246753519320795</c:v>
                </c:pt>
                <c:pt idx="65">
                  <c:v>3.3363821007477794</c:v>
                </c:pt>
                <c:pt idx="66">
                  <c:v>3.3480888495634797</c:v>
                </c:pt>
                <c:pt idx="67">
                  <c:v>3.3597955983791796</c:v>
                </c:pt>
                <c:pt idx="68">
                  <c:v>3.37150234719488</c:v>
                </c:pt>
                <c:pt idx="69">
                  <c:v>3.3832090960105794</c:v>
                </c:pt>
                <c:pt idx="70">
                  <c:v>3.3949158448262797</c:v>
                </c:pt>
                <c:pt idx="71">
                  <c:v>3.4066225936419796</c:v>
                </c:pt>
                <c:pt idx="72">
                  <c:v>3.4183293424576799</c:v>
                </c:pt>
                <c:pt idx="73">
                  <c:v>3.4300360912733798</c:v>
                </c:pt>
                <c:pt idx="74">
                  <c:v>3.4417428400890802</c:v>
                </c:pt>
                <c:pt idx="75">
                  <c:v>3.4534495889047796</c:v>
                </c:pt>
                <c:pt idx="76">
                  <c:v>3.4651563377204799</c:v>
                </c:pt>
                <c:pt idx="77">
                  <c:v>3.4768630865361807</c:v>
                </c:pt>
                <c:pt idx="78">
                  <c:v>3.4885698353518801</c:v>
                </c:pt>
                <c:pt idx="79">
                  <c:v>3.5002765841675805</c:v>
                </c:pt>
                <c:pt idx="80">
                  <c:v>3.5119833329832804</c:v>
                </c:pt>
                <c:pt idx="81">
                  <c:v>3.5236900817989807</c:v>
                </c:pt>
                <c:pt idx="82">
                  <c:v>3.5353968306146801</c:v>
                </c:pt>
                <c:pt idx="83">
                  <c:v>3.5471035794303809</c:v>
                </c:pt>
                <c:pt idx="84">
                  <c:v>3.5588103282460803</c:v>
                </c:pt>
                <c:pt idx="85">
                  <c:v>3.5705170770617807</c:v>
                </c:pt>
                <c:pt idx="86">
                  <c:v>3.5822238258774806</c:v>
                </c:pt>
                <c:pt idx="87">
                  <c:v>3.5939305746931809</c:v>
                </c:pt>
                <c:pt idx="88">
                  <c:v>3.6056373235088803</c:v>
                </c:pt>
                <c:pt idx="89">
                  <c:v>3.6173440723245811</c:v>
                </c:pt>
                <c:pt idx="90">
                  <c:v>3.6290508211402814</c:v>
                </c:pt>
                <c:pt idx="91">
                  <c:v>3.6407575699559809</c:v>
                </c:pt>
                <c:pt idx="92">
                  <c:v>3.6524643187716812</c:v>
                </c:pt>
                <c:pt idx="93">
                  <c:v>3.6641710675873811</c:v>
                </c:pt>
                <c:pt idx="94">
                  <c:v>3.6758778164030814</c:v>
                </c:pt>
                <c:pt idx="95">
                  <c:v>3.6875845652187813</c:v>
                </c:pt>
                <c:pt idx="96">
                  <c:v>3.6992913140344816</c:v>
                </c:pt>
                <c:pt idx="97">
                  <c:v>3.7109980628501811</c:v>
                </c:pt>
                <c:pt idx="98">
                  <c:v>3.7227048116658814</c:v>
                </c:pt>
                <c:pt idx="99">
                  <c:v>3.7344115604815813</c:v>
                </c:pt>
                <c:pt idx="100">
                  <c:v>3.7461183092972816</c:v>
                </c:pt>
                <c:pt idx="101">
                  <c:v>3.7578250581129815</c:v>
                </c:pt>
                <c:pt idx="102">
                  <c:v>3.7695318069286818</c:v>
                </c:pt>
                <c:pt idx="103">
                  <c:v>3.7812385557443822</c:v>
                </c:pt>
                <c:pt idx="104">
                  <c:v>3.7929453045600816</c:v>
                </c:pt>
                <c:pt idx="105">
                  <c:v>3.8046520533757824</c:v>
                </c:pt>
                <c:pt idx="106">
                  <c:v>3.8163588021914818</c:v>
                </c:pt>
                <c:pt idx="107">
                  <c:v>3.8280655510071822</c:v>
                </c:pt>
                <c:pt idx="108">
                  <c:v>3.839772299822882</c:v>
                </c:pt>
                <c:pt idx="109">
                  <c:v>3.8514790486385824</c:v>
                </c:pt>
                <c:pt idx="110">
                  <c:v>3.8631857974542823</c:v>
                </c:pt>
                <c:pt idx="111">
                  <c:v>3.8748925462699826</c:v>
                </c:pt>
                <c:pt idx="112">
                  <c:v>3.8865992950856829</c:v>
                </c:pt>
                <c:pt idx="113">
                  <c:v>3.8983060439013824</c:v>
                </c:pt>
                <c:pt idx="114">
                  <c:v>3.9100127927170822</c:v>
                </c:pt>
                <c:pt idx="115">
                  <c:v>3.9217195415327826</c:v>
                </c:pt>
                <c:pt idx="116">
                  <c:v>3.9334262903484829</c:v>
                </c:pt>
                <c:pt idx="117">
                  <c:v>3.9451330391641828</c:v>
                </c:pt>
                <c:pt idx="118">
                  <c:v>3.9568397879798831</c:v>
                </c:pt>
                <c:pt idx="119">
                  <c:v>3.9685465367955826</c:v>
                </c:pt>
                <c:pt idx="120">
                  <c:v>3.9802532856112833</c:v>
                </c:pt>
                <c:pt idx="121">
                  <c:v>3.9919600344269828</c:v>
                </c:pt>
                <c:pt idx="122">
                  <c:v>4.0036667832426831</c:v>
                </c:pt>
                <c:pt idx="123">
                  <c:v>4.0153735320583825</c:v>
                </c:pt>
                <c:pt idx="124">
                  <c:v>4.0270802808740829</c:v>
                </c:pt>
                <c:pt idx="125">
                  <c:v>4.0387870296897832</c:v>
                </c:pt>
                <c:pt idx="126">
                  <c:v>4.0504937785054835</c:v>
                </c:pt>
                <c:pt idx="127">
                  <c:v>4.062200527321183</c:v>
                </c:pt>
                <c:pt idx="128">
                  <c:v>4.0739072761368833</c:v>
                </c:pt>
                <c:pt idx="129">
                  <c:v>4.0856140249525836</c:v>
                </c:pt>
                <c:pt idx="130">
                  <c:v>4.0973207737682831</c:v>
                </c:pt>
                <c:pt idx="131">
                  <c:v>4.1090275225839843</c:v>
                </c:pt>
                <c:pt idx="132">
                  <c:v>4.1207342713996837</c:v>
                </c:pt>
                <c:pt idx="133">
                  <c:v>4.1324410202153841</c:v>
                </c:pt>
                <c:pt idx="134">
                  <c:v>4.1441477690310835</c:v>
                </c:pt>
                <c:pt idx="135">
                  <c:v>4.1558545178467838</c:v>
                </c:pt>
                <c:pt idx="136">
                  <c:v>4.1675612666624833</c:v>
                </c:pt>
                <c:pt idx="137">
                  <c:v>4.1792680154781845</c:v>
                </c:pt>
                <c:pt idx="138">
                  <c:v>4.1909747642938848</c:v>
                </c:pt>
                <c:pt idx="139">
                  <c:v>4.2026815131095843</c:v>
                </c:pt>
                <c:pt idx="140">
                  <c:v>4.2143882619252837</c:v>
                </c:pt>
                <c:pt idx="141">
                  <c:v>4.226095010740984</c:v>
                </c:pt>
                <c:pt idx="142">
                  <c:v>4.2378017595566844</c:v>
                </c:pt>
                <c:pt idx="143">
                  <c:v>4.2495085083723847</c:v>
                </c:pt>
                <c:pt idx="144">
                  <c:v>4.2612152571880841</c:v>
                </c:pt>
                <c:pt idx="145">
                  <c:v>4.2729220060037845</c:v>
                </c:pt>
                <c:pt idx="146">
                  <c:v>4.2846287548194848</c:v>
                </c:pt>
                <c:pt idx="147">
                  <c:v>4.2963355036351842</c:v>
                </c:pt>
                <c:pt idx="148">
                  <c:v>4.3080422524508846</c:v>
                </c:pt>
                <c:pt idx="149">
                  <c:v>4.3197490012665849</c:v>
                </c:pt>
                <c:pt idx="150">
                  <c:v>4.3314557500822852</c:v>
                </c:pt>
                <c:pt idx="151">
                  <c:v>4.3431624988979856</c:v>
                </c:pt>
                <c:pt idx="152">
                  <c:v>4.354869247713685</c:v>
                </c:pt>
                <c:pt idx="153">
                  <c:v>4.3665759965293844</c:v>
                </c:pt>
                <c:pt idx="154">
                  <c:v>4.3782827453450848</c:v>
                </c:pt>
                <c:pt idx="155">
                  <c:v>4.3899894941607851</c:v>
                </c:pt>
                <c:pt idx="156">
                  <c:v>4.4016962429764854</c:v>
                </c:pt>
                <c:pt idx="157">
                  <c:v>4.4134029917921858</c:v>
                </c:pt>
                <c:pt idx="158">
                  <c:v>4.4251097406078852</c:v>
                </c:pt>
                <c:pt idx="159">
                  <c:v>4.4368164894235855</c:v>
                </c:pt>
                <c:pt idx="160">
                  <c:v>4.4485232382392859</c:v>
                </c:pt>
                <c:pt idx="161">
                  <c:v>4.4602299870549853</c:v>
                </c:pt>
                <c:pt idx="162">
                  <c:v>4.4719367358706856</c:v>
                </c:pt>
                <c:pt idx="163">
                  <c:v>4.483643484686386</c:v>
                </c:pt>
                <c:pt idx="164">
                  <c:v>4.4953502335020854</c:v>
                </c:pt>
                <c:pt idx="165">
                  <c:v>4.5070569823177857</c:v>
                </c:pt>
                <c:pt idx="166">
                  <c:v>4.5187637311334852</c:v>
                </c:pt>
                <c:pt idx="167">
                  <c:v>4.5304704799491855</c:v>
                </c:pt>
                <c:pt idx="168">
                  <c:v>4.5421772287648858</c:v>
                </c:pt>
                <c:pt idx="169">
                  <c:v>4.5538839775805862</c:v>
                </c:pt>
                <c:pt idx="170">
                  <c:v>4.5655907263962865</c:v>
                </c:pt>
                <c:pt idx="171">
                  <c:v>4.5772974752119859</c:v>
                </c:pt>
                <c:pt idx="172">
                  <c:v>4.5890042240276863</c:v>
                </c:pt>
                <c:pt idx="173">
                  <c:v>4.6007109728433857</c:v>
                </c:pt>
                <c:pt idx="174">
                  <c:v>4.612417721659086</c:v>
                </c:pt>
                <c:pt idx="175">
                  <c:v>4.6241244704747864</c:v>
                </c:pt>
                <c:pt idx="176">
                  <c:v>4.6358312192904867</c:v>
                </c:pt>
                <c:pt idx="177">
                  <c:v>4.647537968106187</c:v>
                </c:pt>
                <c:pt idx="178">
                  <c:v>4.6592447169218865</c:v>
                </c:pt>
                <c:pt idx="179">
                  <c:v>4.6709514657375868</c:v>
                </c:pt>
                <c:pt idx="180">
                  <c:v>4.6826582145532871</c:v>
                </c:pt>
                <c:pt idx="181">
                  <c:v>4.6943649633689875</c:v>
                </c:pt>
                <c:pt idx="182">
                  <c:v>4.7060717121846869</c:v>
                </c:pt>
                <c:pt idx="183">
                  <c:v>4.7177784610003872</c:v>
                </c:pt>
                <c:pt idx="184">
                  <c:v>4.7294852098160867</c:v>
                </c:pt>
                <c:pt idx="185">
                  <c:v>4.741191958631787</c:v>
                </c:pt>
                <c:pt idx="186">
                  <c:v>4.7528987074474873</c:v>
                </c:pt>
                <c:pt idx="187">
                  <c:v>4.7646054562631877</c:v>
                </c:pt>
                <c:pt idx="188">
                  <c:v>4.7763122050788871</c:v>
                </c:pt>
                <c:pt idx="189">
                  <c:v>4.7880189538945874</c:v>
                </c:pt>
                <c:pt idx="190">
                  <c:v>4.7997257027102878</c:v>
                </c:pt>
                <c:pt idx="191">
                  <c:v>4.8114324515259872</c:v>
                </c:pt>
                <c:pt idx="192">
                  <c:v>4.8231392003416875</c:v>
                </c:pt>
                <c:pt idx="193">
                  <c:v>4.8348459491573879</c:v>
                </c:pt>
                <c:pt idx="194">
                  <c:v>4.8465526979730882</c:v>
                </c:pt>
                <c:pt idx="195">
                  <c:v>4.8582594467887876</c:v>
                </c:pt>
                <c:pt idx="196">
                  <c:v>4.8699661956044871</c:v>
                </c:pt>
                <c:pt idx="197">
                  <c:v>4.8816729444201874</c:v>
                </c:pt>
                <c:pt idx="198">
                  <c:v>4.8933796932358877</c:v>
                </c:pt>
                <c:pt idx="199">
                  <c:v>4.9050864420515881</c:v>
                </c:pt>
                <c:pt idx="200">
                  <c:v>4.9167931908672884</c:v>
                </c:pt>
                <c:pt idx="201">
                  <c:v>4.9284999396829878</c:v>
                </c:pt>
                <c:pt idx="202">
                  <c:v>4.9402066884986882</c:v>
                </c:pt>
                <c:pt idx="203">
                  <c:v>4.9519134373143885</c:v>
                </c:pt>
                <c:pt idx="204">
                  <c:v>4.9636201861300879</c:v>
                </c:pt>
                <c:pt idx="205">
                  <c:v>4.9753269349457883</c:v>
                </c:pt>
                <c:pt idx="206">
                  <c:v>4.9870336837614886</c:v>
                </c:pt>
                <c:pt idx="207">
                  <c:v>4.9987404325771889</c:v>
                </c:pt>
                <c:pt idx="208">
                  <c:v>5.0104471813928892</c:v>
                </c:pt>
                <c:pt idx="209">
                  <c:v>5.0221539302085887</c:v>
                </c:pt>
                <c:pt idx="210">
                  <c:v>5.0338606790242881</c:v>
                </c:pt>
                <c:pt idx="211">
                  <c:v>5.0455674278399885</c:v>
                </c:pt>
                <c:pt idx="212">
                  <c:v>5.0572741766556897</c:v>
                </c:pt>
                <c:pt idx="213">
                  <c:v>5.0689809254713891</c:v>
                </c:pt>
                <c:pt idx="214">
                  <c:v>5.0806876742870886</c:v>
                </c:pt>
                <c:pt idx="215">
                  <c:v>5.0923944231027889</c:v>
                </c:pt>
                <c:pt idx="216">
                  <c:v>5.1041011719184892</c:v>
                </c:pt>
                <c:pt idx="217">
                  <c:v>5.1158079207341887</c:v>
                </c:pt>
                <c:pt idx="218">
                  <c:v>5.127514669549889</c:v>
                </c:pt>
                <c:pt idx="219">
                  <c:v>5.1392214183655893</c:v>
                </c:pt>
                <c:pt idx="220">
                  <c:v>5.1509281671812897</c:v>
                </c:pt>
                <c:pt idx="221">
                  <c:v>5.1626349159969891</c:v>
                </c:pt>
                <c:pt idx="222">
                  <c:v>5.1743416648126885</c:v>
                </c:pt>
                <c:pt idx="223">
                  <c:v>5.1860484136283898</c:v>
                </c:pt>
                <c:pt idx="224">
                  <c:v>5.1977551624440901</c:v>
                </c:pt>
                <c:pt idx="225">
                  <c:v>5.2094619112597904</c:v>
                </c:pt>
                <c:pt idx="226">
                  <c:v>5.2211686600754899</c:v>
                </c:pt>
                <c:pt idx="227">
                  <c:v>5.2328754088911893</c:v>
                </c:pt>
                <c:pt idx="228">
                  <c:v>5.2445821577068896</c:v>
                </c:pt>
                <c:pt idx="229">
                  <c:v>5.25628890652259</c:v>
                </c:pt>
                <c:pt idx="230">
                  <c:v>5.2679956553382903</c:v>
                </c:pt>
                <c:pt idx="231">
                  <c:v>5.2797024041539897</c:v>
                </c:pt>
                <c:pt idx="232">
                  <c:v>5.2914091529696901</c:v>
                </c:pt>
                <c:pt idx="233">
                  <c:v>5.3031159017853904</c:v>
                </c:pt>
                <c:pt idx="234">
                  <c:v>5.3148226506010907</c:v>
                </c:pt>
                <c:pt idx="235">
                  <c:v>5.3265293994167902</c:v>
                </c:pt>
                <c:pt idx="236">
                  <c:v>5.3382361482324905</c:v>
                </c:pt>
                <c:pt idx="237">
                  <c:v>5.3499428970481908</c:v>
                </c:pt>
                <c:pt idx="238">
                  <c:v>5.3616496458638903</c:v>
                </c:pt>
                <c:pt idx="239">
                  <c:v>5.3733563946795906</c:v>
                </c:pt>
                <c:pt idx="240">
                  <c:v>5.38506314349529</c:v>
                </c:pt>
                <c:pt idx="241">
                  <c:v>5.3967698923109904</c:v>
                </c:pt>
                <c:pt idx="242">
                  <c:v>5.4084766411266907</c:v>
                </c:pt>
                <c:pt idx="243">
                  <c:v>5.420183389942391</c:v>
                </c:pt>
                <c:pt idx="244">
                  <c:v>5.4318901387580905</c:v>
                </c:pt>
                <c:pt idx="245">
                  <c:v>5.4435968875737908</c:v>
                </c:pt>
                <c:pt idx="246">
                  <c:v>5.4553036363894911</c:v>
                </c:pt>
                <c:pt idx="247">
                  <c:v>5.4670103852051906</c:v>
                </c:pt>
                <c:pt idx="248">
                  <c:v>5.4787171340208909</c:v>
                </c:pt>
                <c:pt idx="249">
                  <c:v>5.4904238828365912</c:v>
                </c:pt>
                <c:pt idx="250">
                  <c:v>5.5021306316522915</c:v>
                </c:pt>
                <c:pt idx="251">
                  <c:v>5.513837380467991</c:v>
                </c:pt>
                <c:pt idx="252">
                  <c:v>5.5255441292836913</c:v>
                </c:pt>
                <c:pt idx="253">
                  <c:v>5.5372508780993908</c:v>
                </c:pt>
                <c:pt idx="254">
                  <c:v>5.5489576269150911</c:v>
                </c:pt>
                <c:pt idx="255">
                  <c:v>5.5606643757307923</c:v>
                </c:pt>
                <c:pt idx="256">
                  <c:v>5.5723711245464917</c:v>
                </c:pt>
                <c:pt idx="257">
                  <c:v>5.5840778733621912</c:v>
                </c:pt>
                <c:pt idx="258">
                  <c:v>5.5957846221778915</c:v>
                </c:pt>
                <c:pt idx="259">
                  <c:v>5.6074913709935981</c:v>
                </c:pt>
                <c:pt idx="260">
                  <c:v>5.6191981198092922</c:v>
                </c:pt>
                <c:pt idx="261">
                  <c:v>5.6309048686249916</c:v>
                </c:pt>
                <c:pt idx="262">
                  <c:v>5.642611617440692</c:v>
                </c:pt>
                <c:pt idx="263">
                  <c:v>5.6543183662563976</c:v>
                </c:pt>
                <c:pt idx="264">
                  <c:v>5.6660251150720926</c:v>
                </c:pt>
                <c:pt idx="265">
                  <c:v>5.6777318638877921</c:v>
                </c:pt>
                <c:pt idx="266">
                  <c:v>5.6894386127034924</c:v>
                </c:pt>
                <c:pt idx="267">
                  <c:v>5.701145361519198</c:v>
                </c:pt>
                <c:pt idx="268">
                  <c:v>5.712852110334893</c:v>
                </c:pt>
                <c:pt idx="269">
                  <c:v>5.7245588591505925</c:v>
                </c:pt>
                <c:pt idx="270">
                  <c:v>5.7362656079662928</c:v>
                </c:pt>
                <c:pt idx="271">
                  <c:v>5.7479723567819985</c:v>
                </c:pt>
                <c:pt idx="272">
                  <c:v>5.7596791055976926</c:v>
                </c:pt>
                <c:pt idx="273">
                  <c:v>5.7713858544133929</c:v>
                </c:pt>
                <c:pt idx="274">
                  <c:v>5.7830926032290932</c:v>
                </c:pt>
                <c:pt idx="275">
                  <c:v>5.794799352044798</c:v>
                </c:pt>
                <c:pt idx="276">
                  <c:v>5.806506100860493</c:v>
                </c:pt>
                <c:pt idx="277">
                  <c:v>5.8182128496761933</c:v>
                </c:pt>
                <c:pt idx="278">
                  <c:v>5.8299195984918928</c:v>
                </c:pt>
                <c:pt idx="279">
                  <c:v>5.8416263473075993</c:v>
                </c:pt>
                <c:pt idx="280">
                  <c:v>5.8533330961232934</c:v>
                </c:pt>
                <c:pt idx="281">
                  <c:v>5.8650398449389938</c:v>
                </c:pt>
                <c:pt idx="282">
                  <c:v>5.8767465937546994</c:v>
                </c:pt>
                <c:pt idx="283">
                  <c:v>5.8884533425703989</c:v>
                </c:pt>
                <c:pt idx="284">
                  <c:v>5.9001600913860992</c:v>
                </c:pt>
                <c:pt idx="285">
                  <c:v>5.9118668402017933</c:v>
                </c:pt>
                <c:pt idx="286">
                  <c:v>5.9235735890174999</c:v>
                </c:pt>
                <c:pt idx="287">
                  <c:v>5.9352803378331993</c:v>
                </c:pt>
                <c:pt idx="288">
                  <c:v>5.9469870866488987</c:v>
                </c:pt>
                <c:pt idx="289">
                  <c:v>5.9586938354645937</c:v>
                </c:pt>
                <c:pt idx="290">
                  <c:v>5.9704005842802994</c:v>
                </c:pt>
                <c:pt idx="291">
                  <c:v>5.9821073330960006</c:v>
                </c:pt>
                <c:pt idx="292">
                  <c:v>5.9938140819116992</c:v>
                </c:pt>
                <c:pt idx="293">
                  <c:v>6.0055208307273942</c:v>
                </c:pt>
                <c:pt idx="294">
                  <c:v>6.0172275795430998</c:v>
                </c:pt>
                <c:pt idx="295">
                  <c:v>6.0289343283588002</c:v>
                </c:pt>
                <c:pt idx="296">
                  <c:v>6.0406410771744996</c:v>
                </c:pt>
                <c:pt idx="297">
                  <c:v>6.0523478259901937</c:v>
                </c:pt>
                <c:pt idx="298">
                  <c:v>6.0640545748059003</c:v>
                </c:pt>
                <c:pt idx="299">
                  <c:v>6.0757613236216006</c:v>
                </c:pt>
                <c:pt idx="300">
                  <c:v>6.0874680724373</c:v>
                </c:pt>
                <c:pt idx="301">
                  <c:v>6.0991748212529941</c:v>
                </c:pt>
                <c:pt idx="302">
                  <c:v>6.1108815700686998</c:v>
                </c:pt>
                <c:pt idx="303">
                  <c:v>6.122588318884401</c:v>
                </c:pt>
                <c:pt idx="304">
                  <c:v>6.1342950677001005</c:v>
                </c:pt>
                <c:pt idx="305">
                  <c:v>6.1460018165157946</c:v>
                </c:pt>
                <c:pt idx="306">
                  <c:v>6.1577085653315002</c:v>
                </c:pt>
                <c:pt idx="307">
                  <c:v>6.1694153141472006</c:v>
                </c:pt>
                <c:pt idx="308">
                  <c:v>6.1811220629629009</c:v>
                </c:pt>
                <c:pt idx="309">
                  <c:v>6.1928288117786012</c:v>
                </c:pt>
                <c:pt idx="310">
                  <c:v>6.2045355605943007</c:v>
                </c:pt>
                <c:pt idx="311">
                  <c:v>6.216242309410001</c:v>
                </c:pt>
                <c:pt idx="312">
                  <c:v>6.2279490582257013</c:v>
                </c:pt>
                <c:pt idx="313">
                  <c:v>6.2396558070414008</c:v>
                </c:pt>
                <c:pt idx="314">
                  <c:v>6.2513625558571011</c:v>
                </c:pt>
                <c:pt idx="315">
                  <c:v>6.2630693046728014</c:v>
                </c:pt>
                <c:pt idx="316">
                  <c:v>6.2747760534885018</c:v>
                </c:pt>
                <c:pt idx="317">
                  <c:v>6.2864828023042012</c:v>
                </c:pt>
                <c:pt idx="318">
                  <c:v>6.2981895511199015</c:v>
                </c:pt>
                <c:pt idx="319">
                  <c:v>6.309896299935601</c:v>
                </c:pt>
                <c:pt idx="320">
                  <c:v>6.3216030487513013</c:v>
                </c:pt>
                <c:pt idx="321">
                  <c:v>6.3333097975670007</c:v>
                </c:pt>
                <c:pt idx="322">
                  <c:v>6.345016546382702</c:v>
                </c:pt>
                <c:pt idx="323">
                  <c:v>6.3567232951984014</c:v>
                </c:pt>
                <c:pt idx="324">
                  <c:v>6.3684300440141017</c:v>
                </c:pt>
                <c:pt idx="325">
                  <c:v>6.3801367928298021</c:v>
                </c:pt>
                <c:pt idx="326">
                  <c:v>6.3918435416455015</c:v>
                </c:pt>
                <c:pt idx="327">
                  <c:v>6.4035502904612027</c:v>
                </c:pt>
                <c:pt idx="328">
                  <c:v>6.4152570392769022</c:v>
                </c:pt>
                <c:pt idx="329">
                  <c:v>6.4269637880926025</c:v>
                </c:pt>
                <c:pt idx="330">
                  <c:v>6.4386705369083028</c:v>
                </c:pt>
                <c:pt idx="331">
                  <c:v>6.4503772857240014</c:v>
                </c:pt>
                <c:pt idx="332">
                  <c:v>6.4620840345397035</c:v>
                </c:pt>
                <c:pt idx="333">
                  <c:v>6.473790783355402</c:v>
                </c:pt>
                <c:pt idx="334">
                  <c:v>6.4854975321711033</c:v>
                </c:pt>
                <c:pt idx="335">
                  <c:v>6.4972042809868036</c:v>
                </c:pt>
                <c:pt idx="336">
                  <c:v>6.5089110298025021</c:v>
                </c:pt>
                <c:pt idx="337">
                  <c:v>6.5206177786182025</c:v>
                </c:pt>
                <c:pt idx="338">
                  <c:v>6.5323245274339028</c:v>
                </c:pt>
                <c:pt idx="339">
                  <c:v>6.5440312762496022</c:v>
                </c:pt>
                <c:pt idx="340">
                  <c:v>6.5557380250653026</c:v>
                </c:pt>
                <c:pt idx="341">
                  <c:v>6.5674447738810029</c:v>
                </c:pt>
                <c:pt idx="342">
                  <c:v>6.5791515226967032</c:v>
                </c:pt>
                <c:pt idx="343">
                  <c:v>6.5908582715124036</c:v>
                </c:pt>
                <c:pt idx="344">
                  <c:v>6.6025650203281021</c:v>
                </c:pt>
                <c:pt idx="345">
                  <c:v>6.6142717691438042</c:v>
                </c:pt>
                <c:pt idx="346">
                  <c:v>6.6259785179595037</c:v>
                </c:pt>
                <c:pt idx="347">
                  <c:v>6.637685266775204</c:v>
                </c:pt>
                <c:pt idx="348">
                  <c:v>6.6493920155909043</c:v>
                </c:pt>
                <c:pt idx="349">
                  <c:v>6.6610987644066029</c:v>
                </c:pt>
                <c:pt idx="350">
                  <c:v>6.6728055132223032</c:v>
                </c:pt>
                <c:pt idx="351">
                  <c:v>6.6845122620380035</c:v>
                </c:pt>
                <c:pt idx="352">
                  <c:v>6.696219010853703</c:v>
                </c:pt>
                <c:pt idx="353">
                  <c:v>6.7079257596694042</c:v>
                </c:pt>
                <c:pt idx="354">
                  <c:v>6.7196325084851036</c:v>
                </c:pt>
                <c:pt idx="355">
                  <c:v>6.731339257300804</c:v>
                </c:pt>
                <c:pt idx="356">
                  <c:v>6.7430460061165043</c:v>
                </c:pt>
                <c:pt idx="357">
                  <c:v>6.7547527549322037</c:v>
                </c:pt>
                <c:pt idx="358">
                  <c:v>6.7664595037479041</c:v>
                </c:pt>
                <c:pt idx="359">
                  <c:v>6.7781662525636044</c:v>
                </c:pt>
                <c:pt idx="360">
                  <c:v>6.7898730013793047</c:v>
                </c:pt>
                <c:pt idx="361">
                  <c:v>6.801579750195005</c:v>
                </c:pt>
                <c:pt idx="362">
                  <c:v>6.8132864990107036</c:v>
                </c:pt>
                <c:pt idx="363">
                  <c:v>6.8249932478264039</c:v>
                </c:pt>
                <c:pt idx="364">
                  <c:v>6.8366999966421043</c:v>
                </c:pt>
                <c:pt idx="365">
                  <c:v>6.8484067454578037</c:v>
                </c:pt>
                <c:pt idx="366">
                  <c:v>6.8601134942735058</c:v>
                </c:pt>
                <c:pt idx="367">
                  <c:v>6.8718202430892044</c:v>
                </c:pt>
                <c:pt idx="368">
                  <c:v>6.8835269919049047</c:v>
                </c:pt>
                <c:pt idx="369">
                  <c:v>6.895233740720605</c:v>
                </c:pt>
                <c:pt idx="370">
                  <c:v>6.9069404895363045</c:v>
                </c:pt>
                <c:pt idx="371">
                  <c:v>6.9186472383520048</c:v>
                </c:pt>
                <c:pt idx="372">
                  <c:v>6.9303539871677051</c:v>
                </c:pt>
                <c:pt idx="373">
                  <c:v>6.9420607359834037</c:v>
                </c:pt>
                <c:pt idx="374">
                  <c:v>6.9537674847991058</c:v>
                </c:pt>
                <c:pt idx="375">
                  <c:v>6.9654742336148043</c:v>
                </c:pt>
                <c:pt idx="376">
                  <c:v>6.9771809824305047</c:v>
                </c:pt>
                <c:pt idx="377">
                  <c:v>6.988887731246205</c:v>
                </c:pt>
                <c:pt idx="378">
                  <c:v>7.0005944800619062</c:v>
                </c:pt>
                <c:pt idx="379">
                  <c:v>7.0123012288776065</c:v>
                </c:pt>
                <c:pt idx="380">
                  <c:v>7.0240079776933051</c:v>
                </c:pt>
                <c:pt idx="381">
                  <c:v>7.0357147265090054</c:v>
                </c:pt>
                <c:pt idx="382">
                  <c:v>7.0474214753247058</c:v>
                </c:pt>
                <c:pt idx="383">
                  <c:v>7.0591282241404052</c:v>
                </c:pt>
                <c:pt idx="384">
                  <c:v>7.0708349729561064</c:v>
                </c:pt>
                <c:pt idx="385">
                  <c:v>7.0825417217718059</c:v>
                </c:pt>
                <c:pt idx="386">
                  <c:v>7.0942484705875062</c:v>
                </c:pt>
                <c:pt idx="387">
                  <c:v>7.1059552194032065</c:v>
                </c:pt>
                <c:pt idx="388">
                  <c:v>7.1176619682189051</c:v>
                </c:pt>
                <c:pt idx="389">
                  <c:v>7.1293687170346063</c:v>
                </c:pt>
                <c:pt idx="390">
                  <c:v>7.1410754658503066</c:v>
                </c:pt>
                <c:pt idx="391">
                  <c:v>7.1527822146660052</c:v>
                </c:pt>
                <c:pt idx="392">
                  <c:v>7.1644889634817073</c:v>
                </c:pt>
                <c:pt idx="393">
                  <c:v>7.1761957122974058</c:v>
                </c:pt>
                <c:pt idx="394">
                  <c:v>7.1879024611131062</c:v>
                </c:pt>
                <c:pt idx="395">
                  <c:v>7.1996092099288065</c:v>
                </c:pt>
                <c:pt idx="396">
                  <c:v>7.2113159587445059</c:v>
                </c:pt>
                <c:pt idx="397">
                  <c:v>7.2230227075602071</c:v>
                </c:pt>
                <c:pt idx="398">
                  <c:v>7.2347294563759066</c:v>
                </c:pt>
                <c:pt idx="399">
                  <c:v>7.2464362051916069</c:v>
                </c:pt>
                <c:pt idx="400">
                  <c:v>7.2581429540073072</c:v>
                </c:pt>
                <c:pt idx="401">
                  <c:v>7.2698497028230067</c:v>
                </c:pt>
                <c:pt idx="402">
                  <c:v>7.281556451638707</c:v>
                </c:pt>
                <c:pt idx="403">
                  <c:v>7.2932632004544073</c:v>
                </c:pt>
                <c:pt idx="404">
                  <c:v>7.3049699492701059</c:v>
                </c:pt>
                <c:pt idx="405">
                  <c:v>7.316676698085808</c:v>
                </c:pt>
                <c:pt idx="406">
                  <c:v>7.3283834469015066</c:v>
                </c:pt>
                <c:pt idx="407">
                  <c:v>7.3400901957172069</c:v>
                </c:pt>
                <c:pt idx="408">
                  <c:v>7.3517969445329072</c:v>
                </c:pt>
                <c:pt idx="409">
                  <c:v>7.3635036933486067</c:v>
                </c:pt>
                <c:pt idx="410">
                  <c:v>7.3752104421643088</c:v>
                </c:pt>
                <c:pt idx="411">
                  <c:v>7.3869171909800073</c:v>
                </c:pt>
                <c:pt idx="412">
                  <c:v>7.3986239397957076</c:v>
                </c:pt>
                <c:pt idx="413">
                  <c:v>7.410330688611408</c:v>
                </c:pt>
                <c:pt idx="414">
                  <c:v>7.4220374374271074</c:v>
                </c:pt>
                <c:pt idx="415">
                  <c:v>7.4337441862428077</c:v>
                </c:pt>
                <c:pt idx="416">
                  <c:v>7.4454509350585081</c:v>
                </c:pt>
                <c:pt idx="417">
                  <c:v>7.4571576838742066</c:v>
                </c:pt>
                <c:pt idx="418">
                  <c:v>7.4688644326899087</c:v>
                </c:pt>
                <c:pt idx="419">
                  <c:v>7.4805711815056073</c:v>
                </c:pt>
                <c:pt idx="420">
                  <c:v>7.4922779303213076</c:v>
                </c:pt>
                <c:pt idx="421">
                  <c:v>7.5039846791370088</c:v>
                </c:pt>
                <c:pt idx="422">
                  <c:v>7.5156914279527074</c:v>
                </c:pt>
                <c:pt idx="423">
                  <c:v>7.5273981767684077</c:v>
                </c:pt>
                <c:pt idx="424">
                  <c:v>7.5391049255841081</c:v>
                </c:pt>
                <c:pt idx="425">
                  <c:v>7.5508116743998075</c:v>
                </c:pt>
                <c:pt idx="426">
                  <c:v>7.5625184232155087</c:v>
                </c:pt>
                <c:pt idx="427">
                  <c:v>7.5742251720312082</c:v>
                </c:pt>
                <c:pt idx="428">
                  <c:v>7.5859319208469085</c:v>
                </c:pt>
                <c:pt idx="429">
                  <c:v>7.5976386696626088</c:v>
                </c:pt>
                <c:pt idx="430">
                  <c:v>7.6093454184783091</c:v>
                </c:pt>
                <c:pt idx="431">
                  <c:v>7.6210521672940095</c:v>
                </c:pt>
                <c:pt idx="432">
                  <c:v>7.6327589161097089</c:v>
                </c:pt>
                <c:pt idx="433">
                  <c:v>7.6444656649254092</c:v>
                </c:pt>
                <c:pt idx="434">
                  <c:v>7.6561724137411096</c:v>
                </c:pt>
                <c:pt idx="435">
                  <c:v>7.6678791625568081</c:v>
                </c:pt>
                <c:pt idx="436">
                  <c:v>7.6795859113725102</c:v>
                </c:pt>
                <c:pt idx="437">
                  <c:v>7.6912926601882088</c:v>
                </c:pt>
                <c:pt idx="438">
                  <c:v>7.7029994090039082</c:v>
                </c:pt>
                <c:pt idx="439">
                  <c:v>7.7147061578196094</c:v>
                </c:pt>
                <c:pt idx="440">
                  <c:v>7.7264129066353089</c:v>
                </c:pt>
                <c:pt idx="441">
                  <c:v>7.7381196554510092</c:v>
                </c:pt>
                <c:pt idx="442">
                  <c:v>7.7498264042667095</c:v>
                </c:pt>
                <c:pt idx="443">
                  <c:v>7.7615331530824081</c:v>
                </c:pt>
                <c:pt idx="444">
                  <c:v>7.7732399018981102</c:v>
                </c:pt>
                <c:pt idx="445">
                  <c:v>7.7849466507138096</c:v>
                </c:pt>
                <c:pt idx="446">
                  <c:v>7.79665339952951</c:v>
                </c:pt>
                <c:pt idx="447">
                  <c:v>7.8083601483452103</c:v>
                </c:pt>
                <c:pt idx="448">
                  <c:v>7.8200668971609089</c:v>
                </c:pt>
                <c:pt idx="449">
                  <c:v>7.831773645976611</c:v>
                </c:pt>
                <c:pt idx="450">
                  <c:v>7.8434803947923095</c:v>
                </c:pt>
              </c:numCache>
            </c:numRef>
          </c:xVal>
          <c:yVal>
            <c:numRef>
              <c:f>fit_5NN_HCP!$M$19:$M$469</c:f>
              <c:numCache>
                <c:formatCode>General</c:formatCode>
                <c:ptCount val="451"/>
                <c:pt idx="0">
                  <c:v>0.26680769928427761</c:v>
                </c:pt>
                <c:pt idx="1">
                  <c:v>0.16125796359212075</c:v>
                </c:pt>
                <c:pt idx="2">
                  <c:v>6.0422230330178905E-2</c:v>
                </c:pt>
                <c:pt idx="3">
                  <c:v>-3.5873855717786007E-2</c:v>
                </c:pt>
                <c:pt idx="4">
                  <c:v>-0.12779848877320443</c:v>
                </c:pt>
                <c:pt idx="5">
                  <c:v>-0.21551391827538913</c:v>
                </c:pt>
                <c:pt idx="6">
                  <c:v>-0.2991766574459449</c:v>
                </c:pt>
                <c:pt idx="7">
                  <c:v>-0.37893768447988263</c:v>
                </c:pt>
                <c:pt idx="8">
                  <c:v>-0.45494263662814438</c:v>
                </c:pt>
                <c:pt idx="9">
                  <c:v>-0.52733199742672898</c:v>
                </c:pt>
                <c:pt idx="10">
                  <c:v>-0.59624127731803345</c:v>
                </c:pt>
                <c:pt idx="11">
                  <c:v>-0.66180118790125109</c:v>
                </c:pt>
                <c:pt idx="12">
                  <c:v>-0.72413781003979727</c:v>
                </c:pt>
                <c:pt idx="13">
                  <c:v>-0.783372756045567</c:v>
                </c:pt>
                <c:pt idx="14">
                  <c:v>-0.8396233261516941</c:v>
                </c:pt>
                <c:pt idx="15">
                  <c:v>-0.89300265947779778</c:v>
                </c:pt>
                <c:pt idx="16">
                  <c:v>-0.94361987968426631</c:v>
                </c:pt>
                <c:pt idx="17">
                  <c:v>-0.99158023550498475</c:v>
                </c:pt>
                <c:pt idx="18">
                  <c:v>-1.0369852363410077</c:v>
                </c:pt>
                <c:pt idx="19">
                  <c:v>-1.0799327830909968</c:v>
                </c:pt>
                <c:pt idx="20">
                  <c:v>-1.1205172943880357</c:v>
                </c:pt>
                <c:pt idx="21">
                  <c:v>-1.1588298284059984</c:v>
                </c:pt>
                <c:pt idx="22">
                  <c:v>-1.1949582003930304</c:v>
                </c:pt>
                <c:pt idx="23">
                  <c:v>-1.2289870960837925</c:v>
                </c:pt>
                <c:pt idx="24">
                  <c:v>-1.2609981811367263</c:v>
                </c:pt>
                <c:pt idx="25">
                  <c:v>-1.2910702067372721</c:v>
                </c:pt>
                <c:pt idx="26">
                  <c:v>-1.3192791115029399</c:v>
                </c:pt>
                <c:pt idx="27">
                  <c:v>-1.3456981198211462</c:v>
                </c:pt>
                <c:pt idx="28">
                  <c:v>-1.3703978367460945</c:v>
                </c:pt>
                <c:pt idx="29">
                  <c:v>-1.3934463395763794</c:v>
                </c:pt>
                <c:pt idx="30">
                  <c:v>-1.4149092662306266</c:v>
                </c:pt>
                <c:pt idx="31">
                  <c:v>-1.4348499005342958</c:v>
                </c:pt>
                <c:pt idx="32">
                  <c:v>-1.4533292545266374</c:v>
                </c:pt>
                <c:pt idx="33">
                  <c:v>-1.4704061478929895</c:v>
                </c:pt>
                <c:pt idx="34">
                  <c:v>-1.4861372846237033</c:v>
                </c:pt>
                <c:pt idx="35">
                  <c:v>-1.5005773269974798</c:v>
                </c:pt>
                <c:pt idx="36">
                  <c:v>-1.513778966983315</c:v>
                </c:pt>
                <c:pt idx="37">
                  <c:v>-1.5257929951519118</c:v>
                </c:pt>
                <c:pt idx="38">
                  <c:v>-1.5366683671841639</c:v>
                </c:pt>
                <c:pt idx="39">
                  <c:v>-1.5464522680612127</c:v>
                </c:pt>
                <c:pt idx="40">
                  <c:v>-1.5551901740175123</c:v>
                </c:pt>
                <c:pt idx="41">
                  <c:v>-1.5629259123354895</c:v>
                </c:pt>
                <c:pt idx="42">
                  <c:v>-1.5697017190575371</c:v>
                </c:pt>
                <c:pt idx="43">
                  <c:v>-1.5755582946884228</c:v>
                </c:pt>
                <c:pt idx="44">
                  <c:v>-1.5805348579585654</c:v>
                </c:pt>
                <c:pt idx="45">
                  <c:v>-1.584669197716146</c:v>
                </c:pt>
                <c:pt idx="46">
                  <c:v>-1.5879977230135904</c:v>
                </c:pt>
                <c:pt idx="47">
                  <c:v>-1.590555511451647</c:v>
                </c:pt>
                <c:pt idx="48">
                  <c:v>-1.5923763558420305</c:v>
                </c:pt>
                <c:pt idx="49">
                  <c:v>-1.5934928092474512</c:v>
                </c:pt>
                <c:pt idx="50">
                  <c:v>-1.5939362284557506</c:v>
                </c:pt>
                <c:pt idx="51">
                  <c:v>-1.5937368159428706</c:v>
                </c:pt>
                <c:pt idx="52">
                  <c:v>-1.5929236603774455</c:v>
                </c:pt>
                <c:pt idx="53">
                  <c:v>-1.5915247757179194</c:v>
                </c:pt>
                <c:pt idx="54">
                  <c:v>-1.5895671389513319</c:v>
                </c:pt>
                <c:pt idx="55">
                  <c:v>-1.5870767265211387</c:v>
                </c:pt>
                <c:pt idx="56">
                  <c:v>-1.5840785494897891</c:v>
                </c:pt>
                <c:pt idx="57">
                  <c:v>-1.5805966874801607</c:v>
                </c:pt>
                <c:pt idx="58">
                  <c:v>-1.5766543214383968</c:v>
                </c:pt>
                <c:pt idx="59">
                  <c:v>-1.572273765259196</c:v>
                </c:pt>
                <c:pt idx="60">
                  <c:v>-1.5674764963131547</c:v>
                </c:pt>
                <c:pt idx="61">
                  <c:v>-1.5622831849143777</c:v>
                </c:pt>
                <c:pt idx="62">
                  <c:v>-1.5567137227652226</c:v>
                </c:pt>
                <c:pt idx="63">
                  <c:v>-1.5507872504137414</c:v>
                </c:pt>
                <c:pt idx="64">
                  <c:v>-1.5445221837581515</c:v>
                </c:pt>
                <c:pt idx="65">
                  <c:v>-1.5379362396314513</c:v>
                </c:pt>
                <c:pt idx="66">
                  <c:v>-1.5310464604981293</c:v>
                </c:pt>
                <c:pt idx="67">
                  <c:v>-1.5238692382938113</c:v>
                </c:pt>
                <c:pt idx="68">
                  <c:v>-1.5164203374375969</c:v>
                </c:pt>
                <c:pt idx="69">
                  <c:v>-1.5087149170457927</c:v>
                </c:pt>
                <c:pt idx="70">
                  <c:v>-1.5007675523747586</c:v>
                </c:pt>
                <c:pt idx="71">
                  <c:v>-1.4925922555196027</c:v>
                </c:pt>
                <c:pt idx="72">
                  <c:v>-1.4842024953945223</c:v>
                </c:pt>
                <c:pt idx="73">
                  <c:v>-1.4756112170197031</c:v>
                </c:pt>
                <c:pt idx="74">
                  <c:v>-1.4668308601387983</c:v>
                </c:pt>
                <c:pt idx="75">
                  <c:v>-1.4578733771901873</c:v>
                </c:pt>
                <c:pt idx="76">
                  <c:v>-1.4487502506543901</c:v>
                </c:pt>
                <c:pt idx="77">
                  <c:v>-1.4394725097992511</c:v>
                </c:pt>
                <c:pt idx="78">
                  <c:v>-1.4300507468437282</c:v>
                </c:pt>
                <c:pt idx="79">
                  <c:v>-1.4204951325604165</c:v>
                </c:pt>
                <c:pt idx="80">
                  <c:v>-1.4108154313362335</c:v>
                </c:pt>
                <c:pt idx="81">
                  <c:v>-1.4010210157099969</c:v>
                </c:pt>
                <c:pt idx="82">
                  <c:v>-1.3911208804050061</c:v>
                </c:pt>
                <c:pt idx="83">
                  <c:v>-1.3811236558740698</c:v>
                </c:pt>
                <c:pt idx="84">
                  <c:v>-1.371037621373866</c:v>
                </c:pt>
                <c:pt idx="85">
                  <c:v>-1.3608707175848607</c:v>
                </c:pt>
                <c:pt idx="86">
                  <c:v>-1.350630558792544</c:v>
                </c:pt>
                <c:pt idx="87">
                  <c:v>-1.3403244446450917</c:v>
                </c:pt>
                <c:pt idx="88">
                  <c:v>-1.3299593715021292</c:v>
                </c:pt>
                <c:pt idx="89">
                  <c:v>-1.3195420433886837</c:v>
                </c:pt>
                <c:pt idx="90">
                  <c:v>-1.3090788825680006</c:v>
                </c:pt>
                <c:pt idx="91">
                  <c:v>-1.2985760397463486</c:v>
                </c:pt>
                <c:pt idx="92">
                  <c:v>-1.2880394039225442</c:v>
                </c:pt>
                <c:pt idx="93">
                  <c:v>-1.2774746118944584</c:v>
                </c:pt>
                <c:pt idx="94">
                  <c:v>-1.2668870574343361</c:v>
                </c:pt>
                <c:pt idx="95">
                  <c:v>-1.2562819001443686</c:v>
                </c:pt>
                <c:pt idx="96">
                  <c:v>-1.2456640740035536</c:v>
                </c:pt>
                <c:pt idx="97">
                  <c:v>-1.235038295616494</c:v>
                </c:pt>
                <c:pt idx="98">
                  <c:v>-1.2244090721744156</c:v>
                </c:pt>
                <c:pt idx="99">
                  <c:v>-1.2137807091383506</c:v>
                </c:pt>
                <c:pt idx="100">
                  <c:v>-1.2031573176540444</c:v>
                </c:pt>
                <c:pt idx="101">
                  <c:v>-1.1925428217078751</c:v>
                </c:pt>
                <c:pt idx="102">
                  <c:v>-1.1819409650326831</c:v>
                </c:pt>
                <c:pt idx="103">
                  <c:v>-1.1713553177721738</c:v>
                </c:pt>
                <c:pt idx="104">
                  <c:v>-1.1607892829121906</c:v>
                </c:pt>
                <c:pt idx="105">
                  <c:v>-1.1502461024869191</c:v>
                </c:pt>
                <c:pt idx="106">
                  <c:v>-1.1397288635677834</c:v>
                </c:pt>
                <c:pt idx="107">
                  <c:v>-1.1292405040425137</c:v>
                </c:pt>
                <c:pt idx="108">
                  <c:v>-1.1187838181916516</c:v>
                </c:pt>
                <c:pt idx="109">
                  <c:v>-1.1083614620694464</c:v>
                </c:pt>
                <c:pt idx="110">
                  <c:v>-1.0979759586959221</c:v>
                </c:pt>
                <c:pt idx="111">
                  <c:v>-1.0876297030665993</c:v>
                </c:pt>
                <c:pt idx="112">
                  <c:v>-1.0773249669861882</c:v>
                </c:pt>
                <c:pt idx="113">
                  <c:v>-1.0670639037323022</c:v>
                </c:pt>
                <c:pt idx="114">
                  <c:v>-1.0568485525550722</c:v>
                </c:pt>
                <c:pt idx="115">
                  <c:v>-1.0466808430183163</c:v>
                </c:pt>
                <c:pt idx="116">
                  <c:v>-1.036562599187735</c:v>
                </c:pt>
                <c:pt idx="117">
                  <c:v>-1.0264955436714049</c:v>
                </c:pt>
                <c:pt idx="118">
                  <c:v>-1.0164813015176704</c:v>
                </c:pt>
                <c:pt idx="119">
                  <c:v>-1.0065214039753647</c:v>
                </c:pt>
                <c:pt idx="120">
                  <c:v>-0.99661729212109107</c:v>
                </c:pt>
                <c:pt idx="121">
                  <c:v>-0.98677032035817991</c:v>
                </c:pt>
                <c:pt idx="122">
                  <c:v>-0.97698175979172319</c:v>
                </c:pt>
                <c:pt idx="123">
                  <c:v>-0.96725280148399495</c:v>
                </c:pt>
                <c:pt idx="124">
                  <c:v>-0.95758455959436295</c:v>
                </c:pt>
                <c:pt idx="125">
                  <c:v>-0.94797807440769966</c:v>
                </c:pt>
                <c:pt idx="126">
                  <c:v>-0.93843431525513554</c:v>
                </c:pt>
                <c:pt idx="127">
                  <c:v>-0.92895418333087842</c:v>
                </c:pt>
                <c:pt idx="128">
                  <c:v>-0.91953851440868295</c:v>
                </c:pt>
                <c:pt idx="129">
                  <c:v>-0.91018808146145769</c:v>
                </c:pt>
                <c:pt idx="130">
                  <c:v>-0.90090359718733881</c:v>
                </c:pt>
                <c:pt idx="131">
                  <c:v>-0.89168571644546957</c:v>
                </c:pt>
                <c:pt idx="132">
                  <c:v>-0.88253503860463078</c:v>
                </c:pt>
                <c:pt idx="133">
                  <c:v>-0.87345210980769428</c:v>
                </c:pt>
                <c:pt idx="134">
                  <c:v>-0.86443742515486321</c:v>
                </c:pt>
                <c:pt idx="135">
                  <c:v>-0.85549143080847034</c:v>
                </c:pt>
                <c:pt idx="136">
                  <c:v>-0.84661452602207588</c:v>
                </c:pt>
                <c:pt idx="137">
                  <c:v>-0.83780706509646974</c:v>
                </c:pt>
                <c:pt idx="138">
                  <c:v>-0.82906935926513436</c:v>
                </c:pt>
                <c:pt idx="139">
                  <c:v>-0.82040167851158097</c:v>
                </c:pt>
                <c:pt idx="140">
                  <c:v>-0.81180425332095285</c:v>
                </c:pt>
                <c:pt idx="141">
                  <c:v>-0.80327727636815793</c:v>
                </c:pt>
                <c:pt idx="142">
                  <c:v>-0.79482090414474083</c:v>
                </c:pt>
                <c:pt idx="143">
                  <c:v>-0.78643525852661589</c:v>
                </c:pt>
                <c:pt idx="144">
                  <c:v>-0.77812042828471906</c:v>
                </c:pt>
                <c:pt idx="145">
                  <c:v>-0.76987647054055908</c:v>
                </c:pt>
                <c:pt idx="146">
                  <c:v>-0.76170341216859105</c:v>
                </c:pt>
                <c:pt idx="147">
                  <c:v>-0.75360125114724918</c:v>
                </c:pt>
                <c:pt idx="148">
                  <c:v>-0.74556995786043379</c:v>
                </c:pt>
                <c:pt idx="149">
                  <c:v>-0.73760947635117891</c:v>
                </c:pt>
                <c:pt idx="150">
                  <c:v>-0.72971972552915754</c:v>
                </c:pt>
                <c:pt idx="151">
                  <c:v>-0.72190060033363923</c:v>
                </c:pt>
                <c:pt idx="152">
                  <c:v>-0.71415197285345522</c:v>
                </c:pt>
                <c:pt idx="153">
                  <c:v>-0.70647369340546351</c:v>
                </c:pt>
                <c:pt idx="154">
                  <c:v>-0.69886559157296801</c:v>
                </c:pt>
                <c:pt idx="155">
                  <c:v>-0.69132747720549115</c:v>
                </c:pt>
                <c:pt idx="156">
                  <c:v>-0.68385914138124648</c:v>
                </c:pt>
                <c:pt idx="157">
                  <c:v>-0.67646035733361554</c:v>
                </c:pt>
                <c:pt idx="158">
                  <c:v>-0.66913088134289711</c:v>
                </c:pt>
                <c:pt idx="159">
                  <c:v>-0.6618704535945299</c:v>
                </c:pt>
                <c:pt idx="160">
                  <c:v>-0.65467879900497961</c:v>
                </c:pt>
                <c:pt idx="161">
                  <c:v>-0.64755562801641353</c:v>
                </c:pt>
                <c:pt idx="162">
                  <c:v>-0.64050063736125773</c:v>
                </c:pt>
                <c:pt idx="163">
                  <c:v>-0.63351351079770646</c:v>
                </c:pt>
                <c:pt idx="164">
                  <c:v>-0.62659391981718704</c:v>
                </c:pt>
                <c:pt idx="165">
                  <c:v>-0.61974152432477969</c:v>
                </c:pt>
                <c:pt idx="166">
                  <c:v>-0.61295597329354312</c:v>
                </c:pt>
                <c:pt idx="167">
                  <c:v>-0.6062369053936566</c:v>
                </c:pt>
                <c:pt idx="168">
                  <c:v>-0.59958394959727723</c:v>
                </c:pt>
                <c:pt idx="169">
                  <c:v>-0.59299672575996432</c:v>
                </c:pt>
                <c:pt idx="170">
                  <c:v>-0.58647484517949633</c:v>
                </c:pt>
                <c:pt idx="171">
                  <c:v>-0.5800179111328867</c:v>
                </c:pt>
                <c:pt idx="172">
                  <c:v>-0.57362551939236317</c:v>
                </c:pt>
                <c:pt idx="173">
                  <c:v>-0.5672972587210624</c:v>
                </c:pt>
                <c:pt idx="174">
                  <c:v>-0.56103271134915311</c:v>
                </c:pt>
                <c:pt idx="175">
                  <c:v>-0.55483145343108808</c:v>
                </c:pt>
                <c:pt idx="176">
                  <c:v>-0.54869305548465364</c:v>
                </c:pt>
                <c:pt idx="177">
                  <c:v>-0.5426170828124619</c:v>
                </c:pt>
                <c:pt idx="178">
                  <c:v>-0.53660309590651667</c:v>
                </c:pt>
                <c:pt idx="179">
                  <c:v>-0.53065065083645202</c:v>
                </c:pt>
                <c:pt idx="180">
                  <c:v>-0.52475929962202994</c:v>
                </c:pt>
                <c:pt idx="181">
                  <c:v>-0.51892859059045848</c:v>
                </c:pt>
                <c:pt idx="182">
                  <c:v>-0.51315806871907321</c:v>
                </c:pt>
                <c:pt idx="183">
                  <c:v>-0.50744727596390571</c:v>
                </c:pt>
                <c:pt idx="184">
                  <c:v>-0.50179575157465539</c:v>
                </c:pt>
                <c:pt idx="185">
                  <c:v>-0.49620303239653563</c:v>
                </c:pt>
                <c:pt idx="186">
                  <c:v>-0.49066865315948566</c:v>
                </c:pt>
                <c:pt idx="187">
                  <c:v>-0.48519214675519018</c:v>
                </c:pt>
                <c:pt idx="188">
                  <c:v>-0.47977304450235481</c:v>
                </c:pt>
                <c:pt idx="189">
                  <c:v>-0.47441087640065638</c:v>
                </c:pt>
                <c:pt idx="190">
                  <c:v>-0.46910517137378721</c:v>
                </c:pt>
                <c:pt idx="191">
                  <c:v>-0.46385545750197743</c:v>
                </c:pt>
                <c:pt idx="192">
                  <c:v>-0.45866126224438702</c:v>
                </c:pt>
                <c:pt idx="193">
                  <c:v>-0.45352211265173425</c:v>
                </c:pt>
                <c:pt idx="194">
                  <c:v>-0.44843753556951338</c:v>
                </c:pt>
                <c:pt idx="195">
                  <c:v>-0.44340705783215018</c:v>
                </c:pt>
                <c:pt idx="196">
                  <c:v>-0.43843020644842384</c:v>
                </c:pt>
                <c:pt idx="197">
                  <c:v>-0.43350650877847802</c:v>
                </c:pt>
                <c:pt idx="198">
                  <c:v>-0.42863549270272894</c:v>
                </c:pt>
                <c:pt idx="199">
                  <c:v>-0.4238166867829693</c:v>
                </c:pt>
                <c:pt idx="200">
                  <c:v>-0.41904962041595584</c:v>
                </c:pt>
                <c:pt idx="201">
                  <c:v>-0.41433382397975965</c:v>
                </c:pt>
                <c:pt idx="202">
                  <c:v>-0.40966882897314705</c:v>
                </c:pt>
                <c:pt idx="203">
                  <c:v>-0.40505416814825007</c:v>
                </c:pt>
                <c:pt idx="204">
                  <c:v>-0.40048937563677672</c:v>
                </c:pt>
                <c:pt idx="205">
                  <c:v>-0.39597398707000175</c:v>
                </c:pt>
                <c:pt idx="206">
                  <c:v>-0.39150753969277197</c:v>
                </c:pt>
                <c:pt idx="207">
                  <c:v>-0.38708957247175063</c:v>
                </c:pt>
                <c:pt idx="208">
                  <c:v>-0.38271962619811561</c:v>
                </c:pt>
                <c:pt idx="209">
                  <c:v>-0.37839724358492421</c:v>
                </c:pt>
                <c:pt idx="210">
                  <c:v>-0.37412196935934394</c:v>
                </c:pt>
                <c:pt idx="211">
                  <c:v>-0.36989335034994358</c:v>
                </c:pt>
                <c:pt idx="212">
                  <c:v>-0.36571093556923812</c:v>
                </c:pt>
                <c:pt idx="213">
                  <c:v>-0.36157427629166128</c:v>
                </c:pt>
                <c:pt idx="214">
                  <c:v>-0.35748292612714216</c:v>
                </c:pt>
                <c:pt idx="215">
                  <c:v>-0.35343644109046335</c:v>
                </c:pt>
                <c:pt idx="216">
                  <c:v>-0.349434379666552</c:v>
                </c:pt>
                <c:pt idx="217">
                  <c:v>-0.34547630287186842</c:v>
                </c:pt>
                <c:pt idx="218">
                  <c:v>-0.34156177431203949</c:v>
                </c:pt>
                <c:pt idx="219">
                  <c:v>-0.33769036023588844</c:v>
                </c:pt>
                <c:pt idx="220">
                  <c:v>-0.3338616295859963</c:v>
                </c:pt>
                <c:pt idx="221">
                  <c:v>-0.33007515404593568</c:v>
                </c:pt>
                <c:pt idx="222">
                  <c:v>-0.32633050808430386</c:v>
                </c:pt>
                <c:pt idx="223">
                  <c:v>-0.32262726899568683</c:v>
                </c:pt>
                <c:pt idx="224">
                  <c:v>-0.31896501693867563</c:v>
                </c:pt>
                <c:pt idx="225">
                  <c:v>-0.31534333497104539</c:v>
                </c:pt>
                <c:pt idx="226">
                  <c:v>-0.31176180908222151</c:v>
                </c:pt>
                <c:pt idx="227">
                  <c:v>-0.30822002822313554</c:v>
                </c:pt>
                <c:pt idx="228">
                  <c:v>-0.30471758433357948</c:v>
                </c:pt>
                <c:pt idx="229">
                  <c:v>-0.30125407236715834</c:v>
                </c:pt>
                <c:pt idx="230">
                  <c:v>-0.29782909031394111</c:v>
                </c:pt>
                <c:pt idx="231">
                  <c:v>-0.29444223922090362</c:v>
                </c:pt>
                <c:pt idx="232">
                  <c:v>-0.2910931232102531</c:v>
                </c:pt>
                <c:pt idx="233">
                  <c:v>-0.28778134949572992</c:v>
                </c:pt>
                <c:pt idx="234">
                  <c:v>-0.28450652839695945</c:v>
                </c:pt>
                <c:pt idx="235">
                  <c:v>-0.28126827335194626</c:v>
                </c:pt>
                <c:pt idx="236">
                  <c:v>-0.27806620092778439</c:v>
                </c:pt>
                <c:pt idx="237">
                  <c:v>-0.27489993082966108</c:v>
                </c:pt>
                <c:pt idx="238">
                  <c:v>-0.27176908590822757</c:v>
                </c:pt>
                <c:pt idx="239">
                  <c:v>-0.26867329216540553</c:v>
                </c:pt>
                <c:pt idx="240">
                  <c:v>-0.26561217875870136</c:v>
                </c:pt>
                <c:pt idx="241">
                  <c:v>-0.26258537800408877</c:v>
                </c:pt>
                <c:pt idx="242">
                  <c:v>-0.25959252537752658</c:v>
                </c:pt>
                <c:pt idx="243">
                  <c:v>-0.25663325951517219</c:v>
                </c:pt>
                <c:pt idx="244">
                  <c:v>-0.25370722221234682</c:v>
                </c:pt>
                <c:pt idx="245">
                  <c:v>-0.25081405842131166</c:v>
                </c:pt>
                <c:pt idx="246">
                  <c:v>-0.24795341624790973</c:v>
                </c:pt>
                <c:pt idx="247">
                  <c:v>-0.24512494694712264</c:v>
                </c:pt>
                <c:pt idx="248">
                  <c:v>-0.2423283049175956</c:v>
                </c:pt>
                <c:pt idx="249">
                  <c:v>-0.23956314769517884</c:v>
                </c:pt>
                <c:pt idx="250">
                  <c:v>-0.23682913594553123</c:v>
                </c:pt>
                <c:pt idx="251">
                  <c:v>-0.23412593345583316</c:v>
                </c:pt>
                <c:pt idx="252">
                  <c:v>-0.23145320712564746</c:v>
                </c:pt>
                <c:pt idx="253">
                  <c:v>-0.2288106269569779</c:v>
                </c:pt>
                <c:pt idx="254">
                  <c:v>-0.22619786604355754</c:v>
                </c:pt>
                <c:pt idx="255">
                  <c:v>-0.22361460055941029</c:v>
                </c:pt>
                <c:pt idx="256">
                  <c:v>-0.22106050974672337</c:v>
                </c:pt>
                <c:pt idx="257">
                  <c:v>-0.21853527590306038</c:v>
                </c:pt>
                <c:pt idx="258">
                  <c:v>-0.21603858436795897</c:v>
                </c:pt>
                <c:pt idx="259">
                  <c:v>-0.21357012350893798</c:v>
                </c:pt>
                <c:pt idx="260">
                  <c:v>-0.21112958470695592</c:v>
                </c:pt>
                <c:pt idx="261">
                  <c:v>-0.20871666234132724</c:v>
                </c:pt>
                <c:pt idx="262">
                  <c:v>-0.20633105377416794</c:v>
                </c:pt>
                <c:pt idx="263">
                  <c:v>-0.20397245933435559</c:v>
                </c:pt>
                <c:pt idx="264">
                  <c:v>-0.20164058230106319</c:v>
                </c:pt>
                <c:pt idx="265">
                  <c:v>-0.19933512888686206</c:v>
                </c:pt>
                <c:pt idx="266">
                  <c:v>-0.19705580822045884</c:v>
                </c:pt>
                <c:pt idx="267">
                  <c:v>-0.19480233232905256</c:v>
                </c:pt>
                <c:pt idx="268">
                  <c:v>-0.19257441612036175</c:v>
                </c:pt>
                <c:pt idx="269">
                  <c:v>-0.19037177736431937</c:v>
                </c:pt>
                <c:pt idx="270">
                  <c:v>-0.18819413667448961</c:v>
                </c:pt>
                <c:pt idx="271">
                  <c:v>-0.18604121748919414</c:v>
                </c:pt>
                <c:pt idx="272">
                  <c:v>-0.18391274605239388</c:v>
                </c:pt>
                <c:pt idx="273">
                  <c:v>-0.18180845139431628</c:v>
                </c:pt>
                <c:pt idx="274">
                  <c:v>-0.17972806531188684</c:v>
                </c:pt>
                <c:pt idx="275">
                  <c:v>-0.1776713223489402</c:v>
                </c:pt>
                <c:pt idx="276">
                  <c:v>-0.17563795977626007</c:v>
                </c:pt>
                <c:pt idx="277">
                  <c:v>-0.17362771757143644</c:v>
                </c:pt>
                <c:pt idx="278">
                  <c:v>-0.17164033839858714</c:v>
                </c:pt>
                <c:pt idx="279">
                  <c:v>-0.16967556758792679</c:v>
                </c:pt>
                <c:pt idx="280">
                  <c:v>-0.16773315311522452</c:v>
                </c:pt>
                <c:pt idx="281">
                  <c:v>-0.16581284558113429</c:v>
                </c:pt>
                <c:pt idx="282">
                  <c:v>-0.16391439819044873</c:v>
                </c:pt>
                <c:pt idx="283">
                  <c:v>-0.16203756673125602</c:v>
                </c:pt>
                <c:pt idx="284">
                  <c:v>-0.16018210955402273</c:v>
                </c:pt>
                <c:pt idx="285">
                  <c:v>-0.15834778755062398</c:v>
                </c:pt>
                <c:pt idx="286">
                  <c:v>-0.15653436413331329</c:v>
                </c:pt>
                <c:pt idx="287">
                  <c:v>-0.15474160521366775</c:v>
                </c:pt>
                <c:pt idx="288">
                  <c:v>-0.15296927918148479</c:v>
                </c:pt>
                <c:pt idx="289">
                  <c:v>-0.15121715688367332</c:v>
                </c:pt>
                <c:pt idx="290">
                  <c:v>-0.14948501160312583</c:v>
                </c:pt>
                <c:pt idx="291">
                  <c:v>-0.14777261903759778</c:v>
                </c:pt>
                <c:pt idx="292">
                  <c:v>-0.14607975727858158</c:v>
                </c:pt>
                <c:pt idx="293">
                  <c:v>-0.1444062067902025</c:v>
                </c:pt>
                <c:pt idx="294">
                  <c:v>-0.14275175038813256</c:v>
                </c:pt>
                <c:pt idx="295">
                  <c:v>-0.14111617321854289</c:v>
                </c:pt>
                <c:pt idx="296">
                  <c:v>-0.13949926273707661</c:v>
                </c:pt>
                <c:pt idx="297">
                  <c:v>-0.13790080868787863</c:v>
                </c:pt>
                <c:pt idx="298">
                  <c:v>-0.1363206030826638</c:v>
                </c:pt>
                <c:pt idx="299">
                  <c:v>-0.13475844017985386</c:v>
                </c:pt>
                <c:pt idx="300">
                  <c:v>-0.13321411646375825</c:v>
                </c:pt>
                <c:pt idx="301">
                  <c:v>-0.13168743062383423</c:v>
                </c:pt>
                <c:pt idx="302">
                  <c:v>-0.13017818353400973</c:v>
                </c:pt>
                <c:pt idx="303">
                  <c:v>-0.12868617823209341</c:v>
                </c:pt>
                <c:pt idx="304">
                  <c:v>-0.12721121989925202</c:v>
                </c:pt>
                <c:pt idx="305">
                  <c:v>-0.12575311583958307</c:v>
                </c:pt>
                <c:pt idx="306">
                  <c:v>-0.12431167545977029</c:v>
                </c:pt>
                <c:pt idx="307">
                  <c:v>-0.12288671024884253</c:v>
                </c:pt>
                <c:pt idx="308">
                  <c:v>-0.12147803375801641</c:v>
                </c:pt>
                <c:pt idx="309">
                  <c:v>-0.12008546158064982</c:v>
                </c:pt>
                <c:pt idx="310">
                  <c:v>-0.11870881133229541</c:v>
                </c:pt>
                <c:pt idx="311">
                  <c:v>-0.11734790263086137</c:v>
                </c:pt>
                <c:pt idx="312">
                  <c:v>-0.11600255707688371</c:v>
                </c:pt>
                <c:pt idx="313">
                  <c:v>-0.11467259823391027</c:v>
                </c:pt>
                <c:pt idx="314">
                  <c:v>-0.11335785160899967</c:v>
                </c:pt>
                <c:pt idx="315">
                  <c:v>-0.11205814463334035</c:v>
                </c:pt>
                <c:pt idx="316">
                  <c:v>-0.11077330664298747</c:v>
                </c:pt>
                <c:pt idx="317">
                  <c:v>-0.10950316885972358</c:v>
                </c:pt>
                <c:pt idx="318">
                  <c:v>-0.10824756437204323</c:v>
                </c:pt>
                <c:pt idx="319">
                  <c:v>-0.10700632811626402</c:v>
                </c:pt>
                <c:pt idx="320">
                  <c:v>-0.10577929685776478</c:v>
                </c:pt>
                <c:pt idx="321">
                  <c:v>-0.10456630917235492</c:v>
                </c:pt>
                <c:pt idx="322">
                  <c:v>-0.10336720542777228</c:v>
                </c:pt>
                <c:pt idx="323">
                  <c:v>-0.10218182776531673</c:v>
                </c:pt>
                <c:pt idx="324">
                  <c:v>-0.10101002008161329</c:v>
                </c:pt>
                <c:pt idx="325">
                  <c:v>-9.985162801051356E-2</c:v>
                </c:pt>
                <c:pt idx="326">
                  <c:v>-9.8706498905131362E-2</c:v>
                </c:pt>
                <c:pt idx="327">
                  <c:v>-9.7574481820013867E-2</c:v>
                </c:pt>
                <c:pt idx="328">
                  <c:v>-9.6455427493453497E-2</c:v>
                </c:pt>
                <c:pt idx="329">
                  <c:v>-9.5349188329934137E-2</c:v>
                </c:pt>
                <c:pt idx="330">
                  <c:v>-9.4255618382719605E-2</c:v>
                </c:pt>
                <c:pt idx="331">
                  <c:v>-9.3174573336579428E-2</c:v>
                </c:pt>
                <c:pt idx="332">
                  <c:v>-9.2105910490655252E-2</c:v>
                </c:pt>
                <c:pt idx="333">
                  <c:v>-9.1049488741468912E-2</c:v>
                </c:pt>
                <c:pt idx="334">
                  <c:v>-9.0005168566068133E-2</c:v>
                </c:pt>
                <c:pt idx="335">
                  <c:v>-8.8972812005316745E-2</c:v>
                </c:pt>
                <c:pt idx="336">
                  <c:v>-8.795228264732366E-2</c:v>
                </c:pt>
                <c:pt idx="337">
                  <c:v>-8.6943445611013651E-2</c:v>
                </c:pt>
                <c:pt idx="338">
                  <c:v>-8.5946167529840578E-2</c:v>
                </c:pt>
                <c:pt idx="339">
                  <c:v>-8.4960316535640928E-2</c:v>
                </c:pt>
                <c:pt idx="340">
                  <c:v>-8.3985762242628492E-2</c:v>
                </c:pt>
                <c:pt idx="341">
                  <c:v>-8.3022375731531706E-2</c:v>
                </c:pt>
                <c:pt idx="342">
                  <c:v>-8.2070029533870714E-2</c:v>
                </c:pt>
                <c:pt idx="343">
                  <c:v>-8.1128597616375892E-2</c:v>
                </c:pt>
                <c:pt idx="344">
                  <c:v>-8.0197955365547552E-2</c:v>
                </c:pt>
                <c:pt idx="345">
                  <c:v>-7.9277979572354343E-2</c:v>
                </c:pt>
                <c:pt idx="346">
                  <c:v>-7.8368548417074843E-2</c:v>
                </c:pt>
                <c:pt idx="347">
                  <c:v>-7.7469541454274926E-2</c:v>
                </c:pt>
                <c:pt idx="348">
                  <c:v>-7.6580839597927761E-2</c:v>
                </c:pt>
                <c:pt idx="349">
                  <c:v>-7.570232510667084E-2</c:v>
                </c:pt>
                <c:pt idx="350">
                  <c:v>-7.4833881569201566E-2</c:v>
                </c:pt>
                <c:pt idx="351">
                  <c:v>-7.3975393889811614E-2</c:v>
                </c:pt>
                <c:pt idx="352">
                  <c:v>-7.3126748274057823E-2</c:v>
                </c:pt>
                <c:pt idx="353">
                  <c:v>-7.2287832214569234E-2</c:v>
                </c:pt>
                <c:pt idx="354">
                  <c:v>-7.1458534476992547E-2</c:v>
                </c:pt>
                <c:pt idx="355">
                  <c:v>-7.0638745086069765E-2</c:v>
                </c:pt>
                <c:pt idx="356">
                  <c:v>-6.9828355311853982E-2</c:v>
                </c:pt>
                <c:pt idx="357">
                  <c:v>-6.9027257656057328E-2</c:v>
                </c:pt>
                <c:pt idx="358">
                  <c:v>-6.8235345838532635E-2</c:v>
                </c:pt>
                <c:pt idx="359">
                  <c:v>-6.7452514783889056E-2</c:v>
                </c:pt>
                <c:pt idx="360">
                  <c:v>-6.6678660608238183E-2</c:v>
                </c:pt>
                <c:pt idx="361">
                  <c:v>-6.59136806060725E-2</c:v>
                </c:pt>
                <c:pt idx="362">
                  <c:v>-6.5157473237274E-2</c:v>
                </c:pt>
                <c:pt idx="363">
                  <c:v>-6.4409938114252108E-2</c:v>
                </c:pt>
                <c:pt idx="364">
                  <c:v>-6.3670975989211717E-2</c:v>
                </c:pt>
                <c:pt idx="365">
                  <c:v>-6.2940488741547881E-2</c:v>
                </c:pt>
                <c:pt idx="366">
                  <c:v>-6.2218379365368316E-2</c:v>
                </c:pt>
                <c:pt idx="367">
                  <c:v>-6.1504551957143383E-2</c:v>
                </c:pt>
                <c:pt idx="368">
                  <c:v>-6.0798911703479251E-2</c:v>
                </c:pt>
                <c:pt idx="369">
                  <c:v>-6.010136486901823E-2</c:v>
                </c:pt>
                <c:pt idx="370">
                  <c:v>-5.9411818784461473E-2</c:v>
                </c:pt>
                <c:pt idx="371">
                  <c:v>-5.8730181834714609E-2</c:v>
                </c:pt>
                <c:pt idx="372">
                  <c:v>-5.8056363447156346E-2</c:v>
                </c:pt>
                <c:pt idx="373">
                  <c:v>-5.7390274080027268E-2</c:v>
                </c:pt>
                <c:pt idx="374">
                  <c:v>-5.6731825210938787E-2</c:v>
                </c:pt>
                <c:pt idx="375">
                  <c:v>-5.6080929325502876E-2</c:v>
                </c:pt>
                <c:pt idx="376">
                  <c:v>-5.5437499906077513E-2</c:v>
                </c:pt>
                <c:pt idx="377">
                  <c:v>-5.480145142063253E-2</c:v>
                </c:pt>
                <c:pt idx="378">
                  <c:v>-5.4172699311729675E-2</c:v>
                </c:pt>
                <c:pt idx="379">
                  <c:v>-5.3551159985619622E-2</c:v>
                </c:pt>
                <c:pt idx="380">
                  <c:v>-5.2936750801452874E-2</c:v>
                </c:pt>
                <c:pt idx="381">
                  <c:v>-5.2329390060604559E-2</c:v>
                </c:pt>
                <c:pt idx="382">
                  <c:v>-5.1728996996112477E-2</c:v>
                </c:pt>
                <c:pt idx="383">
                  <c:v>-5.1135491762226218E-2</c:v>
                </c:pt>
                <c:pt idx="384">
                  <c:v>-5.0548795424067219E-2</c:v>
                </c:pt>
                <c:pt idx="385">
                  <c:v>-4.9968829947399929E-2</c:v>
                </c:pt>
                <c:pt idx="386">
                  <c:v>-4.9395518188509721E-2</c:v>
                </c:pt>
                <c:pt idx="387">
                  <c:v>-4.8828783884191103E-2</c:v>
                </c:pt>
                <c:pt idx="388">
                  <c:v>-4.8268551641841739E-2</c:v>
                </c:pt>
                <c:pt idx="389">
                  <c:v>-4.7714746929662384E-2</c:v>
                </c:pt>
                <c:pt idx="390">
                  <c:v>-4.7167296066963391E-2</c:v>
                </c:pt>
                <c:pt idx="391">
                  <c:v>-4.6626126214573849E-2</c:v>
                </c:pt>
                <c:pt idx="392">
                  <c:v>-4.6091165365354757E-2</c:v>
                </c:pt>
                <c:pt idx="393">
                  <c:v>-4.5562342334815112E-2</c:v>
                </c:pt>
                <c:pt idx="394">
                  <c:v>-4.5039586751827967E-2</c:v>
                </c:pt>
                <c:pt idx="395">
                  <c:v>-4.4522829049448563E-2</c:v>
                </c:pt>
                <c:pt idx="396">
                  <c:v>-4.4012000455830848E-2</c:v>
                </c:pt>
                <c:pt idx="397">
                  <c:v>-4.3507032985242944E-2</c:v>
                </c:pt>
                <c:pt idx="398">
                  <c:v>-4.3007859429181027E-2</c:v>
                </c:pt>
                <c:pt idx="399">
                  <c:v>-4.2514413347578363E-2</c:v>
                </c:pt>
                <c:pt idx="400">
                  <c:v>-4.2026629060111981E-2</c:v>
                </c:pt>
                <c:pt idx="401">
                  <c:v>-4.1544441637603118E-2</c:v>
                </c:pt>
                <c:pt idx="402">
                  <c:v>-4.1067786893511787E-2</c:v>
                </c:pt>
                <c:pt idx="403">
                  <c:v>-4.0596601375525225E-2</c:v>
                </c:pt>
                <c:pt idx="404">
                  <c:v>-4.0130822357237556E-2</c:v>
                </c:pt>
                <c:pt idx="405">
                  <c:v>-3.9670387829921161E-2</c:v>
                </c:pt>
                <c:pt idx="406">
                  <c:v>-3.9215236494389127E-2</c:v>
                </c:pt>
                <c:pt idx="407">
                  <c:v>-3.8765307752945594E-2</c:v>
                </c:pt>
                <c:pt idx="408">
                  <c:v>-3.8320541701426611E-2</c:v>
                </c:pt>
                <c:pt idx="409">
                  <c:v>-3.7880879121327517E-2</c:v>
                </c:pt>
                <c:pt idx="410">
                  <c:v>-3.7446261472017302E-2</c:v>
                </c:pt>
                <c:pt idx="411">
                  <c:v>-3.7016630883039997E-2</c:v>
                </c:pt>
                <c:pt idx="412">
                  <c:v>-3.6591930146499488E-2</c:v>
                </c:pt>
                <c:pt idx="413">
                  <c:v>-3.6172102709530377E-2</c:v>
                </c:pt>
                <c:pt idx="414">
                  <c:v>-3.5757092666851155E-2</c:v>
                </c:pt>
                <c:pt idx="415">
                  <c:v>-3.5346844753400164E-2</c:v>
                </c:pt>
                <c:pt idx="416">
                  <c:v>-3.4941304337053912E-2</c:v>
                </c:pt>
                <c:pt idx="417">
                  <c:v>-3.4540417411425536E-2</c:v>
                </c:pt>
                <c:pt idx="418">
                  <c:v>-3.4144130588743431E-2</c:v>
                </c:pt>
                <c:pt idx="419">
                  <c:v>-3.3752391092810183E-2</c:v>
                </c:pt>
                <c:pt idx="420">
                  <c:v>-3.3365146752038138E-2</c:v>
                </c:pt>
                <c:pt idx="421">
                  <c:v>-3.2982345992564402E-2</c:v>
                </c:pt>
                <c:pt idx="422">
                  <c:v>-3.2603937831441589E-2</c:v>
                </c:pt>
                <c:pt idx="423">
                  <c:v>-3.2229871869904732E-2</c:v>
                </c:pt>
                <c:pt idx="424">
                  <c:v>-3.1860098286713899E-2</c:v>
                </c:pt>
                <c:pt idx="425">
                  <c:v>-3.1494567831570883E-2</c:v>
                </c:pt>
                <c:pt idx="426">
                  <c:v>-3.1133231818609379E-2</c:v>
                </c:pt>
                <c:pt idx="427">
                  <c:v>-3.077604211995889E-2</c:v>
                </c:pt>
                <c:pt idx="428">
                  <c:v>-3.0422951159379482E-2</c:v>
                </c:pt>
                <c:pt idx="429">
                  <c:v>-3.0073911905969246E-2</c:v>
                </c:pt>
                <c:pt idx="430">
                  <c:v>-2.9728877867941369E-2</c:v>
                </c:pt>
                <c:pt idx="431">
                  <c:v>-2.9387803086471678E-2</c:v>
                </c:pt>
                <c:pt idx="432">
                  <c:v>-2.9050642129614945E-2</c:v>
                </c:pt>
                <c:pt idx="433">
                  <c:v>-2.87173500862897E-2</c:v>
                </c:pt>
                <c:pt idx="434">
                  <c:v>-2.8387882560330913E-2</c:v>
                </c:pt>
                <c:pt idx="435">
                  <c:v>-2.8062195664609241E-2</c:v>
                </c:pt>
                <c:pt idx="436">
                  <c:v>-2.7740246015216623E-2</c:v>
                </c:pt>
                <c:pt idx="437">
                  <c:v>-2.7421990725717833E-2</c:v>
                </c:pt>
                <c:pt idx="438">
                  <c:v>-2.7107387401465757E-2</c:v>
                </c:pt>
                <c:pt idx="439">
                  <c:v>-2.679639413398199E-2</c:v>
                </c:pt>
                <c:pt idx="440">
                  <c:v>-2.6488969495400305E-2</c:v>
                </c:pt>
                <c:pt idx="441">
                  <c:v>-2.6185072532972416E-2</c:v>
                </c:pt>
                <c:pt idx="442">
                  <c:v>-2.5884662763636729E-2</c:v>
                </c:pt>
                <c:pt idx="443">
                  <c:v>-2.5587700168647663E-2</c:v>
                </c:pt>
                <c:pt idx="444">
                  <c:v>-2.5294145188266032E-2</c:v>
                </c:pt>
                <c:pt idx="445">
                  <c:v>-2.5003958716509667E-2</c:v>
                </c:pt>
                <c:pt idx="446">
                  <c:v>-2.4717102095962763E-2</c:v>
                </c:pt>
                <c:pt idx="447">
                  <c:v>-2.4433537112644906E-2</c:v>
                </c:pt>
                <c:pt idx="448">
                  <c:v>-2.4153225990937395E-2</c:v>
                </c:pt>
                <c:pt idx="449">
                  <c:v>-2.3876131388567333E-2</c:v>
                </c:pt>
                <c:pt idx="450">
                  <c:v>-2.3602216391649007E-2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561975</xdr:colOff>
      <xdr:row>10</xdr:row>
      <xdr:rowOff>76199</xdr:rowOff>
    </xdr:from>
    <xdr:to>
      <xdr:col>11</xdr:col>
      <xdr:colOff>285750</xdr:colOff>
      <xdr:row>30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704850</xdr:colOff>
      <xdr:row>10</xdr:row>
      <xdr:rowOff>85724</xdr:rowOff>
    </xdr:from>
    <xdr:to>
      <xdr:col>12</xdr:col>
      <xdr:colOff>495300</xdr:colOff>
      <xdr:row>30</xdr:row>
      <xdr:rowOff>38100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133350</xdr:colOff>
      <xdr:row>18</xdr:row>
      <xdr:rowOff>104774</xdr:rowOff>
    </xdr:from>
    <xdr:to>
      <xdr:col>10</xdr:col>
      <xdr:colOff>609600</xdr:colOff>
      <xdr:row>38</xdr:row>
      <xdr:rowOff>57150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abSelected="1" topLeftCell="E1" workbookViewId="0">
      <selection activeCell="W10" sqref="W10"/>
    </sheetView>
  </sheetViews>
  <sheetFormatPr defaultRowHeight="18.75" x14ac:dyDescent="0.4"/>
  <cols>
    <col min="1" max="1" width="14.25" customWidth="1"/>
    <col min="3" max="3" width="9.87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49</v>
      </c>
      <c r="B3" s="1" t="s">
        <v>109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tr">
        <f>B3</f>
        <v>Cu</v>
      </c>
      <c r="N3" s="15" t="str">
        <f>A3</f>
        <v>FCC</v>
      </c>
      <c r="O3" s="1" t="str">
        <f>L3</f>
        <v>Cu</v>
      </c>
      <c r="Q3" s="33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1">
        <v>-4.0960000000000001</v>
      </c>
      <c r="D4" s="21" t="s">
        <v>8</v>
      </c>
      <c r="E4" s="4">
        <f>E11</f>
        <v>2.5698679681063976</v>
      </c>
      <c r="F4" t="s">
        <v>188</v>
      </c>
      <c r="K4" s="2" t="s">
        <v>22</v>
      </c>
      <c r="L4" s="4">
        <f>O4</f>
        <v>8.0016715116830444</v>
      </c>
      <c r="N4" s="18" t="s">
        <v>22</v>
      </c>
      <c r="O4" s="4">
        <f>O5*R18</f>
        <v>8.0016715116830444</v>
      </c>
      <c r="Q4" s="26" t="s">
        <v>28</v>
      </c>
      <c r="AA4" s="27"/>
    </row>
    <row r="5" spans="1:27" x14ac:dyDescent="0.4">
      <c r="A5" s="2" t="s">
        <v>19</v>
      </c>
      <c r="B5" s="51">
        <v>12.000999999999999</v>
      </c>
      <c r="D5" s="2" t="s">
        <v>3</v>
      </c>
      <c r="E5" s="5">
        <f>O10</f>
        <v>4.9963152245224775E-2</v>
      </c>
      <c r="K5" s="2" t="s">
        <v>23</v>
      </c>
      <c r="L5" s="4">
        <f>O5</f>
        <v>2.7124310209095066</v>
      </c>
      <c r="N5" s="12" t="s">
        <v>23</v>
      </c>
      <c r="O5" s="4">
        <v>2.7124310209095066</v>
      </c>
      <c r="P5" t="s">
        <v>50</v>
      </c>
      <c r="Q5" s="28" t="s">
        <v>29</v>
      </c>
      <c r="R5" s="29">
        <f>L10</f>
        <v>2.5698679681063976</v>
      </c>
      <c r="S5" s="29">
        <f>L4</f>
        <v>8.0016715116830444</v>
      </c>
      <c r="T5" s="29">
        <f>L5</f>
        <v>2.7124310209095066</v>
      </c>
      <c r="U5" s="29">
        <f>L6</f>
        <v>0.18031723992190912</v>
      </c>
      <c r="V5" s="29">
        <f>L7</f>
        <v>1.7394925558573884</v>
      </c>
      <c r="W5" s="30">
        <f>$L$10*SQRT(5)</f>
        <v>5.7463994698851666</v>
      </c>
      <c r="X5" s="30">
        <f>$L$10*SQRT(6)</f>
        <v>6.2948652281836681</v>
      </c>
      <c r="Y5" s="31" t="s">
        <v>114</v>
      </c>
      <c r="Z5" s="31" t="str">
        <f>B3</f>
        <v>Cu</v>
      </c>
      <c r="AA5" s="32" t="str">
        <f>B3</f>
        <v>Cu</v>
      </c>
    </row>
    <row r="6" spans="1:27" x14ac:dyDescent="0.4">
      <c r="A6" s="2" t="s">
        <v>0</v>
      </c>
      <c r="B6" s="1">
        <v>0.86199999999999999</v>
      </c>
      <c r="D6" s="2" t="s">
        <v>13</v>
      </c>
      <c r="E6" s="1">
        <v>12</v>
      </c>
      <c r="F6" t="s">
        <v>275</v>
      </c>
      <c r="K6" s="2" t="s">
        <v>26</v>
      </c>
      <c r="L6" s="4">
        <f>O6</f>
        <v>0.18031723992190912</v>
      </c>
      <c r="N6" s="12" t="s">
        <v>26</v>
      </c>
      <c r="O6" s="4">
        <v>0.18031723992190912</v>
      </c>
      <c r="P6" t="s">
        <v>50</v>
      </c>
    </row>
    <row r="7" spans="1:27" x14ac:dyDescent="0.4">
      <c r="A7" s="64" t="s">
        <v>1</v>
      </c>
      <c r="B7" s="5">
        <v>2.2709999999999999</v>
      </c>
      <c r="C7" t="s">
        <v>263</v>
      </c>
      <c r="D7" s="2" t="s">
        <v>31</v>
      </c>
      <c r="E7" s="1">
        <v>4</v>
      </c>
      <c r="F7" t="s">
        <v>276</v>
      </c>
      <c r="K7" s="2" t="s">
        <v>27</v>
      </c>
      <c r="L7" s="4">
        <f>O7</f>
        <v>1.7394925558573884</v>
      </c>
      <c r="N7" s="12" t="s">
        <v>27</v>
      </c>
      <c r="O7" s="4">
        <v>1.7394925558573884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SQRT(2)</f>
        <v>1.4142135623730951</v>
      </c>
      <c r="F8" t="s">
        <v>277</v>
      </c>
      <c r="N8" s="1"/>
      <c r="Q8" s="26" t="s">
        <v>264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275</v>
      </c>
      <c r="N9" s="3" t="s">
        <v>70</v>
      </c>
      <c r="O9" s="1">
        <f>O4/O5</f>
        <v>2.9499999999999997</v>
      </c>
      <c r="Q9" s="28" t="s">
        <v>29</v>
      </c>
      <c r="R9" s="29">
        <f>L10</f>
        <v>2.5698679681063976</v>
      </c>
      <c r="S9" s="29">
        <f>O4</f>
        <v>8.0016715116830444</v>
      </c>
      <c r="T9" s="29">
        <f>O5</f>
        <v>2.7124310209095066</v>
      </c>
      <c r="U9" s="29">
        <f>O6</f>
        <v>0.18031723992190912</v>
      </c>
      <c r="V9" s="29">
        <f>O7</f>
        <v>1.7394925558573884</v>
      </c>
      <c r="W9" s="30">
        <f>$L$10*SQRT(5)</f>
        <v>5.7463994698851666</v>
      </c>
      <c r="X9" s="30">
        <f>$L$10*SQRT(6)</f>
        <v>6.2948652281836681</v>
      </c>
      <c r="Y9" s="31" t="s">
        <v>114</v>
      </c>
      <c r="Z9" s="31" t="str">
        <f>B3</f>
        <v>Cu</v>
      </c>
      <c r="AA9" s="32" t="str">
        <f>B3</f>
        <v>Cu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2.5698679681063976</v>
      </c>
      <c r="M10" t="s">
        <v>32</v>
      </c>
      <c r="N10" s="3" t="s">
        <v>260</v>
      </c>
      <c r="O10" s="1">
        <f>((SQRT(O9))^3/(O9-1)+(SQRT(1/O9)^3/(1/O9-1))-2)/6</f>
        <v>4.9963152245224775E-2</v>
      </c>
    </row>
    <row r="11" spans="1:27" x14ac:dyDescent="0.4">
      <c r="A11" s="3" t="s">
        <v>35</v>
      </c>
      <c r="B11" s="4">
        <f>($B$5*$E$7)^(1/3)</f>
        <v>3.6343421340042563</v>
      </c>
      <c r="D11" s="3" t="s">
        <v>8</v>
      </c>
      <c r="E11" s="4">
        <f>$B$11/$E$8</f>
        <v>2.5698679681063976</v>
      </c>
      <c r="F11" t="s">
        <v>278</v>
      </c>
      <c r="N11" s="65" t="s">
        <v>265</v>
      </c>
      <c r="O11" s="20">
        <f>G119</f>
        <v>3.1088908226857033</v>
      </c>
      <c r="Q11" s="34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4.0001111080248339</v>
      </c>
      <c r="D12" s="3" t="s">
        <v>2</v>
      </c>
      <c r="E12" s="4">
        <f>(9*$B$6*$B$5/(-$B$4))^(1/2)</f>
        <v>4.7676419399917975</v>
      </c>
      <c r="N12" t="s">
        <v>266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-0.20003892741972704</v>
      </c>
      <c r="D14" s="3" t="s">
        <v>14</v>
      </c>
      <c r="E14" s="4">
        <f>-(1+$E$13+$E$5*$E$13^3)*EXP(-$E$13)</f>
        <v>-1</v>
      </c>
      <c r="Q14" s="28" t="s">
        <v>46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-4.0960000000000001</v>
      </c>
    </row>
    <row r="16" spans="1:27" x14ac:dyDescent="0.4">
      <c r="D16" s="3" t="s">
        <v>9</v>
      </c>
      <c r="E16" s="4">
        <f>$E$15*$E$6</f>
        <v>-49.152000000000001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0.1608149143554734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0.13581392884072724</v>
      </c>
      <c r="G19">
        <f>$E$11*(D19/$E$12+1)</f>
        <v>2.030845113527092</v>
      </c>
      <c r="H19" s="10">
        <f>-(-$B$4)*(1+D19+$E$5*D19^3)*EXP(-D19)</f>
        <v>0.55629385253161878</v>
      </c>
      <c r="I19">
        <f>H19*$E$6</f>
        <v>6.6755262303794254</v>
      </c>
      <c r="K19">
        <f>$L$9*$L$6*EXP(-$L$4*(G19/$L$10-1))+6*$L$6*EXP(-$L$4*(SQRT(2)*G19/$L$10-1))+24*$L$6*EXP(-$L$4*(SQRT(3)*G19/$L$10-1))+12*$L$6*EXP(-$L$4*(SQRT(4)*G19/$L$10-1))+24*$L$6*EXP(-$L$4*(SQRT(5)*G19/$L$10-1))-SQRT($L$9*$L$7^2*EXP(-2*$L$5*(G19/$L$10-1))+6*$L$7^2*EXP(-2*$L$5*(SQRT(2)*G19/$L$10-1))+24*$L$7^2*EXP(-2*$L$5*(SQRT(3)*G19/$L$10-1))+12*$L$7^2*EXP(-2*$L$5*(SQRT(4)*G19/$L$10-1))+24*$L$7^2*EXP(-2*$L$5*(SQRT(5)*G19/$L$10-1)))</f>
        <v>0.63343381452163783</v>
      </c>
      <c r="M19">
        <f>$L$9*$O$6*EXP(-$O$4*(G19/$L$10-1))+6*$O$6*EXP(-$O$4*(SQRT(2)*G19/$L$10-1))+24*$O$6*EXP(-$O$4*(SQRT(3)*G19/$L$10-1))+12*$O$6*EXP(-$O$4*(SQRT(4)*G19/$L$10-1))+24*$O$6*EXP(-$O$4*(SQRT(5)*G19/$L$10-1))-SQRT($L$9*$O$7^2*EXP(-2*$O$5*(G19/$L$10-1))+6*$O$7^2*EXP(-2*$O$5*(SQRT(2)*G19/$L$10-1))+24*$O$7^2*EXP(-2*$O$5*(SQRT(3)*G19/$L$10-1))+12*$O$7^2*EXP(-2*$O$5*(SQRT(4)*G19/$L$10-1))+24*$O$7^2*EXP(-2*$O$5*(SQRT(5)*G19/$L$10-1)))</f>
        <v>0.63343381452163783</v>
      </c>
      <c r="N19" s="13">
        <f>(M19-H19)^2*O19</f>
        <v>5.9505737358215832E-3</v>
      </c>
      <c r="O19" s="13">
        <v>1</v>
      </c>
      <c r="P19" s="14">
        <f>SUMSQ(N26:N295)</f>
        <v>1.6613542751547156E-6</v>
      </c>
      <c r="Q19" s="1" t="s">
        <v>65</v>
      </c>
      <c r="R19" s="19">
        <f>O4/(O4-O5)*-B4/SQRT(L9)</f>
        <v>1.7887791724800222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7.2006714618071552E-2</v>
      </c>
      <c r="G20">
        <f t="shared" ref="G20:G83" si="1">$E$11*(D20/$E$12+1)</f>
        <v>2.0416255706186779</v>
      </c>
      <c r="H20" s="10">
        <f>-(-$B$4)*(1+D20+$E$5*D20^3)*EXP(-D20)</f>
        <v>0.29493950307562111</v>
      </c>
      <c r="I20">
        <f t="shared" ref="I20:I83" si="2">H20*$E$6</f>
        <v>3.5392740369074533</v>
      </c>
      <c r="K20">
        <f t="shared" ref="K20:K83" si="3">$L$9*$L$6*EXP(-$L$4*(G20/$L$10-1))+6*$L$6*EXP(-$L$4*(SQRT(2)*G20/$L$10-1))+24*$L$6*EXP(-$L$4*(SQRT(3)*G20/$L$10-1))+12*$L$6*EXP(-$L$4*(SQRT(4)*G20/$L$10-1))+24*$L$6*EXP(-$L$4*(SQRT(5)*G20/$L$10-1))-SQRT($L$9*$L$7^2*EXP(-2*$L$5*(G20/$L$10-1))+6*$L$7^2*EXP(-2*$L$5*(SQRT(2)*G20/$L$10-1))+24*$L$7^2*EXP(-2*$L$5*(SQRT(3)*G20/$L$10-1))+12*$L$7^2*EXP(-2*$L$5*(SQRT(4)*G20/$L$10-1))+24*$L$7^2*EXP(-2*$L$5*(SQRT(5)*G20/$L$10-1)))</f>
        <v>0.36164494971769479</v>
      </c>
      <c r="M20">
        <f t="shared" ref="M20:M83" si="4">$L$9*$O$6*EXP(-$O$4*(G20/$L$10-1))+6*$O$6*EXP(-$O$4*(SQRT(2)*G20/$L$10-1))+24*$O$6*EXP(-$O$4*(SQRT(3)*G20/$L$10-1))+12*$O$6*EXP(-$O$4*(SQRT(4)*G20/$L$10-1))+24*$O$6*EXP(-$O$4*(SQRT(5)*G20/$L$10-1))-SQRT($L$9*$O$7^2*EXP(-2*$O$5*(G20/$L$10-1))+6*$O$7^2*EXP(-2*$O$5*(SQRT(2)*G20/$L$10-1))+24*$O$7^2*EXP(-2*$O$5*(SQRT(3)*G20/$L$10-1))+12*$O$7^2*EXP(-2*$O$5*(SQRT(4)*G20/$L$10-1))+24*$O$7^2*EXP(-2*$O$5*(SQRT(5)*G20/$L$10-1)))</f>
        <v>0.36164494971769479</v>
      </c>
      <c r="N20" s="13">
        <f t="shared" ref="N20:N83" si="5">(M20-H20)^2*O20</f>
        <v>4.4496166117185378E-3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1.0980092915866877E-2</v>
      </c>
      <c r="G21">
        <f t="shared" si="1"/>
        <v>2.0524060277102643</v>
      </c>
      <c r="H21" s="10">
        <f t="shared" ref="H21:H84" si="6">-(-$B$4)*(1+D21+$E$5*D21^3)*EXP(-D21)</f>
        <v>4.4974460583390725E-2</v>
      </c>
      <c r="I21">
        <f t="shared" si="2"/>
        <v>0.53969352700068873</v>
      </c>
      <c r="K21">
        <f t="shared" si="3"/>
        <v>0.10225316080837388</v>
      </c>
      <c r="M21">
        <f t="shared" si="4"/>
        <v>0.10225316080837388</v>
      </c>
      <c r="N21" s="13">
        <f t="shared" si="5"/>
        <v>3.2808494994634851E-3</v>
      </c>
      <c r="O21" s="13">
        <v>1</v>
      </c>
      <c r="Q21" s="16" t="s">
        <v>57</v>
      </c>
      <c r="R21" s="19">
        <f>(O7/O6)/(O4/O5)</f>
        <v>3.2701171211712503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-0.19398449396650408</v>
      </c>
    </row>
    <row r="22" spans="1:25" x14ac:dyDescent="0.4">
      <c r="D22" s="6">
        <v>-0.94</v>
      </c>
      <c r="E22" s="7">
        <f t="shared" si="0"/>
        <v>-4.7363253411195232E-2</v>
      </c>
      <c r="G22">
        <f t="shared" si="1"/>
        <v>2.0631864848018502</v>
      </c>
      <c r="H22" s="10">
        <f t="shared" si="6"/>
        <v>-0.19399988597225565</v>
      </c>
      <c r="I22">
        <f t="shared" si="2"/>
        <v>-2.327998631667068</v>
      </c>
      <c r="K22">
        <f t="shared" si="3"/>
        <v>-0.14521837850594999</v>
      </c>
      <c r="M22">
        <f t="shared" si="4"/>
        <v>-0.14521837850594999</v>
      </c>
      <c r="N22" s="13">
        <f t="shared" si="5"/>
        <v>2.3796354706852349E-3</v>
      </c>
      <c r="O22" s="13">
        <v>1</v>
      </c>
    </row>
    <row r="23" spans="1:25" x14ac:dyDescent="0.4">
      <c r="D23" s="6">
        <v>-0.92</v>
      </c>
      <c r="E23" s="7">
        <f t="shared" si="0"/>
        <v>-0.1031175142664149</v>
      </c>
      <c r="G23">
        <f t="shared" si="1"/>
        <v>2.0739669418934361</v>
      </c>
      <c r="H23" s="10">
        <f t="shared" si="6"/>
        <v>-0.42236933843523539</v>
      </c>
      <c r="I23">
        <f t="shared" si="2"/>
        <v>-5.0684320612228246</v>
      </c>
      <c r="K23">
        <f t="shared" si="3"/>
        <v>-0.3812284766917724</v>
      </c>
      <c r="M23">
        <f t="shared" si="4"/>
        <v>-0.3812284766917724</v>
      </c>
      <c r="N23" s="13">
        <f t="shared" si="5"/>
        <v>1.6925705049947364E-3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-0.15637384760533937</v>
      </c>
      <c r="G24">
        <f t="shared" si="1"/>
        <v>2.0847473989850225</v>
      </c>
      <c r="H24" s="10">
        <f t="shared" si="6"/>
        <v>-0.64050727979147015</v>
      </c>
      <c r="I24">
        <f t="shared" si="2"/>
        <v>-7.6860873574976418</v>
      </c>
      <c r="K24">
        <f t="shared" si="3"/>
        <v>-0.6062186275596293</v>
      </c>
      <c r="M24">
        <f t="shared" si="4"/>
        <v>-0.6062186275596293</v>
      </c>
      <c r="N24" s="13">
        <f t="shared" si="5"/>
        <v>1.1757116718761249E-3</v>
      </c>
      <c r="O24" s="13">
        <v>1</v>
      </c>
      <c r="Q24" s="17" t="s">
        <v>61</v>
      </c>
      <c r="R24" s="19">
        <f>O5/(O4-O5)*-B4/L9</f>
        <v>0.17504273504273507</v>
      </c>
      <c r="V24" s="15" t="str">
        <f>D3</f>
        <v>FCC</v>
      </c>
      <c r="W24" s="1" t="str">
        <f>E3</f>
        <v>Cu</v>
      </c>
      <c r="X24" t="s">
        <v>103</v>
      </c>
    </row>
    <row r="25" spans="1:25" x14ac:dyDescent="0.4">
      <c r="D25" s="6">
        <v>-0.88</v>
      </c>
      <c r="E25" s="7">
        <f t="shared" si="0"/>
        <v>-0.20722047194443013</v>
      </c>
      <c r="G25">
        <f t="shared" si="1"/>
        <v>2.0955278560766084</v>
      </c>
      <c r="H25" s="10">
        <f t="shared" si="6"/>
        <v>-0.84877505308438583</v>
      </c>
      <c r="I25">
        <f t="shared" si="2"/>
        <v>-10.185300637012631</v>
      </c>
      <c r="K25">
        <f t="shared" si="3"/>
        <v>-0.82061368435941162</v>
      </c>
      <c r="M25">
        <f t="shared" si="4"/>
        <v>-0.82061368435941162</v>
      </c>
      <c r="N25" s="13">
        <f t="shared" si="5"/>
        <v>7.9306268846395564E-4</v>
      </c>
      <c r="O25" s="13">
        <v>1</v>
      </c>
      <c r="Q25" s="17" t="s">
        <v>62</v>
      </c>
      <c r="R25" s="19">
        <f>O4/(O4-O5)*-B4/SQRT(L9)</f>
        <v>1.7887791724800222</v>
      </c>
      <c r="V25" s="2" t="s">
        <v>106</v>
      </c>
      <c r="W25" s="1">
        <f>(-B4/(12*PI()*B6*W26))^(1/2)</f>
        <v>0.29898625636393078</v>
      </c>
      <c r="X25" t="s">
        <v>104</v>
      </c>
    </row>
    <row r="26" spans="1:25" x14ac:dyDescent="0.4">
      <c r="D26" s="6">
        <v>-0.86</v>
      </c>
      <c r="E26" s="7">
        <f t="shared" si="0"/>
        <v>-0.2557427561627541</v>
      </c>
      <c r="G26">
        <f t="shared" si="1"/>
        <v>2.1063083131681948</v>
      </c>
      <c r="H26" s="10">
        <f t="shared" si="6"/>
        <v>-1.0475223292426408</v>
      </c>
      <c r="I26">
        <f t="shared" si="2"/>
        <v>-12.570267950911688</v>
      </c>
      <c r="K26">
        <f t="shared" si="3"/>
        <v>-1.0248225060870357</v>
      </c>
      <c r="M26">
        <f t="shared" si="4"/>
        <v>-1.0248225060870357</v>
      </c>
      <c r="N26" s="13">
        <f t="shared" si="5"/>
        <v>5.1528197129574265E-4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-0.30202330667314831</v>
      </c>
      <c r="G27">
        <f t="shared" si="1"/>
        <v>2.1170887702597807</v>
      </c>
      <c r="H27" s="10">
        <f t="shared" si="6"/>
        <v>-1.2370874641332157</v>
      </c>
      <c r="I27">
        <f t="shared" si="2"/>
        <v>-14.845049569598588</v>
      </c>
      <c r="K27">
        <f t="shared" si="3"/>
        <v>-1.2192385772337033</v>
      </c>
      <c r="M27">
        <f t="shared" si="4"/>
        <v>-1.2192385772337033</v>
      </c>
      <c r="N27" s="13">
        <f t="shared" si="5"/>
        <v>3.1858276355158403E-4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-0.34614205203722104</v>
      </c>
      <c r="G28">
        <f t="shared" si="1"/>
        <v>2.1278692273513671</v>
      </c>
      <c r="H28" s="10">
        <f t="shared" si="6"/>
        <v>-1.4177978451444573</v>
      </c>
      <c r="I28">
        <f t="shared" si="2"/>
        <v>-17.013574141733486</v>
      </c>
      <c r="K28">
        <f t="shared" si="3"/>
        <v>-1.4042406021502227</v>
      </c>
      <c r="M28">
        <f t="shared" si="4"/>
        <v>-1.4042406021502227</v>
      </c>
      <c r="N28" s="13">
        <f t="shared" si="5"/>
        <v>1.8379883760472187E-4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0.80853517412458731</v>
      </c>
      <c r="X28" t="s">
        <v>111</v>
      </c>
    </row>
    <row r="29" spans="1:25" x14ac:dyDescent="0.4">
      <c r="D29" s="6">
        <v>-0.8</v>
      </c>
      <c r="E29" s="7">
        <f t="shared" si="0"/>
        <v>-0.38817632509651046</v>
      </c>
      <c r="G29">
        <f t="shared" si="1"/>
        <v>2.138649684442953</v>
      </c>
      <c r="H29" s="10">
        <f t="shared" si="6"/>
        <v>-1.5899702275953069</v>
      </c>
      <c r="I29">
        <f t="shared" si="2"/>
        <v>-19.079642731143682</v>
      </c>
      <c r="K29">
        <f t="shared" si="3"/>
        <v>-1.5801930751425939</v>
      </c>
      <c r="M29">
        <f t="shared" si="4"/>
        <v>-1.5801930751425939</v>
      </c>
      <c r="N29" s="13">
        <f t="shared" si="5"/>
        <v>9.5592710083592704E-5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-0.42820094269014081</v>
      </c>
      <c r="G30">
        <f t="shared" si="1"/>
        <v>2.1494301415345394</v>
      </c>
      <c r="H30" s="10">
        <f t="shared" si="6"/>
        <v>-1.7539110612588167</v>
      </c>
      <c r="I30">
        <f t="shared" si="2"/>
        <v>-21.046932735105798</v>
      </c>
      <c r="K30">
        <f t="shared" si="3"/>
        <v>-1.7474468273626389</v>
      </c>
      <c r="M30">
        <f t="shared" si="4"/>
        <v>-1.7474468273626389</v>
      </c>
      <c r="N30" s="13">
        <f t="shared" si="5"/>
        <v>4.1786319864493822E-5</v>
      </c>
      <c r="O30" s="13">
        <v>1</v>
      </c>
      <c r="V30" s="22" t="s">
        <v>22</v>
      </c>
      <c r="W30" s="1">
        <f>1/(O5*W25^2)</f>
        <v>4.1241917265497188</v>
      </c>
    </row>
    <row r="31" spans="1:25" x14ac:dyDescent="0.4">
      <c r="D31" s="6">
        <v>-0.76</v>
      </c>
      <c r="E31" s="7">
        <f t="shared" si="0"/>
        <v>-0.46628828302738018</v>
      </c>
      <c r="G31">
        <f t="shared" si="1"/>
        <v>2.1602105986261253</v>
      </c>
      <c r="H31" s="10">
        <f t="shared" si="6"/>
        <v>-1.9099168072801491</v>
      </c>
      <c r="I31">
        <f t="shared" si="2"/>
        <v>-22.919001687361789</v>
      </c>
      <c r="K31">
        <f t="shared" si="3"/>
        <v>-1.9063395515062869</v>
      </c>
      <c r="M31">
        <f t="shared" si="4"/>
        <v>-1.9063395515062869</v>
      </c>
      <c r="N31" s="13">
        <f t="shared" si="5"/>
        <v>1.2796758871630829E-5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2.1709910557177112</v>
      </c>
      <c r="H32" s="10">
        <f t="shared" si="6"/>
        <v>-2.0582742457615644</v>
      </c>
      <c r="I32">
        <f t="shared" si="2"/>
        <v>-24.699290949138771</v>
      </c>
      <c r="K32">
        <f t="shared" si="3"/>
        <v>-2.0571963052853715</v>
      </c>
      <c r="M32">
        <f t="shared" si="4"/>
        <v>-2.0571963052853715</v>
      </c>
      <c r="N32" s="13">
        <f t="shared" si="5"/>
        <v>1.1619556702150146E-6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-0.53692889997055648</v>
      </c>
      <c r="G33">
        <f t="shared" si="1"/>
        <v>2.1817715128092976</v>
      </c>
      <c r="H33" s="10">
        <f t="shared" si="6"/>
        <v>-2.1992607742793995</v>
      </c>
      <c r="I33">
        <f t="shared" si="2"/>
        <v>-26.391129291352794</v>
      </c>
      <c r="K33">
        <f t="shared" si="3"/>
        <v>-2.2003299945924821</v>
      </c>
      <c r="M33">
        <f t="shared" si="4"/>
        <v>-2.2003299945924821</v>
      </c>
      <c r="N33" s="13">
        <f t="shared" si="5"/>
        <v>1.143232077908566E-6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-0.56961540468524274</v>
      </c>
      <c r="G34">
        <f t="shared" si="1"/>
        <v>2.1925519699008835</v>
      </c>
      <c r="H34" s="10">
        <f t="shared" si="6"/>
        <v>-2.3331446975907544</v>
      </c>
      <c r="I34">
        <f t="shared" si="2"/>
        <v>-27.997736371089054</v>
      </c>
      <c r="K34">
        <f t="shared" si="3"/>
        <v>-2.3360418372361824</v>
      </c>
      <c r="M34">
        <f t="shared" si="4"/>
        <v>-2.3360418372361824</v>
      </c>
      <c r="N34" s="13">
        <f t="shared" si="5"/>
        <v>8.3934181251108939E-6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2.2033324269924699</v>
      </c>
      <c r="H35" s="10">
        <f t="shared" si="6"/>
        <v>-2.4601855087805062</v>
      </c>
      <c r="I35">
        <f t="shared" si="2"/>
        <v>-29.522226105366073</v>
      </c>
      <c r="K35">
        <f t="shared" si="3"/>
        <v>-2.4646218080825149</v>
      </c>
      <c r="M35">
        <f t="shared" si="4"/>
        <v>-2.4646218080825149</v>
      </c>
      <c r="N35" s="13">
        <f t="shared" si="5"/>
        <v>1.9680751497002144E-5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-0.63003763722958261</v>
      </c>
      <c r="G36">
        <f t="shared" si="1"/>
        <v>2.2141128840840558</v>
      </c>
      <c r="H36" s="10">
        <f t="shared" si="6"/>
        <v>-2.5806341620923705</v>
      </c>
      <c r="I36">
        <f t="shared" si="2"/>
        <v>-30.967609945108446</v>
      </c>
      <c r="K36">
        <f t="shared" si="3"/>
        <v>-2.586349066400067</v>
      </c>
      <c r="M36">
        <f t="shared" si="4"/>
        <v>-2.586349066400067</v>
      </c>
      <c r="N36" s="13">
        <f t="shared" si="5"/>
        <v>3.2660131246128016E-5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-0.65789388126977222</v>
      </c>
      <c r="G37">
        <f t="shared" si="1"/>
        <v>2.2248933411756422</v>
      </c>
      <c r="H37" s="10">
        <f t="shared" si="6"/>
        <v>-2.6947333376809874</v>
      </c>
      <c r="I37">
        <f t="shared" si="2"/>
        <v>-32.336800052171853</v>
      </c>
      <c r="K37">
        <f t="shared" si="3"/>
        <v>-2.7014923661691235</v>
      </c>
      <c r="M37">
        <f t="shared" si="4"/>
        <v>-2.7014923661691235</v>
      </c>
      <c r="N37" s="13">
        <f t="shared" si="5"/>
        <v>4.5684466103434452E-5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2.2356737982672281</v>
      </c>
      <c r="H38" s="10">
        <f t="shared" si="6"/>
        <v>-2.8027176985155045</v>
      </c>
      <c r="I38">
        <f t="shared" si="2"/>
        <v>-33.632612382186053</v>
      </c>
      <c r="K38">
        <f t="shared" si="3"/>
        <v>-2.8103104500800766</v>
      </c>
      <c r="M38">
        <f t="shared" si="4"/>
        <v>-2.8103104500800766</v>
      </c>
      <c r="N38" s="13">
        <f t="shared" si="5"/>
        <v>5.764987632131322E-5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2.246454255358814</v>
      </c>
      <c r="H39" s="10">
        <f t="shared" si="6"/>
        <v>-2.904814139658729</v>
      </c>
      <c r="I39">
        <f t="shared" si="2"/>
        <v>-34.857769675904748</v>
      </c>
      <c r="K39">
        <f t="shared" si="3"/>
        <v>-2.91305242791337</v>
      </c>
      <c r="M39">
        <f t="shared" si="4"/>
        <v>-2.91305242791337</v>
      </c>
      <c r="N39" s="13">
        <f t="shared" si="5"/>
        <v>6.7869393366556068E-5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2.2572347124504004</v>
      </c>
      <c r="H40" s="10">
        <f t="shared" si="6"/>
        <v>-3.0012420301397471</v>
      </c>
      <c r="I40">
        <f t="shared" si="2"/>
        <v>-36.014904361676969</v>
      </c>
      <c r="K40">
        <f t="shared" si="3"/>
        <v>-3.0099581399611921</v>
      </c>
      <c r="M40">
        <f t="shared" si="4"/>
        <v>-3.0099581399611921</v>
      </c>
      <c r="N40" s="13">
        <f t="shared" si="5"/>
        <v>7.5970570419489901E-5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2.2680151695419863</v>
      </c>
      <c r="H41" s="10">
        <f t="shared" si="6"/>
        <v>-3.0922134476318743</v>
      </c>
      <c r="I41">
        <f t="shared" si="2"/>
        <v>-37.106561371582494</v>
      </c>
      <c r="K41">
        <f t="shared" si="3"/>
        <v>-3.1012585061213374</v>
      </c>
      <c r="M41">
        <f t="shared" si="4"/>
        <v>-3.1012585061213374</v>
      </c>
      <c r="N41" s="13">
        <f t="shared" si="5"/>
        <v>8.1813083077807055E-5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2.2787956266335723</v>
      </c>
      <c r="H42" s="10">
        <f t="shared" si="6"/>
        <v>-3.1779334061419435</v>
      </c>
      <c r="I42">
        <f t="shared" si="2"/>
        <v>-38.135200873703326</v>
      </c>
      <c r="K42">
        <f t="shared" si="3"/>
        <v>-3.1871758612649712</v>
      </c>
      <c r="M42">
        <f t="shared" si="4"/>
        <v>-3.1871758612649712</v>
      </c>
      <c r="N42" s="13">
        <f t="shared" si="5"/>
        <v>8.5422976701180636E-5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2.2895760837251586</v>
      </c>
      <c r="H43" s="10">
        <f t="shared" si="6"/>
        <v>-3.2586000769112062</v>
      </c>
      <c r="I43">
        <f t="shared" si="2"/>
        <v>-39.103200922934477</v>
      </c>
      <c r="K43">
        <f t="shared" si="3"/>
        <v>-3.2679242774527193</v>
      </c>
      <c r="M43">
        <f t="shared" si="4"/>
        <v>-3.2679242774527193</v>
      </c>
      <c r="N43" s="13">
        <f t="shared" si="5"/>
        <v>8.6940715738352461E-5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2.300356540816745</v>
      </c>
      <c r="H44" s="10">
        <f t="shared" si="6"/>
        <v>-3.3344050027226015</v>
      </c>
      <c r="I44">
        <f t="shared" si="2"/>
        <v>-40.01286003267122</v>
      </c>
      <c r="K44">
        <f t="shared" si="3"/>
        <v>-3.3437098735477191</v>
      </c>
      <c r="M44">
        <f t="shared" si="4"/>
        <v>-3.3437098735477191</v>
      </c>
      <c r="N44" s="13">
        <f t="shared" si="5"/>
        <v>8.6580621072123771E-5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2.3111369979083309</v>
      </c>
      <c r="H45" s="10">
        <f t="shared" si="6"/>
        <v>-3.4055333058037225</v>
      </c>
      <c r="I45">
        <f t="shared" si="2"/>
        <v>-40.866399669644672</v>
      </c>
      <c r="K45">
        <f t="shared" si="3"/>
        <v>-3.4147311127496698</v>
      </c>
      <c r="M45">
        <f t="shared" si="4"/>
        <v>-3.4147311127496698</v>
      </c>
      <c r="N45" s="13">
        <f t="shared" si="5"/>
        <v>8.4599652614916312E-5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2.3219174549999169</v>
      </c>
      <c r="H46" s="10">
        <f t="shared" si="6"/>
        <v>-3.472163889509539</v>
      </c>
      <c r="I46">
        <f t="shared" si="2"/>
        <v>-41.665966674114472</v>
      </c>
      <c r="K46">
        <f t="shared" si="3"/>
        <v>-3.4811790885503777</v>
      </c>
      <c r="M46">
        <f t="shared" si="4"/>
        <v>-3.4811790885503777</v>
      </c>
      <c r="N46" s="13">
        <f t="shared" si="5"/>
        <v>8.1273813745938925E-5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2.3326979120915032</v>
      </c>
      <c r="H47" s="10">
        <f t="shared" si="6"/>
        <v>-3.5344696339638664</v>
      </c>
      <c r="I47">
        <f t="shared" si="2"/>
        <v>-42.413635607566398</v>
      </c>
      <c r="K47">
        <f t="shared" si="3"/>
        <v>-3.5432377995890718</v>
      </c>
      <c r="M47">
        <f t="shared" si="4"/>
        <v>-3.5432377995890718</v>
      </c>
      <c r="N47" s="13">
        <f t="shared" si="5"/>
        <v>7.6880728431034264E-5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2.3434783691830896</v>
      </c>
      <c r="H48" s="10">
        <f t="shared" si="6"/>
        <v>-3.5926175858335254</v>
      </c>
      <c r="I48">
        <f t="shared" si="2"/>
        <v>-43.111411030002301</v>
      </c>
      <c r="K48">
        <f t="shared" si="3"/>
        <v>-3.6010844138644922</v>
      </c>
      <c r="M48">
        <f t="shared" si="4"/>
        <v>-3.6010844138644922</v>
      </c>
      <c r="N48" s="13">
        <f t="shared" si="5"/>
        <v>7.1687176905964575E-5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2.354258826274676</v>
      </c>
      <c r="H49" s="10">
        <f t="shared" si="6"/>
        <v>-3.6467691424043447</v>
      </c>
      <c r="I49">
        <f t="shared" si="2"/>
        <v>-43.761229708852134</v>
      </c>
      <c r="K49">
        <f t="shared" si="3"/>
        <v>-3.6548895227406071</v>
      </c>
      <c r="M49">
        <f t="shared" si="4"/>
        <v>-3.6548895227406071</v>
      </c>
      <c r="N49" s="13">
        <f t="shared" si="5"/>
        <v>6.5940576805556872E-5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2.3650392833662619</v>
      </c>
      <c r="H50" s="10">
        <f t="shared" si="6"/>
        <v>-3.697080230123448</v>
      </c>
      <c r="I50">
        <f t="shared" si="2"/>
        <v>-44.36496276148138</v>
      </c>
      <c r="K50">
        <f t="shared" si="3"/>
        <v>-3.704817385163456</v>
      </c>
      <c r="M50">
        <f t="shared" si="4"/>
        <v>-3.704817385163456</v>
      </c>
      <c r="N50" s="13">
        <f t="shared" si="5"/>
        <v>5.9863568113121941E-5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2.3758197404578483</v>
      </c>
      <c r="H51" s="10">
        <f t="shared" si="6"/>
        <v>-3.7437014777676128</v>
      </c>
      <c r="I51">
        <f t="shared" si="2"/>
        <v>-44.924417733211357</v>
      </c>
      <c r="K51">
        <f t="shared" si="3"/>
        <v>-3.751026162488361</v>
      </c>
      <c r="M51">
        <f t="shared" si="4"/>
        <v>-3.751026162488361</v>
      </c>
      <c r="N51" s="13">
        <f t="shared" si="5"/>
        <v>5.3651006258362269E-5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2.3866001975494342</v>
      </c>
      <c r="H52" s="10">
        <f t="shared" si="6"/>
        <v>-3.7867783843931346</v>
      </c>
      <c r="I52">
        <f t="shared" si="2"/>
        <v>-45.441340612717617</v>
      </c>
      <c r="K52">
        <f t="shared" si="3"/>
        <v>-3.7936681442992808</v>
      </c>
      <c r="M52">
        <f t="shared" si="4"/>
        <v>-3.7936681442992808</v>
      </c>
      <c r="N52" s="13">
        <f t="shared" si="5"/>
        <v>4.7468791564339053E-5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2.3973806546410201</v>
      </c>
      <c r="H53" s="10">
        <f t="shared" si="6"/>
        <v>-3.8264514822181805</v>
      </c>
      <c r="I53">
        <f t="shared" si="2"/>
        <v>-45.917417786618167</v>
      </c>
      <c r="K53">
        <f t="shared" si="3"/>
        <v>-3.832889965585387</v>
      </c>
      <c r="M53">
        <f t="shared" si="4"/>
        <v>-3.832889965585387</v>
      </c>
      <c r="N53" s="13">
        <f t="shared" si="5"/>
        <v>4.1454068069793806E-5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2.4081611117326065</v>
      </c>
      <c r="H54" s="10">
        <f t="shared" si="6"/>
        <v>-3.862856494584487</v>
      </c>
      <c r="I54">
        <f t="shared" si="2"/>
        <v>-46.35427793501384</v>
      </c>
      <c r="K54">
        <f t="shared" si="3"/>
        <v>-3.8688328156241392</v>
      </c>
      <c r="M54">
        <f t="shared" si="4"/>
        <v>-3.8688328156241392</v>
      </c>
      <c r="N54" s="13">
        <f t="shared" si="5"/>
        <v>3.5716413168989278E-5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2.4189415688241924</v>
      </c>
      <c r="H55" s="10">
        <f t="shared" si="6"/>
        <v>-3.8961244891410716</v>
      </c>
      <c r="I55">
        <f t="shared" si="2"/>
        <v>-46.753493869692861</v>
      </c>
      <c r="K55">
        <f t="shared" si="3"/>
        <v>-3.9016326389049816</v>
      </c>
      <c r="M55">
        <f t="shared" si="4"/>
        <v>-3.9016326389049816</v>
      </c>
      <c r="N55" s="13">
        <f t="shared" si="5"/>
        <v>3.0339713821661884E-5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2.4297220259157788</v>
      </c>
      <c r="H56" s="10">
        <f t="shared" si="6"/>
        <v>-3.9263820263886937</v>
      </c>
      <c r="I56">
        <f t="shared" si="2"/>
        <v>-47.116584316664323</v>
      </c>
      <c r="K56">
        <f t="shared" si="3"/>
        <v>-3.9314203284133948</v>
      </c>
      <c r="M56">
        <f t="shared" si="4"/>
        <v>-3.9314203284133948</v>
      </c>
      <c r="N56" s="13">
        <f t="shared" si="5"/>
        <v>2.5384487292107452E-5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2.4405024830073647</v>
      </c>
      <c r="H57" s="10">
        <f t="shared" si="6"/>
        <v>-3.9537513037198622</v>
      </c>
      <c r="I57">
        <f t="shared" si="2"/>
        <v>-47.445015644638346</v>
      </c>
      <c r="K57">
        <f t="shared" si="3"/>
        <v>-3.9583219115812569</v>
      </c>
      <c r="M57">
        <f t="shared" si="4"/>
        <v>-3.9583219115812569</v>
      </c>
      <c r="N57" s="13">
        <f t="shared" si="5"/>
        <v>2.0890456222643378E-5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2.4512829400989511</v>
      </c>
      <c r="H58" s="10">
        <f t="shared" si="6"/>
        <v>-3.9783502950854444</v>
      </c>
      <c r="I58">
        <f t="shared" si="2"/>
        <v>-47.74020354102533</v>
      </c>
      <c r="K58">
        <f t="shared" si="3"/>
        <v>-3.9824587291964337</v>
      </c>
      <c r="M58">
        <f t="shared" si="4"/>
        <v>-3.9824587291964337</v>
      </c>
      <c r="N58" s="13">
        <f t="shared" si="5"/>
        <v>1.6879230844341085E-5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2.462063397190537</v>
      </c>
      <c r="H59" s="10">
        <f t="shared" si="6"/>
        <v>-4.0002928864152221</v>
      </c>
      <c r="I59">
        <f t="shared" si="2"/>
        <v>-48.003514636982665</v>
      </c>
      <c r="K59">
        <f t="shared" si="3"/>
        <v>-4.0039476075519289</v>
      </c>
      <c r="M59">
        <f t="shared" si="4"/>
        <v>-4.0039476075519289</v>
      </c>
      <c r="N59" s="13">
        <f t="shared" si="5"/>
        <v>1.3356986587091737E-5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2.4728438542821229</v>
      </c>
      <c r="H60" s="10">
        <f t="shared" si="6"/>
        <v>-4.0196890069161881</v>
      </c>
      <c r="I60">
        <f t="shared" si="2"/>
        <v>-48.236268082994258</v>
      </c>
      <c r="K60">
        <f t="shared" si="3"/>
        <v>-4.0229010241030787</v>
      </c>
      <c r="M60">
        <f t="shared" si="4"/>
        <v>-4.0229010241030787</v>
      </c>
      <c r="N60" s="13">
        <f t="shared" si="5"/>
        <v>1.0317054408880411E-5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2.4836243113737093</v>
      </c>
      <c r="H61" s="10">
        <f t="shared" si="6"/>
        <v>-4.036644756368851</v>
      </c>
      <c r="I61">
        <f t="shared" si="2"/>
        <v>-48.439737076426212</v>
      </c>
      <c r="K61">
        <f t="shared" si="3"/>
        <v>-4.0394272668898328</v>
      </c>
      <c r="M61">
        <f t="shared" si="4"/>
        <v>-4.0394272668898328</v>
      </c>
      <c r="N61" s="13">
        <f t="shared" si="5"/>
        <v>7.7423647993742612E-6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2.4944047684652952</v>
      </c>
      <c r="H62" s="10">
        <f t="shared" si="6"/>
        <v>-4.0512625285385058</v>
      </c>
      <c r="I62">
        <f t="shared" si="2"/>
        <v>-48.615150342462073</v>
      </c>
      <c r="K62">
        <f t="shared" si="3"/>
        <v>-4.0536305879703587</v>
      </c>
      <c r="M62">
        <f t="shared" si="4"/>
        <v>-4.0536305879703587</v>
      </c>
      <c r="N62" s="13">
        <f t="shared" si="5"/>
        <v>5.6077054727875755E-6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2.5051852255568816</v>
      </c>
      <c r="H63" s="10">
        <f t="shared" si="6"/>
        <v>-4.0636411308150437</v>
      </c>
      <c r="I63">
        <f t="shared" si="2"/>
        <v>-48.763693569780528</v>
      </c>
      <c r="K63">
        <f t="shared" si="3"/>
        <v>-4.0656113511017828</v>
      </c>
      <c r="M63">
        <f t="shared" si="4"/>
        <v>-4.0656113511017828</v>
      </c>
      <c r="N63" s="13">
        <f t="shared" si="5"/>
        <v>3.881767978278299E-6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2.5159656826484675</v>
      </c>
      <c r="H64" s="10">
        <f t="shared" si="6"/>
        <v>-4.0738759001917284</v>
      </c>
      <c r="I64">
        <f t="shared" si="2"/>
        <v>-48.886510802300741</v>
      </c>
      <c r="K64">
        <f t="shared" si="3"/>
        <v>-4.075466173894049</v>
      </c>
      <c r="M64">
        <f t="shared" si="4"/>
        <v>-4.075466173894049</v>
      </c>
      <c r="N64" s="13">
        <f t="shared" si="5"/>
        <v>2.52897044829236E-6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2.5267461397400539</v>
      </c>
      <c r="H65" s="10">
        <f t="shared" si="6"/>
        <v>-4.0820588156902522</v>
      </c>
      <c r="I65">
        <f t="shared" si="2"/>
        <v>-48.984705788283023</v>
      </c>
      <c r="K65">
        <f t="shared" si="3"/>
        <v>-4.0832880646533685</v>
      </c>
      <c r="M65">
        <f t="shared" si="4"/>
        <v>-4.0832880646533685</v>
      </c>
      <c r="N65" s="13">
        <f t="shared" si="5"/>
        <v>1.5110530133224237E-6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2.5375265968316398</v>
      </c>
      <c r="H66" s="10">
        <f t="shared" si="6"/>
        <v>-4.0882786073363038</v>
      </c>
      <c r="I66">
        <f t="shared" si="2"/>
        <v>-49.059343288035649</v>
      </c>
      <c r="K66">
        <f t="shared" si="3"/>
        <v>-4.0891665541227349</v>
      </c>
      <c r="M66">
        <f t="shared" si="4"/>
        <v>-4.0891665541227349</v>
      </c>
      <c r="N66" s="13">
        <f t="shared" si="5"/>
        <v>7.8844949553334458E-7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2.5483070539232258</v>
      </c>
      <c r="H67" s="10">
        <f t="shared" si="6"/>
        <v>-4.0926208617869877</v>
      </c>
      <c r="I67">
        <f t="shared" si="2"/>
        <v>-49.111450341443856</v>
      </c>
      <c r="K67">
        <f t="shared" si="3"/>
        <v>-4.093187822318372</v>
      </c>
      <c r="M67">
        <f t="shared" si="4"/>
        <v>-4.093187822318372</v>
      </c>
      <c r="N67" s="13">
        <f t="shared" si="5"/>
        <v>3.2144424414753968E-7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2.5590875110148121</v>
      </c>
      <c r="H68" s="10">
        <f t="shared" si="6"/>
        <v>-4.0951681247085441</v>
      </c>
      <c r="I68">
        <f t="shared" si="2"/>
        <v>-49.142017496502532</v>
      </c>
      <c r="K68">
        <f t="shared" si="3"/>
        <v>-4.0954348206527191</v>
      </c>
      <c r="M68">
        <f t="shared" si="4"/>
        <v>-4.0954348206527191</v>
      </c>
      <c r="N68" s="13">
        <f t="shared" si="5"/>
        <v>7.1126726639424013E-4</v>
      </c>
      <c r="O68" s="13">
        <v>10000</v>
      </c>
    </row>
    <row r="69" spans="3:16" x14ac:dyDescent="0.4">
      <c r="C69" s="57" t="s">
        <v>47</v>
      </c>
      <c r="D69" s="58">
        <v>0</v>
      </c>
      <c r="E69" s="59">
        <f t="shared" si="0"/>
        <v>-1</v>
      </c>
      <c r="F69" s="60"/>
      <c r="G69" s="60">
        <f t="shared" si="1"/>
        <v>2.5698679681063976</v>
      </c>
      <c r="H69" s="61">
        <f t="shared" si="6"/>
        <v>-4.0960000000000001</v>
      </c>
      <c r="I69" s="60">
        <f t="shared" si="2"/>
        <v>-49.152000000000001</v>
      </c>
      <c r="J69" s="60"/>
      <c r="K69">
        <f t="shared" si="3"/>
        <v>-4.0959873895267087</v>
      </c>
      <c r="M69">
        <f t="shared" si="4"/>
        <v>-4.0959873895267087</v>
      </c>
      <c r="N69" s="62">
        <f t="shared" si="5"/>
        <v>1.5902403663247079E-6</v>
      </c>
      <c r="O69" s="62">
        <v>10000</v>
      </c>
      <c r="P69" s="63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2.5806484251979835</v>
      </c>
      <c r="H70" s="10">
        <f t="shared" si="6"/>
        <v>-4.0951932459557465</v>
      </c>
      <c r="I70">
        <f t="shared" si="2"/>
        <v>-49.142318951468958</v>
      </c>
      <c r="K70">
        <f t="shared" si="3"/>
        <v>-4.094922371566545</v>
      </c>
      <c r="M70">
        <f t="shared" si="4"/>
        <v>-4.094922371566545</v>
      </c>
      <c r="N70" s="13">
        <f t="shared" si="5"/>
        <v>7.3372934725275338E-4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2.5914288822895695</v>
      </c>
      <c r="H71" s="10">
        <f t="shared" si="6"/>
        <v>-4.0928218684573032</v>
      </c>
      <c r="I71">
        <f t="shared" si="2"/>
        <v>-49.113862421487639</v>
      </c>
      <c r="K71">
        <f t="shared" si="3"/>
        <v>-4.0923137206730615</v>
      </c>
      <c r="M71">
        <f t="shared" si="4"/>
        <v>-4.0923137206730615</v>
      </c>
      <c r="N71" s="13">
        <f t="shared" si="5"/>
        <v>2.5821417062973503E-7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2.6022093393811563</v>
      </c>
      <c r="H72" s="10">
        <f t="shared" si="6"/>
        <v>-4.0889572112820387</v>
      </c>
      <c r="I72">
        <f t="shared" si="2"/>
        <v>-49.067486535384461</v>
      </c>
      <c r="K72">
        <f t="shared" si="3"/>
        <v>-4.0882326070447927</v>
      </c>
      <c r="M72">
        <f t="shared" si="4"/>
        <v>-4.0882326070447927</v>
      </c>
      <c r="N72" s="13">
        <f t="shared" si="5"/>
        <v>5.2505130063480335E-7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2.6129897964727422</v>
      </c>
      <c r="H73" s="10">
        <f t="shared" si="6"/>
        <v>-4.0836680436141037</v>
      </c>
      <c r="I73">
        <f t="shared" si="2"/>
        <v>-49.004016523369245</v>
      </c>
      <c r="K73">
        <f t="shared" si="3"/>
        <v>-4.0827475183293691</v>
      </c>
      <c r="M73">
        <f t="shared" si="4"/>
        <v>-4.0827475183293691</v>
      </c>
      <c r="N73" s="13">
        <f t="shared" si="5"/>
        <v>8.4736679983577184E-7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2.6237702535643281</v>
      </c>
      <c r="H74" s="10">
        <f t="shared" si="6"/>
        <v>-4.0770206448403661</v>
      </c>
      <c r="I74">
        <f t="shared" si="2"/>
        <v>-48.924247738084389</v>
      </c>
      <c r="K74">
        <f t="shared" si="3"/>
        <v>-4.0759243570515515</v>
      </c>
      <c r="M74">
        <f t="shared" si="4"/>
        <v>-4.0759243570515515</v>
      </c>
      <c r="N74" s="13">
        <f t="shared" si="5"/>
        <v>1.2018469159038796E-6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2.6345507106559145</v>
      </c>
      <c r="H75" s="10">
        <f t="shared" si="6"/>
        <v>-4.0690788867118473</v>
      </c>
      <c r="I75">
        <f t="shared" si="2"/>
        <v>-48.828946640542171</v>
      </c>
      <c r="K75">
        <f t="shared" si="3"/>
        <v>-4.0678265344602105</v>
      </c>
      <c r="M75">
        <f t="shared" si="4"/>
        <v>-4.0678265344602105</v>
      </c>
      <c r="N75" s="13">
        <f t="shared" si="5"/>
        <v>1.5683861621797104E-6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2.6453311677475004</v>
      </c>
      <c r="H76" s="10">
        <f t="shared" si="6"/>
        <v>-4.0599043129488033</v>
      </c>
      <c r="I76">
        <f t="shared" si="2"/>
        <v>-48.718851755385643</v>
      </c>
      <c r="K76">
        <f t="shared" si="3"/>
        <v>-4.0585150609308123</v>
      </c>
      <c r="M76">
        <f t="shared" si="4"/>
        <v>-4.0585150609308123</v>
      </c>
      <c r="N76" s="13">
        <f t="shared" si="5"/>
        <v>1.9300211694920797E-6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2.6561116248390864</v>
      </c>
      <c r="H77" s="10">
        <f t="shared" si="6"/>
        <v>-4.0495562163653984</v>
      </c>
      <c r="I77">
        <f t="shared" si="2"/>
        <v>-48.594674596384777</v>
      </c>
      <c r="K77">
        <f t="shared" si="3"/>
        <v>-4.0480486330544609</v>
      </c>
      <c r="M77">
        <f t="shared" si="4"/>
        <v>-4.0480486330544609</v>
      </c>
      <c r="N77" s="13">
        <f t="shared" si="5"/>
        <v>2.2728074394172053E-6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2.6668920819306723</v>
      </c>
      <c r="H78" s="10">
        <f t="shared" si="6"/>
        <v>-4.0380917135877432</v>
      </c>
      <c r="I78">
        <f t="shared" si="2"/>
        <v>-48.457100563052919</v>
      </c>
      <c r="K78">
        <f t="shared" si="3"/>
        <v>-4.036483717539288</v>
      </c>
      <c r="M78">
        <f t="shared" si="4"/>
        <v>-4.036483717539288</v>
      </c>
      <c r="N78" s="13">
        <f t="shared" si="5"/>
        <v>2.5856512918474888E-6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2.6776725390222587</v>
      </c>
      <c r="H79" s="10">
        <f t="shared" si="6"/>
        <v>-4.0255658174369353</v>
      </c>
      <c r="I79">
        <f t="shared" si="2"/>
        <v>-48.306789809243227</v>
      </c>
      <c r="K79">
        <f t="shared" si="3"/>
        <v>-4.023874632044965</v>
      </c>
      <c r="M79">
        <f t="shared" si="4"/>
        <v>-4.023874632044965</v>
      </c>
      <c r="N79" s="13">
        <f t="shared" si="5"/>
        <v>2.8601080300138355E-6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2.688452996113845</v>
      </c>
      <c r="H80" s="10">
        <f t="shared" si="6"/>
        <v>-4.0120315070467365</v>
      </c>
      <c r="I80">
        <f t="shared" si="2"/>
        <v>-48.144378084560842</v>
      </c>
      <c r="K80">
        <f t="shared" si="3"/>
        <v>-4.0102736230662588</v>
      </c>
      <c r="M80">
        <f t="shared" si="4"/>
        <v>-4.0102736230662588</v>
      </c>
      <c r="N80" s="13">
        <f t="shared" si="5"/>
        <v>3.0901560888201744E-6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2.699233453205431</v>
      </c>
      <c r="H81" s="10">
        <f t="shared" si="6"/>
        <v>-3.9975397957834788</v>
      </c>
      <c r="I81">
        <f t="shared" si="2"/>
        <v>-47.97047754940175</v>
      </c>
      <c r="K81">
        <f t="shared" si="3"/>
        <v>-3.9957309409769497</v>
      </c>
      <c r="M81">
        <f t="shared" si="4"/>
        <v>-3.9957309409769497</v>
      </c>
      <c r="N81" s="13">
        <f t="shared" si="5"/>
        <v>3.2719557111036003E-6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2.7100139102970173</v>
      </c>
      <c r="H82" s="10">
        <f t="shared" si="6"/>
        <v>-3.9821397970338879</v>
      </c>
      <c r="I82">
        <f t="shared" si="2"/>
        <v>-47.785677564406654</v>
      </c>
      <c r="K82">
        <f t="shared" si="3"/>
        <v>-3.9802949123410234</v>
      </c>
      <c r="M82">
        <f t="shared" si="4"/>
        <v>-3.9802949123410234</v>
      </c>
      <c r="N82" s="13">
        <f t="shared" si="5"/>
        <v>3.4035995299656635E-6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1"/>
        <v>2.7207943673886033</v>
      </c>
      <c r="H83" s="10">
        <f t="shared" si="6"/>
        <v>-3.9658787879245905</v>
      </c>
      <c r="I83">
        <f t="shared" si="2"/>
        <v>-47.590545455095082</v>
      </c>
      <c r="K83">
        <f t="shared" si="3"/>
        <v>-3.964012009593799</v>
      </c>
      <c r="M83">
        <f t="shared" si="4"/>
        <v>-3.964012009593799</v>
      </c>
      <c r="N83" s="13">
        <f t="shared" si="5"/>
        <v>3.4848613363127688E-6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8">$E$11*(D84/$E$12+1)</f>
        <v>2.7315748244801892</v>
      </c>
      <c r="H84" s="10">
        <f t="shared" si="6"/>
        <v>-3.9488022710352864</v>
      </c>
      <c r="I84">
        <f t="shared" ref="I84:I147" si="9">H84*$E$6</f>
        <v>-47.385627252423433</v>
      </c>
      <c r="K84">
        <f t="shared" ref="K84:K147" si="10">$L$9*$L$6*EXP(-$L$4*(G84/$L$10-1))+6*$L$6*EXP(-$L$4*(SQRT(2)*G84/$L$10-1))+24*$L$6*EXP(-$L$4*(SQRT(3)*G84/$L$10-1))+12*$L$6*EXP(-$L$4*(SQRT(4)*G84/$L$10-1))+24*$L$6*EXP(-$L$4*(SQRT(5)*G84/$L$10-1))-SQRT($L$9*$L$7^2*EXP(-2*$L$5*(G84/$L$10-1))+6*$L$7^2*EXP(-2*$L$5*(SQRT(2)*G84/$L$10-1))+24*$L$7^2*EXP(-2*$L$5*(SQRT(3)*G84/$L$10-1))+12*$L$7^2*EXP(-2*$L$5*(SQRT(4)*G84/$L$10-1))+24*$L$7^2*EXP(-2*$L$5*(SQRT(5)*G84/$L$10-1)))</f>
        <v>-3.9469269181916138</v>
      </c>
      <c r="M84">
        <f t="shared" ref="M84:M147" si="11">$L$9*$O$6*EXP(-$O$4*(G84/$L$10-1))+6*$O$6*EXP(-$O$4*(SQRT(2)*G84/$L$10-1))+24*$O$6*EXP(-$O$4*(SQRT(3)*G84/$L$10-1))+12*$O$6*EXP(-$O$4*(SQRT(4)*G84/$L$10-1))+24*$O$6*EXP(-$O$4*(SQRT(5)*G84/$L$10-1))-SQRT($L$9*$O$7^2*EXP(-2*$O$5*(G84/$L$10-1))+6*$O$7^2*EXP(-2*$O$5*(SQRT(2)*G84/$L$10-1))+24*$O$7^2*EXP(-2*$O$5*(SQRT(3)*G84/$L$10-1))+12*$O$7^2*EXP(-2*$O$5*(SQRT(4)*G84/$L$10-1))+24*$O$7^2*EXP(-2*$O$5*(SQRT(5)*G84/$L$10-1)))</f>
        <v>-3.9469269181916138</v>
      </c>
      <c r="N84" s="13">
        <f t="shared" ref="N84:N147" si="12">(M84-H84)^2*O84</f>
        <v>3.5169482882708062E-6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2.7423552815717751</v>
      </c>
      <c r="H85" s="10">
        <f t="shared" ref="H85:H148" si="13">-(-$B$4)*(1+D85+$E$5*D85^3)*EXP(-D85)</f>
        <v>-3.9309540341657367</v>
      </c>
      <c r="I85">
        <f t="shared" si="9"/>
        <v>-47.171448409988841</v>
      </c>
      <c r="K85">
        <f t="shared" si="10"/>
        <v>-3.9290826013247795</v>
      </c>
      <c r="M85">
        <f t="shared" si="11"/>
        <v>-3.9290826013247795</v>
      </c>
      <c r="N85" s="13">
        <f t="shared" si="12"/>
        <v>3.5022608782133406E-6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2.7531357386633615</v>
      </c>
      <c r="H86" s="10">
        <f t="shared" si="13"/>
        <v>-3.912376208215024</v>
      </c>
      <c r="I86">
        <f t="shared" si="9"/>
        <v>-46.948514498580288</v>
      </c>
      <c r="K86">
        <f t="shared" si="10"/>
        <v>-3.9105203622848572</v>
      </c>
      <c r="M86">
        <f t="shared" si="11"/>
        <v>-3.9105203622848572</v>
      </c>
      <c r="N86" s="13">
        <f t="shared" si="12"/>
        <v>3.4441641165164676E-6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2.7639161957549478</v>
      </c>
      <c r="H87" s="10">
        <f t="shared" si="13"/>
        <v>-3.8931093232298215</v>
      </c>
      <c r="I87">
        <f t="shared" si="9"/>
        <v>-46.717311878757855</v>
      </c>
      <c r="K87">
        <f t="shared" si="10"/>
        <v>-3.8912799045736541</v>
      </c>
      <c r="M87">
        <f t="shared" si="11"/>
        <v>-3.8912799045736541</v>
      </c>
      <c r="N87" s="13">
        <f t="shared" si="12"/>
        <v>3.3467726195332252E-6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2.7746966528465338</v>
      </c>
      <c r="H88" s="10">
        <f t="shared" si="13"/>
        <v>-3.8731923626768143</v>
      </c>
      <c r="I88">
        <f t="shared" si="9"/>
        <v>-46.478308352121772</v>
      </c>
      <c r="K88">
        <f t="shared" si="10"/>
        <v>-3.871399389838023</v>
      </c>
      <c r="M88">
        <f t="shared" si="11"/>
        <v>-3.871399389838023</v>
      </c>
      <c r="N88" s="13">
        <f t="shared" si="12"/>
        <v>3.2147516006433976E-6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2.7854771099381201</v>
      </c>
      <c r="H89" s="10">
        <f t="shared" si="13"/>
        <v>-3.8526628159927654</v>
      </c>
      <c r="I89">
        <f t="shared" si="9"/>
        <v>-46.231953791913185</v>
      </c>
      <c r="K89">
        <f t="shared" si="10"/>
        <v>-3.850915493711164</v>
      </c>
      <c r="M89">
        <f t="shared" si="11"/>
        <v>-3.850915493711164</v>
      </c>
      <c r="N89" s="13">
        <f t="shared" si="12"/>
        <v>3.0531351557805436E-6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2.7962575670297061</v>
      </c>
      <c r="H90" s="10">
        <f t="shared" si="13"/>
        <v>-3.8315567294642379</v>
      </c>
      <c r="I90">
        <f t="shared" si="9"/>
        <v>-45.978680753570856</v>
      </c>
      <c r="K90">
        <f t="shared" si="10"/>
        <v>-3.829863459638112</v>
      </c>
      <c r="M90">
        <f t="shared" si="11"/>
        <v>-3.829863459638112</v>
      </c>
      <c r="N90" s="13">
        <f t="shared" si="12"/>
        <v>2.867162704068204E-6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2.807038024121292</v>
      </c>
      <c r="H91" s="10">
        <f t="shared" si="13"/>
        <v>-3.8099087554874291</v>
      </c>
      <c r="I91">
        <f t="shared" si="9"/>
        <v>-45.71890506584915</v>
      </c>
      <c r="K91">
        <f t="shared" si="10"/>
        <v>-3.808277150759972</v>
      </c>
      <c r="M91">
        <f t="shared" si="11"/>
        <v>-3.808277150759972</v>
      </c>
      <c r="N91" s="13">
        <f t="shared" si="12"/>
        <v>2.6621339866605495E-6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2.8178184812128779</v>
      </c>
      <c r="H92" s="10">
        <f t="shared" si="13"/>
        <v>-3.7877522002571191</v>
      </c>
      <c r="I92">
        <f t="shared" si="9"/>
        <v>-45.453026403085431</v>
      </c>
      <c r="K92">
        <f t="shared" si="10"/>
        <v>-3.7861890999286505</v>
      </c>
      <c r="M92">
        <f t="shared" si="11"/>
        <v>-3.7861890999286505</v>
      </c>
      <c r="N92" s="13">
        <f t="shared" si="12"/>
        <v>2.4432826368587238E-6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2.8285989383044643</v>
      </c>
      <c r="H93" s="10">
        <f t="shared" si="13"/>
        <v>-3.7651190699323549</v>
      </c>
      <c r="I93">
        <f t="shared" si="9"/>
        <v>-45.181428839188257</v>
      </c>
      <c r="K93">
        <f t="shared" si="10"/>
        <v>-3.7636305579210276</v>
      </c>
      <c r="M93">
        <f t="shared" si="11"/>
        <v>-3.7636305579210276</v>
      </c>
      <c r="N93" s="13">
        <f t="shared" si="12"/>
        <v>2.2156680078655545E-6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2.8393793953960507</v>
      </c>
      <c r="H94" s="10">
        <f t="shared" si="13"/>
        <v>-3.7420401153250409</v>
      </c>
      <c r="I94">
        <f t="shared" si="9"/>
        <v>-44.904481383900489</v>
      </c>
      <c r="K94">
        <f t="shared" si="10"/>
        <v>-3.7406315399188941</v>
      </c>
      <c r="M94">
        <f t="shared" si="11"/>
        <v>-3.7406315399188941</v>
      </c>
      <c r="N94" s="13">
        <f t="shared" si="12"/>
        <v>1.9840846748016391E-6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2.8501598524876366</v>
      </c>
      <c r="H95" s="10">
        <f t="shared" si="13"/>
        <v>-3.7185448751563253</v>
      </c>
      <c r="I95">
        <f t="shared" si="9"/>
        <v>-44.622538501875901</v>
      </c>
      <c r="K95">
        <f t="shared" si="10"/>
        <v>-3.7172208703183989</v>
      </c>
      <c r="M95">
        <f t="shared" si="11"/>
        <v>-3.7172208703183989</v>
      </c>
      <c r="N95" s="13">
        <f t="shared" si="12"/>
        <v>1.7529888108524722E-6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2.860940309579223</v>
      </c>
      <c r="H96" s="10">
        <f t="shared" si="13"/>
        <v>-3.6946617179243377</v>
      </c>
      <c r="I96">
        <f t="shared" si="9"/>
        <v>-44.335940615092056</v>
      </c>
      <c r="K96">
        <f t="shared" si="10"/>
        <v>-3.6934262259303225</v>
      </c>
      <c r="M96">
        <f t="shared" si="11"/>
        <v>-3.6934262259303225</v>
      </c>
      <c r="N96" s="13">
        <f t="shared" si="12"/>
        <v>1.5264404672756078E-6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2.8717207666708089</v>
      </c>
      <c r="H97" s="10">
        <f t="shared" si="13"/>
        <v>-3.6704178824255624</v>
      </c>
      <c r="I97">
        <f t="shared" si="9"/>
        <v>-44.045014589106749</v>
      </c>
      <c r="K97">
        <f t="shared" si="10"/>
        <v>-3.6692741776301614</v>
      </c>
      <c r="M97">
        <f t="shared" si="11"/>
        <v>-3.6692741776301614</v>
      </c>
      <c r="N97" s="13">
        <f t="shared" si="12"/>
        <v>1.3080606590233484E-6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2.8825012237623948</v>
      </c>
      <c r="H98" s="10">
        <f t="shared" si="13"/>
        <v>-3.6458395169709075</v>
      </c>
      <c r="I98">
        <f t="shared" si="9"/>
        <v>-43.75007420365089</v>
      </c>
      <c r="K98">
        <f t="shared" si="10"/>
        <v>-3.6447902305147433</v>
      </c>
      <c r="M98">
        <f t="shared" si="11"/>
        <v>-3.6447902305147433</v>
      </c>
      <c r="N98" s="13">
        <f t="shared" si="12"/>
        <v>1.1010020670896259E-6</v>
      </c>
      <c r="O98" s="13">
        <v>1</v>
      </c>
    </row>
    <row r="99" spans="4:15" x14ac:dyDescent="0.4">
      <c r="D99" s="6">
        <v>0.6</v>
      </c>
      <c r="E99" s="7">
        <f t="shared" si="7"/>
        <v>-0.88402141536531553</v>
      </c>
      <c r="G99">
        <f t="shared" si="8"/>
        <v>2.8932816808539807</v>
      </c>
      <c r="H99" s="10">
        <f t="shared" si="13"/>
        <v>-3.6209517173363328</v>
      </c>
      <c r="I99">
        <f t="shared" si="9"/>
        <v>-43.451420608035995</v>
      </c>
      <c r="K99">
        <f t="shared" si="10"/>
        <v>-3.6199988626199451</v>
      </c>
      <c r="M99">
        <f t="shared" si="11"/>
        <v>-3.6199988626199451</v>
      </c>
      <c r="N99" s="13">
        <f t="shared" si="12"/>
        <v>9.0793211054234115E-7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2.9040621379455667</v>
      </c>
      <c r="H100" s="10">
        <f t="shared" si="13"/>
        <v>-3.5957785634867285</v>
      </c>
      <c r="I100">
        <f t="shared" si="9"/>
        <v>-43.149342761840742</v>
      </c>
      <c r="K100">
        <f t="shared" si="10"/>
        <v>-3.5949235622520064</v>
      </c>
      <c r="M100">
        <f t="shared" si="11"/>
        <v>-3.5949235622520064</v>
      </c>
      <c r="N100" s="13">
        <f t="shared" si="12"/>
        <v>7.310271113764053E-7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2.9148425950371535</v>
      </c>
      <c r="H101" s="10">
        <f t="shared" si="13"/>
        <v>-3.5703431551106068</v>
      </c>
      <c r="I101">
        <f t="shared" si="9"/>
        <v>-42.844117861327284</v>
      </c>
      <c r="K101">
        <f t="shared" si="10"/>
        <v>-3.5695868639829569</v>
      </c>
      <c r="M101">
        <f t="shared" si="11"/>
        <v>-3.5695868639829569</v>
      </c>
      <c r="N101" s="13">
        <f t="shared" si="12"/>
        <v>5.7197626976205742E-7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2.9256230521287394</v>
      </c>
      <c r="H102" s="10">
        <f t="shared" si="13"/>
        <v>-3.5446676460020652</v>
      </c>
      <c r="I102">
        <f t="shared" si="9"/>
        <v>-42.536011752024784</v>
      </c>
      <c r="K102">
        <f t="shared" si="10"/>
        <v>-3.5440103833587493</v>
      </c>
      <c r="M102">
        <f t="shared" si="11"/>
        <v>-3.5440103833587493</v>
      </c>
      <c r="N102" s="13">
        <f t="shared" si="12"/>
        <v>4.3199418229859391E-7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2.9364035092203253</v>
      </c>
      <c r="H103" s="10">
        <f t="shared" si="13"/>
        <v>-3.5187732773254261</v>
      </c>
      <c r="I103">
        <f t="shared" si="9"/>
        <v>-42.225279327905113</v>
      </c>
      <c r="K103">
        <f t="shared" si="10"/>
        <v>-3.5182148503668569</v>
      </c>
      <c r="M103">
        <f t="shared" si="11"/>
        <v>-3.5182148503668569</v>
      </c>
      <c r="N103" s="13">
        <f t="shared" si="12"/>
        <v>3.1184066805687467E-7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2.9471839663119117</v>
      </c>
      <c r="H104" s="10">
        <f t="shared" si="13"/>
        <v>-3.4926804097968893</v>
      </c>
      <c r="I104">
        <f t="shared" si="9"/>
        <v>-41.91216491756267</v>
      </c>
      <c r="K104">
        <f t="shared" si="10"/>
        <v>-3.4922201417083816</v>
      </c>
      <c r="M104">
        <f t="shared" si="11"/>
        <v>-3.4922201417083816</v>
      </c>
      <c r="N104" s="13">
        <f t="shared" si="12"/>
        <v>2.1184671329857117E-7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2.9579644234034976</v>
      </c>
      <c r="H105" s="10">
        <f t="shared" si="13"/>
        <v>-3.4664085548165624</v>
      </c>
      <c r="I105">
        <f t="shared" si="9"/>
        <v>-41.596902657798751</v>
      </c>
      <c r="K105">
        <f t="shared" si="10"/>
        <v>-3.4660453119179411</v>
      </c>
      <c r="M105">
        <f t="shared" si="11"/>
        <v>-3.4660453119179411</v>
      </c>
      <c r="N105" s="13">
        <f t="shared" si="12"/>
        <v>1.3194540339882572E-7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2.9687448804950836</v>
      </c>
      <c r="H106" s="10">
        <f t="shared" si="13"/>
        <v>-3.4399764045832155</v>
      </c>
      <c r="I106">
        <f t="shared" si="9"/>
        <v>-41.279716854998583</v>
      </c>
      <c r="K106">
        <f t="shared" si="10"/>
        <v>-3.4397086233730625</v>
      </c>
      <c r="M106">
        <f t="shared" si="11"/>
        <v>-3.4397086233730625</v>
      </c>
      <c r="N106" s="13">
        <f t="shared" si="12"/>
        <v>7.1706776511020459E-8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2.9795253375866704</v>
      </c>
      <c r="H107" s="10">
        <f t="shared" si="13"/>
        <v>-3.4134018612231856</v>
      </c>
      <c r="I107">
        <f t="shared" si="9"/>
        <v>-40.960822334678227</v>
      </c>
      <c r="K107">
        <f t="shared" si="10"/>
        <v>-3.4132275752332095</v>
      </c>
      <c r="M107">
        <f t="shared" si="11"/>
        <v>-3.4132275752332095</v>
      </c>
      <c r="N107" s="13">
        <f t="shared" si="12"/>
        <v>3.0375606301928957E-8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2.9903057946782563</v>
      </c>
      <c r="H108" s="10">
        <f t="shared" si="13"/>
        <v>-3.3867020649638997</v>
      </c>
      <c r="I108">
        <f t="shared" si="9"/>
        <v>-40.6404247795668</v>
      </c>
      <c r="K108">
        <f t="shared" si="10"/>
        <v>-3.3866189313470678</v>
      </c>
      <c r="M108">
        <f t="shared" si="11"/>
        <v>-3.3866189313470678</v>
      </c>
      <c r="N108" s="13">
        <f t="shared" si="12"/>
        <v>6.9111982475492377E-9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3.0010862517698422</v>
      </c>
      <c r="H109" s="10">
        <f t="shared" si="13"/>
        <v>-3.3598934213816172</v>
      </c>
      <c r="I109">
        <f t="shared" si="9"/>
        <v>-40.318721056579406</v>
      </c>
      <c r="K109">
        <f t="shared" si="10"/>
        <v>-3.3598987471653112</v>
      </c>
      <c r="M109">
        <f t="shared" si="11"/>
        <v>-3.3598987471653112</v>
      </c>
      <c r="N109" s="13">
        <f t="shared" si="12"/>
        <v>2.8363971955857482E-11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3.0118667088614282</v>
      </c>
      <c r="H110" s="10">
        <f t="shared" si="13"/>
        <v>-3.3329916277520888</v>
      </c>
      <c r="I110">
        <f t="shared" si="9"/>
        <v>-39.995899533025067</v>
      </c>
      <c r="K110">
        <f t="shared" si="10"/>
        <v>-3.3330823956946256</v>
      </c>
      <c r="M110">
        <f t="shared" si="11"/>
        <v>-3.3330823956946256</v>
      </c>
      <c r="N110" s="13">
        <f t="shared" si="12"/>
        <v>8.2388193923670888E-9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3.0226471659530145</v>
      </c>
      <c r="H111" s="10">
        <f t="shared" si="13"/>
        <v>-3.3060116985320027</v>
      </c>
      <c r="I111">
        <f t="shared" si="9"/>
        <v>-39.672140382384029</v>
      </c>
      <c r="K111">
        <f t="shared" si="10"/>
        <v>-3.3061845925275164</v>
      </c>
      <c r="M111">
        <f t="shared" si="11"/>
        <v>-3.3061845925275164</v>
      </c>
      <c r="N111" s="13">
        <f t="shared" si="12"/>
        <v>2.9892333684683979E-8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3.0334276230446005</v>
      </c>
      <c r="H112" s="10">
        <f t="shared" si="13"/>
        <v>-3.2789679899982436</v>
      </c>
      <c r="I112">
        <f t="shared" si="9"/>
        <v>-39.347615879978925</v>
      </c>
      <c r="K112">
        <f t="shared" si="10"/>
        <v>-3.279219419981068</v>
      </c>
      <c r="M112">
        <f t="shared" si="11"/>
        <v>-3.279219419981068</v>
      </c>
      <c r="N112" s="13">
        <f t="shared" si="12"/>
        <v>6.3217036263107332E-5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3.0442080801361864</v>
      </c>
      <c r="H113" s="10">
        <f t="shared" si="13"/>
        <v>-3.2518742240712091</v>
      </c>
      <c r="I113">
        <f t="shared" si="9"/>
        <v>-39.022490688854511</v>
      </c>
      <c r="K113">
        <f t="shared" si="10"/>
        <v>-3.2522003503766648</v>
      </c>
      <c r="M113">
        <f t="shared" si="11"/>
        <v>-3.2522003503766648</v>
      </c>
      <c r="N113" s="13">
        <f t="shared" si="12"/>
        <v>1.0635836711018352E-4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3.0549885372277723</v>
      </c>
      <c r="H114" s="10">
        <f t="shared" si="13"/>
        <v>-3.2247435113476253</v>
      </c>
      <c r="I114">
        <f t="shared" si="9"/>
        <v>-38.696922136171501</v>
      </c>
      <c r="K114">
        <f t="shared" si="10"/>
        <v>-3.2251402684914496</v>
      </c>
      <c r="M114">
        <f t="shared" si="11"/>
        <v>-3.2251402684914496</v>
      </c>
      <c r="N114" s="13">
        <f t="shared" si="12"/>
        <v>1.574162311756692E-4</v>
      </c>
      <c r="O114" s="13">
        <v>1000</v>
      </c>
    </row>
    <row r="115" spans="3:16" x14ac:dyDescent="0.4">
      <c r="D115" s="6">
        <v>0.92</v>
      </c>
      <c r="E115" s="7">
        <f t="shared" si="7"/>
        <v>-0.78066122396669257</v>
      </c>
      <c r="G115">
        <f t="shared" si="8"/>
        <v>3.0657689943193591</v>
      </c>
      <c r="H115" s="10">
        <f t="shared" si="13"/>
        <v>-3.197588373367573</v>
      </c>
      <c r="I115">
        <f t="shared" si="9"/>
        <v>-38.371060480410875</v>
      </c>
      <c r="K115">
        <f t="shared" si="10"/>
        <v>-3.1980514932111861</v>
      </c>
      <c r="M115">
        <f t="shared" si="11"/>
        <v>-3.1980514932111861</v>
      </c>
      <c r="N115" s="13">
        <f t="shared" si="12"/>
        <v>2.1447998954825519E-7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3.076549451410945</v>
      </c>
      <c r="H116" s="10">
        <f t="shared" si="13"/>
        <v>-3.1704207641396751</v>
      </c>
      <c r="I116">
        <f t="shared" si="9"/>
        <v>-38.045049169676105</v>
      </c>
      <c r="K116">
        <f t="shared" si="10"/>
        <v>-3.1709457984131193</v>
      </c>
      <c r="M116">
        <f t="shared" si="11"/>
        <v>-3.1709457984131193</v>
      </c>
      <c r="N116" s="13">
        <f t="shared" si="12"/>
        <v>2.7566098829107007E-7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3.087329908502531</v>
      </c>
      <c r="H117" s="10">
        <f t="shared" si="13"/>
        <v>-3.1432520909476995</v>
      </c>
      <c r="I117">
        <f t="shared" si="9"/>
        <v>-37.719025091372394</v>
      </c>
      <c r="K117">
        <f t="shared" si="10"/>
        <v>-3.1438344331063126</v>
      </c>
      <c r="M117">
        <f t="shared" si="11"/>
        <v>-3.1438344331063126</v>
      </c>
      <c r="N117" s="13">
        <f t="shared" si="12"/>
        <v>3.3912238969814231E-7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3.0981103655941173</v>
      </c>
      <c r="H118" s="10">
        <f t="shared" si="13"/>
        <v>-3.1160932344611347</v>
      </c>
      <c r="I118">
        <f t="shared" si="9"/>
        <v>-37.393118813533619</v>
      </c>
      <c r="K118">
        <f t="shared" si="10"/>
        <v>-3.1167281408560195</v>
      </c>
      <c r="M118">
        <f t="shared" si="11"/>
        <v>-3.1167281408560195</v>
      </c>
      <c r="N118" s="13">
        <f t="shared" si="12"/>
        <v>4.0310613026552048E-7</v>
      </c>
      <c r="O118" s="13">
        <v>1</v>
      </c>
    </row>
    <row r="119" spans="3:16" x14ac:dyDescent="0.4">
      <c r="C119" t="s">
        <v>267</v>
      </c>
      <c r="D119" s="6">
        <v>1</v>
      </c>
      <c r="E119" s="7">
        <f t="shared" si="7"/>
        <v>-0.75413929887002173</v>
      </c>
      <c r="G119">
        <f t="shared" si="8"/>
        <v>3.1088908226857033</v>
      </c>
      <c r="H119" s="10">
        <f t="shared" si="13"/>
        <v>-3.0889545681716086</v>
      </c>
      <c r="I119">
        <f t="shared" si="9"/>
        <v>-37.067454818059304</v>
      </c>
      <c r="K119">
        <f t="shared" si="10"/>
        <v>-3.0896371785176004</v>
      </c>
      <c r="M119">
        <f t="shared" si="11"/>
        <v>-3.0896371785176004</v>
      </c>
      <c r="N119" s="13">
        <f t="shared" si="12"/>
        <v>4.6595688445507041E-7</v>
      </c>
      <c r="O119" s="13">
        <v>1</v>
      </c>
      <c r="P119" t="s">
        <v>268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3.1196712797772892</v>
      </c>
      <c r="H120" s="10">
        <f t="shared" si="13"/>
        <v>-3.0618459771763908</v>
      </c>
      <c r="I120">
        <f t="shared" si="9"/>
        <v>-36.742151726116688</v>
      </c>
      <c r="K120">
        <f t="shared" si="10"/>
        <v>-3.0625713343046037</v>
      </c>
      <c r="M120">
        <f t="shared" si="11"/>
        <v>-3.0625713343046037</v>
      </c>
      <c r="N120" s="13">
        <f t="shared" si="12"/>
        <v>5.2614296344921728E-7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3.130451736868876</v>
      </c>
      <c r="H121" s="10">
        <f t="shared" si="13"/>
        <v>-3.0347768763295568</v>
      </c>
      <c r="I121">
        <f t="shared" si="9"/>
        <v>-36.41732251595468</v>
      </c>
      <c r="K121">
        <f t="shared" si="10"/>
        <v>-3.0355399452147322</v>
      </c>
      <c r="M121">
        <f t="shared" si="11"/>
        <v>-3.0355399452147322</v>
      </c>
      <c r="N121" s="13">
        <f t="shared" si="12"/>
        <v>5.8227412352284428E-7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3.1412321939604619</v>
      </c>
      <c r="H122" s="10">
        <f t="shared" si="13"/>
        <v>-3.0077562277807917</v>
      </c>
      <c r="I122">
        <f t="shared" si="9"/>
        <v>-36.093074733369498</v>
      </c>
      <c r="K122">
        <f t="shared" si="10"/>
        <v>-3.0085519138365173</v>
      </c>
      <c r="M122">
        <f t="shared" si="11"/>
        <v>-3.0085519138365173</v>
      </c>
      <c r="N122" s="13">
        <f t="shared" si="12"/>
        <v>6.3311629927626442E-7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3.1520126510520479</v>
      </c>
      <c r="H123" s="10">
        <f t="shared" si="13"/>
        <v>-2.9807925579212142</v>
      </c>
      <c r="I123">
        <f t="shared" si="9"/>
        <v>-35.769510695054571</v>
      </c>
      <c r="K123">
        <f t="shared" si="10"/>
        <v>-2.981615724558738</v>
      </c>
      <c r="M123">
        <f t="shared" si="11"/>
        <v>-2.981615724558738</v>
      </c>
      <c r="N123" s="13">
        <f t="shared" si="12"/>
        <v>6.7760331313223553E-7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3.1627931081436338</v>
      </c>
      <c r="H124" s="10">
        <f t="shared" si="13"/>
        <v>-2.9538939737549921</v>
      </c>
      <c r="I124">
        <f t="shared" si="9"/>
        <v>-35.446727685059905</v>
      </c>
      <c r="K124">
        <f t="shared" si="10"/>
        <v>-2.954739459203783</v>
      </c>
      <c r="M124">
        <f t="shared" si="11"/>
        <v>-2.954739459203783</v>
      </c>
      <c r="N124" s="13">
        <f t="shared" si="12"/>
        <v>7.1484564411719696E-7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3.1735735652352197</v>
      </c>
      <c r="H125" s="10">
        <f t="shared" si="13"/>
        <v>-2.9270681787149946</v>
      </c>
      <c r="I125">
        <f t="shared" si="9"/>
        <v>-35.124818144579933</v>
      </c>
      <c r="K125">
        <f t="shared" si="10"/>
        <v>-2.9279308121054224</v>
      </c>
      <c r="M125">
        <f t="shared" si="11"/>
        <v>-2.9279308121054224</v>
      </c>
      <c r="N125" s="13">
        <f t="shared" si="12"/>
        <v>7.441363662809659E-7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3.1843540223268061</v>
      </c>
      <c r="H126" s="10">
        <f t="shared" si="13"/>
        <v>-2.9003224879401528</v>
      </c>
      <c r="I126">
        <f t="shared" si="9"/>
        <v>-34.803869855281832</v>
      </c>
      <c r="K126">
        <f t="shared" si="10"/>
        <v>-2.9011971046506657</v>
      </c>
      <c r="M126">
        <f t="shared" si="11"/>
        <v>-2.9011971046506657</v>
      </c>
      <c r="N126" s="13">
        <f t="shared" si="12"/>
        <v>7.6495439030844262E-7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3.195134479418392</v>
      </c>
      <c r="H127" s="10">
        <f t="shared" si="13"/>
        <v>-2.873663843031657</v>
      </c>
      <c r="I127">
        <f t="shared" si="9"/>
        <v>-34.483966116379882</v>
      </c>
      <c r="K127">
        <f t="shared" si="10"/>
        <v>-2.8745452993047245</v>
      </c>
      <c r="M127">
        <f t="shared" si="11"/>
        <v>-2.8745452993047245</v>
      </c>
      <c r="N127" s="13">
        <f t="shared" si="12"/>
        <v>7.7696516132997701E-7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3.2059149365099779</v>
      </c>
      <c r="H128" s="10">
        <f t="shared" si="13"/>
        <v>-2.8470988263046282</v>
      </c>
      <c r="I128">
        <f t="shared" si="9"/>
        <v>-34.165185915655542</v>
      </c>
      <c r="K128">
        <f t="shared" si="10"/>
        <v>-2.8479820131373694</v>
      </c>
      <c r="M128">
        <f t="shared" si="11"/>
        <v>-2.8479820131373694</v>
      </c>
      <c r="N128" s="13">
        <f t="shared" si="12"/>
        <v>7.8001898152751208E-7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3.2166953936015648</v>
      </c>
      <c r="H129" s="10">
        <f t="shared" si="13"/>
        <v>-2.8206336745513929</v>
      </c>
      <c r="I129">
        <f t="shared" si="9"/>
        <v>-33.847604094616713</v>
      </c>
      <c r="K129">
        <f t="shared" si="10"/>
        <v>-2.8215135308683315</v>
      </c>
      <c r="M129">
        <f t="shared" si="11"/>
        <v>-2.8215135308683315</v>
      </c>
      <c r="N129" s="13">
        <f t="shared" si="12"/>
        <v>7.7414713845665815E-7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3.2274758506931507</v>
      </c>
      <c r="H130" s="10">
        <f t="shared" si="13"/>
        <v>-2.794274292331961</v>
      </c>
      <c r="I130">
        <f t="shared" si="9"/>
        <v>-33.531291507983532</v>
      </c>
      <c r="K130">
        <f t="shared" si="10"/>
        <v>-2.7951458174487613</v>
      </c>
      <c r="M130">
        <f t="shared" si="11"/>
        <v>-2.7951458174487613</v>
      </c>
      <c r="N130" s="13">
        <f t="shared" si="12"/>
        <v>7.5955602921383109E-7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3.2382563077847366</v>
      </c>
      <c r="H131" s="10">
        <f t="shared" si="13"/>
        <v>-2.7680262648069096</v>
      </c>
      <c r="I131">
        <f t="shared" si="9"/>
        <v>-33.216315177682915</v>
      </c>
      <c r="K131">
        <f t="shared" si="10"/>
        <v>-2.7688845301951321</v>
      </c>
      <c r="M131">
        <f t="shared" si="11"/>
        <v>-2.7688845301951321</v>
      </c>
      <c r="N131" s="13">
        <f t="shared" si="12"/>
        <v>7.3661947662077773E-7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3.2490367648763225</v>
      </c>
      <c r="H132" s="10">
        <f t="shared" si="13"/>
        <v>-2.7418948701273296</v>
      </c>
      <c r="I132">
        <f t="shared" si="9"/>
        <v>-32.902738441527958</v>
      </c>
      <c r="K132">
        <f t="shared" si="10"/>
        <v>-2.7427350304914091</v>
      </c>
      <c r="M132">
        <f t="shared" si="11"/>
        <v>-2.7427350304914091</v>
      </c>
      <c r="N132" s="13">
        <f t="shared" si="12"/>
        <v>7.058694373702366E-7</v>
      </c>
      <c r="O132" s="13">
        <v>1</v>
      </c>
    </row>
    <row r="133" spans="4:15" x14ac:dyDescent="0.4">
      <c r="D133" s="6">
        <v>1.28</v>
      </c>
      <c r="E133" s="7">
        <f t="shared" si="7"/>
        <v>-0.66305788364162921</v>
      </c>
      <c r="G133">
        <f t="shared" si="8"/>
        <v>3.2598172219679089</v>
      </c>
      <c r="H133" s="10">
        <f t="shared" si="13"/>
        <v>-2.7158850913961139</v>
      </c>
      <c r="I133">
        <f t="shared" si="9"/>
        <v>-32.590621096753367</v>
      </c>
      <c r="K133">
        <f t="shared" si="10"/>
        <v>-2.7167023950747202</v>
      </c>
      <c r="M133">
        <f t="shared" si="11"/>
        <v>-2.7167023950747202</v>
      </c>
      <c r="N133" s="13">
        <f t="shared" si="12"/>
        <v>6.6798530306343795E-7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3.2705976790594953</v>
      </c>
      <c r="H134" s="10">
        <f t="shared" si="13"/>
        <v>-2.6900016282143837</v>
      </c>
      <c r="I134">
        <f t="shared" si="9"/>
        <v>-32.280019538572603</v>
      </c>
      <c r="K134">
        <f t="shared" si="10"/>
        <v>-2.6907914269192097</v>
      </c>
      <c r="M134">
        <f t="shared" si="11"/>
        <v>-2.6907914269192097</v>
      </c>
      <c r="N134" s="13">
        <f t="shared" si="12"/>
        <v>6.237819941448011E-7</v>
      </c>
      <c r="O134" s="13">
        <v>1</v>
      </c>
    </row>
    <row r="135" spans="4:15" x14ac:dyDescent="0.4">
      <c r="D135" s="6">
        <v>1.32</v>
      </c>
      <c r="E135" s="7">
        <f t="shared" si="7"/>
        <v>-0.6504513935123224</v>
      </c>
      <c r="G135">
        <f t="shared" si="8"/>
        <v>3.2813781361510812</v>
      </c>
      <c r="H135" s="10">
        <f t="shared" si="13"/>
        <v>-2.6642489078264724</v>
      </c>
      <c r="I135">
        <f t="shared" si="9"/>
        <v>-31.970986893917669</v>
      </c>
      <c r="K135">
        <f t="shared" si="10"/>
        <v>-2.6650066657322755</v>
      </c>
      <c r="M135">
        <f t="shared" si="11"/>
        <v>-2.6650066657322755</v>
      </c>
      <c r="N135" s="13">
        <f t="shared" si="12"/>
        <v>5.7419704380713729E-7</v>
      </c>
      <c r="O135" s="13">
        <v>1</v>
      </c>
    </row>
    <row r="136" spans="4:15" x14ac:dyDescent="0.4">
      <c r="D136" s="6">
        <v>1.34</v>
      </c>
      <c r="E136" s="7">
        <f t="shared" si="7"/>
        <v>-0.64419704489170304</v>
      </c>
      <c r="G136">
        <f t="shared" si="8"/>
        <v>3.2921585932426676</v>
      </c>
      <c r="H136" s="10">
        <f t="shared" si="13"/>
        <v>-2.6386310958764159</v>
      </c>
      <c r="I136">
        <f t="shared" si="9"/>
        <v>-31.663573150516989</v>
      </c>
      <c r="K136">
        <f t="shared" si="10"/>
        <v>-2.6393523980768032</v>
      </c>
      <c r="M136">
        <f t="shared" si="11"/>
        <v>-2.6393523980768032</v>
      </c>
      <c r="N136" s="13">
        <f t="shared" si="12"/>
        <v>5.2027686428363656E-7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3.3029390503342535</v>
      </c>
      <c r="H137" s="10">
        <f t="shared" si="13"/>
        <v>-2.6131521067885743</v>
      </c>
      <c r="I137">
        <f t="shared" si="9"/>
        <v>-31.357825281462894</v>
      </c>
      <c r="K137">
        <f t="shared" si="10"/>
        <v>-2.6138326671326202</v>
      </c>
      <c r="M137">
        <f t="shared" si="11"/>
        <v>-2.6138326671326202</v>
      </c>
      <c r="N137" s="13">
        <f t="shared" si="12"/>
        <v>4.6316238188779766E-7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3.3137195074258394</v>
      </c>
      <c r="H138" s="10">
        <f t="shared" si="13"/>
        <v>-2.587815613784568</v>
      </c>
      <c r="I138">
        <f t="shared" si="9"/>
        <v>-31.053787365414816</v>
      </c>
      <c r="K138">
        <f t="shared" si="10"/>
        <v>-2.588451282109836</v>
      </c>
      <c r="M138">
        <f t="shared" si="11"/>
        <v>-2.588451282109836</v>
      </c>
      <c r="N138" s="13">
        <f t="shared" si="12"/>
        <v>4.0407421974896961E-7</v>
      </c>
      <c r="O138" s="13">
        <v>1</v>
      </c>
    </row>
    <row r="139" spans="4:15" x14ac:dyDescent="0.4">
      <c r="D139" s="6">
        <v>1.4</v>
      </c>
      <c r="E139" s="7">
        <f t="shared" si="7"/>
        <v>-0.62564088343465774</v>
      </c>
      <c r="G139">
        <f t="shared" si="8"/>
        <v>3.3244999645174254</v>
      </c>
      <c r="H139" s="10">
        <f t="shared" si="13"/>
        <v>-2.5626250585483579</v>
      </c>
      <c r="I139">
        <f t="shared" si="9"/>
        <v>-30.751500702580294</v>
      </c>
      <c r="K139">
        <f t="shared" si="10"/>
        <v>-2.5632118273263385</v>
      </c>
      <c r="M139">
        <f t="shared" si="11"/>
        <v>-2.5632118273263385</v>
      </c>
      <c r="N139" s="13">
        <f t="shared" si="12"/>
        <v>3.4429759881282801E-7</v>
      </c>
      <c r="O139" s="13">
        <v>1</v>
      </c>
    </row>
    <row r="140" spans="4:15" x14ac:dyDescent="0.4">
      <c r="D140" s="6">
        <v>1.42</v>
      </c>
      <c r="E140" s="7">
        <f t="shared" si="7"/>
        <v>-0.61952726087669341</v>
      </c>
      <c r="G140">
        <f t="shared" si="8"/>
        <v>3.3352804216090117</v>
      </c>
      <c r="H140" s="10">
        <f t="shared" si="13"/>
        <v>-2.5375836605509363</v>
      </c>
      <c r="I140">
        <f t="shared" si="9"/>
        <v>-30.451003926611236</v>
      </c>
      <c r="K140">
        <f t="shared" si="10"/>
        <v>-2.5381176709612507</v>
      </c>
      <c r="M140">
        <f t="shared" si="11"/>
        <v>-2.5381176709612507</v>
      </c>
      <c r="N140" s="13">
        <f t="shared" si="12"/>
        <v>2.8516711832417818E-7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3.3460608787005977</v>
      </c>
      <c r="H141" s="10">
        <f t="shared" si="13"/>
        <v>-2.5126944260457442</v>
      </c>
      <c r="I141">
        <f t="shared" si="9"/>
        <v>-30.152333112548931</v>
      </c>
      <c r="K141">
        <f t="shared" si="10"/>
        <v>-2.5131719734957487</v>
      </c>
      <c r="M141">
        <f t="shared" si="11"/>
        <v>-2.5131719734957487</v>
      </c>
      <c r="N141" s="13">
        <f t="shared" si="12"/>
        <v>2.2805156700580112E-7</v>
      </c>
      <c r="O141" s="13">
        <v>1</v>
      </c>
    </row>
    <row r="142" spans="4:15" x14ac:dyDescent="0.4">
      <c r="D142" s="6">
        <v>1.46</v>
      </c>
      <c r="E142" s="7">
        <f t="shared" si="7"/>
        <v>-0.60741214764296381</v>
      </c>
      <c r="G142">
        <f t="shared" si="8"/>
        <v>3.3568413357921836</v>
      </c>
      <c r="H142" s="10">
        <f t="shared" si="13"/>
        <v>-2.4879601567455798</v>
      </c>
      <c r="I142">
        <f t="shared" si="9"/>
        <v>-29.855521880946959</v>
      </c>
      <c r="K142">
        <f t="shared" si="10"/>
        <v>-2.4883776958522219</v>
      </c>
      <c r="M142">
        <f t="shared" si="11"/>
        <v>-2.4883776958522219</v>
      </c>
      <c r="N142" s="13">
        <f t="shared" si="12"/>
        <v>1.7433890557548828E-7</v>
      </c>
      <c r="O142" s="13">
        <v>1</v>
      </c>
    </row>
    <row r="143" spans="4:15" x14ac:dyDescent="0.4">
      <c r="D143" s="6">
        <v>1.48</v>
      </c>
      <c r="E143" s="7">
        <f t="shared" si="7"/>
        <v>-0.60141197709751804</v>
      </c>
      <c r="G143">
        <f t="shared" si="8"/>
        <v>3.3676217928837704</v>
      </c>
      <c r="H143" s="10">
        <f t="shared" si="13"/>
        <v>-2.463383458191434</v>
      </c>
      <c r="I143">
        <f t="shared" si="9"/>
        <v>-29.56060149829721</v>
      </c>
      <c r="K143">
        <f t="shared" si="10"/>
        <v>-2.4637376072423778</v>
      </c>
      <c r="M143">
        <f t="shared" si="11"/>
        <v>-2.4637376072423778</v>
      </c>
      <c r="N143" s="13">
        <f t="shared" si="12"/>
        <v>1.2542155028437655E-7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3.3784022499753563</v>
      </c>
      <c r="H144" s="10">
        <f t="shared" si="13"/>
        <v>-2.4389667478233732</v>
      </c>
      <c r="I144">
        <f t="shared" si="9"/>
        <v>-29.267600973880477</v>
      </c>
      <c r="K144">
        <f t="shared" si="10"/>
        <v>-2.4392542927345207</v>
      </c>
      <c r="M144">
        <f t="shared" si="11"/>
        <v>-2.4392542927345207</v>
      </c>
      <c r="N144" s="13">
        <f t="shared" si="12"/>
        <v>8.2682075926802811E-8</v>
      </c>
      <c r="O144" s="13">
        <v>1</v>
      </c>
    </row>
    <row r="145" spans="4:15" x14ac:dyDescent="0.4">
      <c r="D145" s="6">
        <v>1.52</v>
      </c>
      <c r="E145" s="7">
        <f t="shared" si="7"/>
        <v>-0.58952936102618869</v>
      </c>
      <c r="G145">
        <f t="shared" si="8"/>
        <v>3.3891827070669422</v>
      </c>
      <c r="H145" s="10">
        <f t="shared" si="13"/>
        <v>-2.4147122627632691</v>
      </c>
      <c r="I145">
        <f t="shared" si="9"/>
        <v>-28.976547153159231</v>
      </c>
      <c r="K145">
        <f t="shared" si="10"/>
        <v>-2.4149301605498494</v>
      </c>
      <c r="M145">
        <f t="shared" si="11"/>
        <v>-2.4149301605498494</v>
      </c>
      <c r="N145" s="13">
        <f t="shared" si="12"/>
        <v>4.747944539660413E-8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3.3999631641585282</v>
      </c>
      <c r="H146" s="10">
        <f t="shared" si="13"/>
        <v>-2.3906220673188661</v>
      </c>
      <c r="I146">
        <f t="shared" si="9"/>
        <v>-28.687464807826395</v>
      </c>
      <c r="K146">
        <f t="shared" si="10"/>
        <v>-2.3907674490972939</v>
      </c>
      <c r="M146">
        <f t="shared" si="11"/>
        <v>-2.3907674490972939</v>
      </c>
      <c r="N146" s="13">
        <f t="shared" si="12"/>
        <v>2.1135861498836384E-8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-0.57780714360800789</v>
      </c>
      <c r="G147">
        <f t="shared" si="8"/>
        <v>3.4107436212501145</v>
      </c>
      <c r="H147" s="10">
        <f t="shared" si="13"/>
        <v>-2.3666980602184005</v>
      </c>
      <c r="I147">
        <f t="shared" si="9"/>
        <v>-28.400376722620805</v>
      </c>
      <c r="K147">
        <f t="shared" si="10"/>
        <v>-2.366768233756078</v>
      </c>
      <c r="M147">
        <f t="shared" si="11"/>
        <v>-2.366768233756078</v>
      </c>
      <c r="N147" s="13">
        <f t="shared" si="12"/>
        <v>4.9243253901861558E-9</v>
      </c>
      <c r="O147" s="13">
        <v>1</v>
      </c>
    </row>
    <row r="148" spans="4:15" x14ac:dyDescent="0.4">
      <c r="D148" s="6">
        <v>1.58</v>
      </c>
      <c r="E148" s="7">
        <f t="shared" si="14"/>
        <v>-0.57200731972282282</v>
      </c>
      <c r="G148">
        <f t="shared" ref="G148:G211" si="15">$E$11*(D148/$E$12+1)</f>
        <v>3.4215240783417009</v>
      </c>
      <c r="H148" s="10">
        <f t="shared" si="13"/>
        <v>-2.3429419815846821</v>
      </c>
      <c r="I148">
        <f t="shared" ref="I148:I211" si="16">H148*$E$6</f>
        <v>-28.115303779016187</v>
      </c>
      <c r="K148">
        <f t="shared" ref="K148:K211" si="17">$L$9*$L$6*EXP(-$L$4*(G148/$L$10-1))+6*$L$6*EXP(-$L$4*(SQRT(2)*G148/$L$10-1))+24*$L$6*EXP(-$L$4*(SQRT(3)*G148/$L$10-1))+12*$L$6*EXP(-$L$4*(SQRT(4)*G148/$L$10-1))+24*$L$6*EXP(-$L$4*(SQRT(5)*G148/$L$10-1))-SQRT($L$9*$L$7^2*EXP(-2*$L$5*(G148/$L$10-1))+6*$L$7^2*EXP(-2*$L$5*(SQRT(2)*G148/$L$10-1))+24*$L$7^2*EXP(-2*$L$5*(SQRT(3)*G148/$L$10-1))+12*$L$7^2*EXP(-2*$L$5*(SQRT(4)*G148/$L$10-1))+24*$L$7^2*EXP(-2*$L$5*(SQRT(5)*G148/$L$10-1)))</f>
        <v>-2.3429344334148263</v>
      </c>
      <c r="M148">
        <f t="shared" ref="M148:M211" si="18">$L$9*$O$6*EXP(-$O$4*(G148/$L$10-1))+6*$O$6*EXP(-$O$4*(SQRT(2)*G148/$L$10-1))+24*$O$6*EXP(-$O$4*(SQRT(3)*G148/$L$10-1))+12*$O$6*EXP(-$O$4*(SQRT(4)*G148/$L$10-1))+24*$O$6*EXP(-$O$4*(SQRT(5)*G148/$L$10-1))-SQRT($L$9*$O$7^2*EXP(-2*$O$5*(G148/$L$10-1))+6*$O$7^2*EXP(-2*$O$5*(SQRT(2)*G148/$L$10-1))+24*$O$7^2*EXP(-2*$O$5*(SQRT(3)*G148/$L$10-1))+12*$O$7^2*EXP(-2*$O$5*(SQRT(4)*G148/$L$10-1))+24*$O$7^2*EXP(-2*$O$5*(SQRT(5)*G148/$L$10-1)))</f>
        <v>-2.3429344334148263</v>
      </c>
      <c r="N148" s="13">
        <f t="shared" ref="N148:N211" si="19">(M148-H148)^2*O148</f>
        <v>5.6974868172309176E-11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3.4323045354332868</v>
      </c>
      <c r="H149" s="10">
        <f t="shared" ref="H149:H212" si="20">-(-$B$4)*(1+D149+$E$5*D149^3)*EXP(-D149)</f>
        <v>-2.3193554196572745</v>
      </c>
      <c r="I149">
        <f t="shared" si="16"/>
        <v>-27.832265035887296</v>
      </c>
      <c r="K149">
        <f t="shared" si="17"/>
        <v>-2.3192678167757967</v>
      </c>
      <c r="M149">
        <f t="shared" si="18"/>
        <v>-2.3192678167757967</v>
      </c>
      <c r="N149" s="13">
        <f t="shared" si="19"/>
        <v>7.6742648432134039E-9</v>
      </c>
      <c r="O149" s="13">
        <v>1</v>
      </c>
    </row>
    <row r="150" spans="4:15" x14ac:dyDescent="0.4">
      <c r="D150" s="6">
        <v>1.62</v>
      </c>
      <c r="E150" s="7">
        <f t="shared" si="14"/>
        <v>-0.56053218195096477</v>
      </c>
      <c r="G150">
        <f t="shared" si="15"/>
        <v>3.4430849925248732</v>
      </c>
      <c r="H150" s="10">
        <f t="shared" si="20"/>
        <v>-2.2959398172711518</v>
      </c>
      <c r="I150">
        <f t="shared" si="16"/>
        <v>-27.551277807253822</v>
      </c>
      <c r="K150">
        <f t="shared" si="17"/>
        <v>-2.2957700084324282</v>
      </c>
      <c r="M150">
        <f t="shared" si="18"/>
        <v>-2.2957700084324282</v>
      </c>
      <c r="N150" s="13">
        <f t="shared" si="19"/>
        <v>2.8835041708671048E-8</v>
      </c>
      <c r="O150" s="13">
        <v>1</v>
      </c>
    </row>
    <row r="151" spans="4:15" x14ac:dyDescent="0.4">
      <c r="D151" s="6">
        <v>1.64</v>
      </c>
      <c r="E151" s="7">
        <f t="shared" si="14"/>
        <v>-0.55485753859861553</v>
      </c>
      <c r="G151">
        <f t="shared" si="15"/>
        <v>3.4538654496164591</v>
      </c>
      <c r="H151" s="10">
        <f t="shared" si="20"/>
        <v>-2.2726964780999293</v>
      </c>
      <c r="I151">
        <f t="shared" si="16"/>
        <v>-27.272357737199151</v>
      </c>
      <c r="K151">
        <f t="shared" si="17"/>
        <v>-2.2724424947281934</v>
      </c>
      <c r="M151">
        <f t="shared" si="18"/>
        <v>-2.2724424947281934</v>
      </c>
      <c r="N151" s="13">
        <f t="shared" si="19"/>
        <v>6.4507553118324935E-8</v>
      </c>
      <c r="O151" s="13">
        <v>1</v>
      </c>
    </row>
    <row r="152" spans="4:15" x14ac:dyDescent="0.4">
      <c r="D152" s="6">
        <v>1.66</v>
      </c>
      <c r="E152" s="7">
        <f t="shared" si="14"/>
        <v>-0.54922523746863661</v>
      </c>
      <c r="G152">
        <f t="shared" si="15"/>
        <v>3.4646459067080451</v>
      </c>
      <c r="H152" s="10">
        <f t="shared" si="20"/>
        <v>-2.2496265726715357</v>
      </c>
      <c r="I152">
        <f t="shared" si="16"/>
        <v>-26.995518872058426</v>
      </c>
      <c r="K152">
        <f t="shared" si="17"/>
        <v>-2.2492866294043901</v>
      </c>
      <c r="M152">
        <f t="shared" si="18"/>
        <v>-2.2492866294043901</v>
      </c>
      <c r="N152" s="13">
        <f t="shared" si="19"/>
        <v>1.1556142487761977E-7</v>
      </c>
      <c r="O152" s="13">
        <v>1</v>
      </c>
    </row>
    <row r="153" spans="4:15" x14ac:dyDescent="0.4">
      <c r="D153" s="6">
        <v>1.68</v>
      </c>
      <c r="E153" s="7">
        <f t="shared" si="14"/>
        <v>-0.54363553324314384</v>
      </c>
      <c r="G153">
        <f t="shared" si="15"/>
        <v>3.475426363799631</v>
      </c>
      <c r="H153" s="10">
        <f t="shared" si="20"/>
        <v>-2.2267311441639173</v>
      </c>
      <c r="I153">
        <f t="shared" si="16"/>
        <v>-26.720773729967007</v>
      </c>
      <c r="K153">
        <f t="shared" si="17"/>
        <v>-2.2263036390442918</v>
      </c>
      <c r="M153">
        <f t="shared" si="18"/>
        <v>-2.2263036390442918</v>
      </c>
      <c r="N153" s="13">
        <f t="shared" si="19"/>
        <v>1.8276062730594071E-7</v>
      </c>
      <c r="O153" s="13">
        <v>1</v>
      </c>
    </row>
    <row r="154" spans="4:15" x14ac:dyDescent="0.4">
      <c r="D154" s="6">
        <v>1.7</v>
      </c>
      <c r="E154" s="7">
        <f t="shared" si="14"/>
        <v>-0.53808865087601865</v>
      </c>
      <c r="G154">
        <f t="shared" si="15"/>
        <v>3.4862068208912169</v>
      </c>
      <c r="H154" s="10">
        <f t="shared" si="20"/>
        <v>-2.2040111139881722</v>
      </c>
      <c r="I154">
        <f t="shared" si="16"/>
        <v>-26.448133367858066</v>
      </c>
      <c r="K154">
        <f t="shared" si="17"/>
        <v>-2.2034946283207772</v>
      </c>
      <c r="M154">
        <f t="shared" si="18"/>
        <v>-2.2034946283207772</v>
      </c>
      <c r="N154" s="13">
        <f t="shared" si="19"/>
        <v>2.6675744462438428E-7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3.4969872779828033</v>
      </c>
      <c r="H155" s="10">
        <f t="shared" si="20"/>
        <v>-2.18146728716621</v>
      </c>
      <c r="I155">
        <f t="shared" si="16"/>
        <v>-26.177607445994518</v>
      </c>
      <c r="K155">
        <f t="shared" si="17"/>
        <v>-2.1808605850543312</v>
      </c>
      <c r="M155">
        <f t="shared" si="18"/>
        <v>-2.1808605850543312</v>
      </c>
      <c r="N155" s="13">
        <f t="shared" si="19"/>
        <v>3.6808745255812682E-7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3.5077677350743892</v>
      </c>
      <c r="H156" s="10">
        <f t="shared" si="20"/>
        <v>-2.159100357509899</v>
      </c>
      <c r="I156">
        <f t="shared" si="16"/>
        <v>-25.909204290118787</v>
      </c>
      <c r="K156">
        <f t="shared" si="17"/>
        <v>-2.1584023850880643</v>
      </c>
      <c r="M156">
        <f t="shared" si="18"/>
        <v>-2.1584023850880643</v>
      </c>
      <c r="N156" s="13">
        <f t="shared" si="19"/>
        <v>4.8716550164190875E-7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3.5185481921659756</v>
      </c>
      <c r="H157" s="10">
        <f t="shared" si="20"/>
        <v>-2.1369109126083536</v>
      </c>
      <c r="I157">
        <f t="shared" si="16"/>
        <v>-25.642930951300244</v>
      </c>
      <c r="K157">
        <f t="shared" si="17"/>
        <v>-2.1361207969861526</v>
      </c>
      <c r="M157">
        <f t="shared" si="18"/>
        <v>-2.1361207969861526</v>
      </c>
      <c r="N157" s="13">
        <f t="shared" si="19"/>
        <v>6.2428269644606239E-7</v>
      </c>
      <c r="O157" s="13">
        <v>1</v>
      </c>
    </row>
    <row r="158" spans="4:15" x14ac:dyDescent="0.4">
      <c r="D158" s="6">
        <v>1.78</v>
      </c>
      <c r="E158" s="7">
        <f t="shared" si="14"/>
        <v>-0.51633287075924661</v>
      </c>
      <c r="G158">
        <f t="shared" si="15"/>
        <v>3.529328649257562</v>
      </c>
      <c r="H158" s="10">
        <f t="shared" si="20"/>
        <v>-2.1148994386298741</v>
      </c>
      <c r="I158">
        <f t="shared" si="16"/>
        <v>-25.378793263558489</v>
      </c>
      <c r="K158">
        <f t="shared" si="17"/>
        <v>-2.1140164865619004</v>
      </c>
      <c r="M158">
        <f t="shared" si="18"/>
        <v>-2.1140164865619004</v>
      </c>
      <c r="N158" s="13">
        <f t="shared" si="19"/>
        <v>7.7960435433889051E-7</v>
      </c>
      <c r="O158" s="13">
        <v>1</v>
      </c>
    </row>
    <row r="159" spans="4:15" x14ac:dyDescent="0.4">
      <c r="D159" s="6">
        <v>1.8</v>
      </c>
      <c r="E159" s="7">
        <f t="shared" si="14"/>
        <v>-0.51100252073847696</v>
      </c>
      <c r="G159">
        <f t="shared" si="15"/>
        <v>3.5401091063491479</v>
      </c>
      <c r="H159" s="10">
        <f t="shared" si="20"/>
        <v>-2.0930663249448016</v>
      </c>
      <c r="I159">
        <f t="shared" si="16"/>
        <v>-25.116795899337617</v>
      </c>
      <c r="K159">
        <f t="shared" si="17"/>
        <v>-2.0920900212413658</v>
      </c>
      <c r="M159">
        <f t="shared" si="18"/>
        <v>-2.0920900212413658</v>
      </c>
      <c r="N159" s="13">
        <f t="shared" si="19"/>
        <v>9.5316892134250006E-7</v>
      </c>
      <c r="O159" s="13">
        <v>1</v>
      </c>
    </row>
    <row r="160" spans="4:15" x14ac:dyDescent="0.4">
      <c r="D160" s="6">
        <v>1.82</v>
      </c>
      <c r="E160" s="7">
        <f t="shared" si="14"/>
        <v>-0.50571578822641006</v>
      </c>
      <c r="G160">
        <f t="shared" si="15"/>
        <v>3.5508895634407338</v>
      </c>
      <c r="H160" s="10">
        <f t="shared" si="20"/>
        <v>-2.0714118685753755</v>
      </c>
      <c r="I160">
        <f t="shared" si="16"/>
        <v>-24.856942422904506</v>
      </c>
      <c r="K160">
        <f t="shared" si="17"/>
        <v>-2.0703418742683439</v>
      </c>
      <c r="M160">
        <f t="shared" si="18"/>
        <v>-2.0703418742683439</v>
      </c>
      <c r="N160" s="13">
        <f t="shared" si="19"/>
        <v>1.1448878170800027E-6</v>
      </c>
      <c r="O160" s="13">
        <v>1</v>
      </c>
    </row>
    <row r="161" spans="4:15" x14ac:dyDescent="0.4">
      <c r="D161" s="6">
        <v>1.84</v>
      </c>
      <c r="E161" s="7">
        <f t="shared" si="14"/>
        <v>-0.50047272423790889</v>
      </c>
      <c r="G161">
        <f t="shared" si="15"/>
        <v>3.5616700205323206</v>
      </c>
      <c r="H161" s="10">
        <f t="shared" si="20"/>
        <v>-2.0499362784784747</v>
      </c>
      <c r="I161">
        <f t="shared" si="16"/>
        <v>-24.599235341741696</v>
      </c>
      <c r="K161">
        <f t="shared" si="17"/>
        <v>-2.0487724287562408</v>
      </c>
      <c r="M161">
        <f t="shared" si="18"/>
        <v>-2.0487724287562408</v>
      </c>
      <c r="N161" s="13">
        <f t="shared" si="19"/>
        <v>1.3545461759440051E-6</v>
      </c>
      <c r="O161" s="13">
        <v>1</v>
      </c>
    </row>
    <row r="162" spans="4:15" x14ac:dyDescent="0.4">
      <c r="D162" s="6">
        <v>1.86</v>
      </c>
      <c r="E162" s="7">
        <f t="shared" si="14"/>
        <v>-0.49527335929368821</v>
      </c>
      <c r="G162">
        <f t="shared" si="15"/>
        <v>3.5724504776239066</v>
      </c>
      <c r="H162" s="10">
        <f t="shared" si="20"/>
        <v>-2.0286396796669468</v>
      </c>
      <c r="I162">
        <f t="shared" si="16"/>
        <v>-24.343676156003362</v>
      </c>
      <c r="K162">
        <f t="shared" si="17"/>
        <v>-2.0273819815922138</v>
      </c>
      <c r="M162">
        <f t="shared" si="18"/>
        <v>-2.0273819815922138</v>
      </c>
      <c r="N162" s="13">
        <f t="shared" si="19"/>
        <v>1.5818044471870227E-6</v>
      </c>
      <c r="O162" s="13">
        <v>1</v>
      </c>
    </row>
    <row r="163" spans="4:15" x14ac:dyDescent="0.4">
      <c r="D163" s="6">
        <v>1.88</v>
      </c>
      <c r="E163" s="7">
        <f t="shared" si="14"/>
        <v>-0.49011770438843649</v>
      </c>
      <c r="G163">
        <f t="shared" si="15"/>
        <v>3.5832309347154925</v>
      </c>
      <c r="H163" s="10">
        <f t="shared" si="20"/>
        <v>-2.0075221171750357</v>
      </c>
      <c r="I163">
        <f t="shared" si="16"/>
        <v>-24.090265406100428</v>
      </c>
      <c r="K163">
        <f t="shared" si="17"/>
        <v>-2.006170747198746</v>
      </c>
      <c r="M163">
        <f t="shared" si="18"/>
        <v>-2.006170747198746</v>
      </c>
      <c r="N163" s="13">
        <f t="shared" si="19"/>
        <v>1.826200812817243E-6</v>
      </c>
      <c r="O163" s="13">
        <v>1</v>
      </c>
    </row>
    <row r="164" spans="4:15" x14ac:dyDescent="0.4">
      <c r="D164" s="6">
        <v>1.9</v>
      </c>
      <c r="E164" s="7">
        <f t="shared" si="14"/>
        <v>-0.48500575192218232</v>
      </c>
      <c r="G164">
        <f t="shared" si="15"/>
        <v>3.5940113918070784</v>
      </c>
      <c r="H164" s="10">
        <f t="shared" si="20"/>
        <v>-1.9865835598732589</v>
      </c>
      <c r="I164">
        <f t="shared" si="16"/>
        <v>-23.839002718479108</v>
      </c>
      <c r="K164">
        <f t="shared" si="17"/>
        <v>-1.9851388611576637</v>
      </c>
      <c r="M164">
        <f t="shared" si="18"/>
        <v>-1.9851388611576637</v>
      </c>
      <c r="N164" s="13">
        <f t="shared" si="19"/>
        <v>2.0871543788423069E-6</v>
      </c>
      <c r="O164" s="13">
        <v>1</v>
      </c>
    </row>
    <row r="165" spans="4:15" x14ac:dyDescent="0.4">
      <c r="D165" s="6">
        <v>1.92</v>
      </c>
      <c r="E165" s="7">
        <f t="shared" si="14"/>
        <v>-0.47993747659616603</v>
      </c>
      <c r="G165">
        <f t="shared" si="15"/>
        <v>3.6047918488986648</v>
      </c>
      <c r="H165" s="10">
        <f t="shared" si="20"/>
        <v>-1.9658239041378962</v>
      </c>
      <c r="I165">
        <f t="shared" si="16"/>
        <v>-23.589886849654754</v>
      </c>
      <c r="K165">
        <f t="shared" si="17"/>
        <v>-1.9642863837014024</v>
      </c>
      <c r="M165">
        <f t="shared" si="18"/>
        <v>-1.9642863837014024</v>
      </c>
      <c r="N165" s="13">
        <f t="shared" si="19"/>
        <v>2.3639690926360852E-6</v>
      </c>
      <c r="O165" s="13">
        <v>1</v>
      </c>
    </row>
    <row r="166" spans="4:15" x14ac:dyDescent="0.4">
      <c r="D166" s="6">
        <v>1.94</v>
      </c>
      <c r="E166" s="7">
        <f t="shared" si="14"/>
        <v>-0.47491283627443842</v>
      </c>
      <c r="G166">
        <f t="shared" si="15"/>
        <v>3.6155723059902507</v>
      </c>
      <c r="H166" s="10">
        <f t="shared" si="20"/>
        <v>-1.9452429773800997</v>
      </c>
      <c r="I166">
        <f t="shared" si="16"/>
        <v>-23.342915728561195</v>
      </c>
      <c r="K166">
        <f t="shared" si="17"/>
        <v>-1.943613303076188</v>
      </c>
      <c r="M166">
        <f t="shared" si="18"/>
        <v>-1.943613303076188</v>
      </c>
      <c r="N166" s="13">
        <f t="shared" si="19"/>
        <v>2.6558383368300806E-6</v>
      </c>
      <c r="O166" s="13">
        <v>1</v>
      </c>
    </row>
    <row r="167" spans="4:15" x14ac:dyDescent="0.4">
      <c r="D167" s="6">
        <v>1.96</v>
      </c>
      <c r="E167" s="7">
        <f t="shared" si="14"/>
        <v>-0.46993177281237064</v>
      </c>
      <c r="G167">
        <f t="shared" si="15"/>
        <v>3.6263527630818366</v>
      </c>
      <c r="H167" s="10">
        <f t="shared" si="20"/>
        <v>-1.92484054143947</v>
      </c>
      <c r="I167">
        <f t="shared" si="16"/>
        <v>-23.098086497273641</v>
      </c>
      <c r="K167">
        <f t="shared" si="17"/>
        <v>-1.9231195387816105</v>
      </c>
      <c r="M167">
        <f t="shared" si="18"/>
        <v>-1.9231195387816105</v>
      </c>
      <c r="N167" s="13">
        <f t="shared" si="19"/>
        <v>2.9618501483597099E-6</v>
      </c>
      <c r="O167" s="13">
        <v>1</v>
      </c>
    </row>
    <row r="168" spans="4:15" x14ac:dyDescent="0.4">
      <c r="D168" s="6">
        <v>1.98</v>
      </c>
      <c r="E168" s="7">
        <f t="shared" si="14"/>
        <v>-0.46499421285321851</v>
      </c>
      <c r="G168">
        <f t="shared" si="15"/>
        <v>3.6371332201734226</v>
      </c>
      <c r="H168" s="10">
        <f t="shared" si="20"/>
        <v>-1.9046162958467832</v>
      </c>
      <c r="I168">
        <f t="shared" si="16"/>
        <v>-22.855395550161397</v>
      </c>
      <c r="K168">
        <f t="shared" si="17"/>
        <v>-1.9028049446909356</v>
      </c>
      <c r="M168">
        <f t="shared" si="18"/>
        <v>-1.9028049446909356</v>
      </c>
      <c r="N168" s="13">
        <f t="shared" si="19"/>
        <v>3.2809930097901398E-6</v>
      </c>
      <c r="O168" s="13">
        <v>1</v>
      </c>
    </row>
    <row r="169" spans="4:15" x14ac:dyDescent="0.4">
      <c r="D169" s="6">
        <v>2</v>
      </c>
      <c r="E169" s="7">
        <f t="shared" si="14"/>
        <v>-0.46010006859385011</v>
      </c>
      <c r="G169">
        <f t="shared" si="15"/>
        <v>3.6479136772650089</v>
      </c>
      <c r="H169" s="10">
        <f t="shared" si="20"/>
        <v>-1.8845698809604101</v>
      </c>
      <c r="I169">
        <f t="shared" si="16"/>
        <v>-22.61483857152492</v>
      </c>
      <c r="K169">
        <f t="shared" si="17"/>
        <v>-1.8826693120563278</v>
      </c>
      <c r="M169">
        <f t="shared" si="18"/>
        <v>-1.8826693120563278</v>
      </c>
      <c r="N169" s="13">
        <f t="shared" si="19"/>
        <v>3.6121621591645963E-6</v>
      </c>
      <c r="O169" s="13">
        <v>1</v>
      </c>
    </row>
    <row r="170" spans="4:15" x14ac:dyDescent="0.4">
      <c r="D170" s="6">
        <v>2.02</v>
      </c>
      <c r="E170" s="7">
        <f t="shared" si="14"/>
        <v>-0.45524923852070825</v>
      </c>
      <c r="G170">
        <f t="shared" si="15"/>
        <v>3.6586941343565953</v>
      </c>
      <c r="H170" s="10">
        <f t="shared" si="20"/>
        <v>-1.8647008809808212</v>
      </c>
      <c r="I170">
        <f t="shared" si="16"/>
        <v>-22.376410571769853</v>
      </c>
      <c r="K170">
        <f t="shared" si="17"/>
        <v>-1.8627123724030294</v>
      </c>
      <c r="M170">
        <f t="shared" si="18"/>
        <v>-1.8627123724030294</v>
      </c>
      <c r="N170" s="13">
        <f t="shared" si="19"/>
        <v>3.9541663639514038E-6</v>
      </c>
      <c r="O170" s="13">
        <v>1</v>
      </c>
    </row>
    <row r="171" spans="4:15" x14ac:dyDescent="0.4">
      <c r="D171" s="6">
        <v>2.04</v>
      </c>
      <c r="E171" s="7">
        <f t="shared" si="14"/>
        <v>-0.45044160811704614</v>
      </c>
      <c r="G171">
        <f t="shared" si="15"/>
        <v>3.6694745914481812</v>
      </c>
      <c r="H171" s="10">
        <f t="shared" si="20"/>
        <v>-1.845008826847421</v>
      </c>
      <c r="I171">
        <f t="shared" si="16"/>
        <v>-22.140105922169052</v>
      </c>
      <c r="K171">
        <f t="shared" si="17"/>
        <v>-1.8429338003163891</v>
      </c>
      <c r="M171">
        <f t="shared" si="18"/>
        <v>-1.8429338003163891</v>
      </c>
      <c r="N171" s="13">
        <f t="shared" si="19"/>
        <v>4.3057351044861355E-6</v>
      </c>
      <c r="O171" s="13">
        <v>1</v>
      </c>
    </row>
    <row r="172" spans="4:15" x14ac:dyDescent="0.4">
      <c r="D172" s="6">
        <v>2.06</v>
      </c>
      <c r="E172" s="7">
        <f t="shared" si="14"/>
        <v>-0.4456770505424385</v>
      </c>
      <c r="G172">
        <f t="shared" si="15"/>
        <v>3.6802550485397676</v>
      </c>
      <c r="H172" s="10">
        <f t="shared" si="20"/>
        <v>-1.8254931990218282</v>
      </c>
      <c r="I172">
        <f t="shared" si="16"/>
        <v>-21.905918388261938</v>
      </c>
      <c r="K172">
        <f t="shared" si="17"/>
        <v>-1.8233332161254918</v>
      </c>
      <c r="M172">
        <f t="shared" si="18"/>
        <v>-1.8233332161254918</v>
      </c>
      <c r="N172" s="13">
        <f t="shared" si="19"/>
        <v>4.6655261124655381E-6</v>
      </c>
      <c r="O172" s="13">
        <v>1</v>
      </c>
    </row>
    <row r="173" spans="4:15" x14ac:dyDescent="0.4">
      <c r="D173" s="6">
        <v>2.08</v>
      </c>
      <c r="E173" s="7">
        <f t="shared" si="14"/>
        <v>-0.44095542728554116</v>
      </c>
      <c r="G173">
        <f t="shared" si="15"/>
        <v>3.6910355056313535</v>
      </c>
      <c r="H173" s="10">
        <f t="shared" si="20"/>
        <v>-1.8061534301615767</v>
      </c>
      <c r="I173">
        <f t="shared" si="16"/>
        <v>-21.67384116193892</v>
      </c>
      <c r="K173">
        <f t="shared" si="17"/>
        <v>-1.8039101884870374</v>
      </c>
      <c r="M173">
        <f t="shared" si="18"/>
        <v>-1.8039101884870374</v>
      </c>
      <c r="N173" s="13">
        <f t="shared" si="19"/>
        <v>5.0321332103897246E-6</v>
      </c>
      <c r="O173" s="13">
        <v>1</v>
      </c>
    </row>
    <row r="174" spans="4:15" x14ac:dyDescent="0.4">
      <c r="D174" s="6">
        <v>2.1</v>
      </c>
      <c r="E174" s="7">
        <f t="shared" si="14"/>
        <v>-0.43627658879103842</v>
      </c>
      <c r="G174">
        <f t="shared" si="15"/>
        <v>3.7018159627229394</v>
      </c>
      <c r="H174" s="10">
        <f t="shared" si="20"/>
        <v>-1.7869889076880934</v>
      </c>
      <c r="I174">
        <f t="shared" si="16"/>
        <v>-21.44386689225712</v>
      </c>
      <c r="K174">
        <f t="shared" si="17"/>
        <v>-1.7846642368729593</v>
      </c>
      <c r="M174">
        <f t="shared" si="18"/>
        <v>-1.7846642368729593</v>
      </c>
      <c r="N174" s="13">
        <f t="shared" si="19"/>
        <v>5.4040943987362409E-6</v>
      </c>
      <c r="O174" s="13">
        <v>1</v>
      </c>
    </row>
    <row r="175" spans="4:15" x14ac:dyDescent="0.4">
      <c r="D175" s="6">
        <v>2.12</v>
      </c>
      <c r="E175" s="7">
        <f t="shared" si="14"/>
        <v>-0.43164037506168612</v>
      </c>
      <c r="G175">
        <f t="shared" si="15"/>
        <v>3.7125964198145263</v>
      </c>
      <c r="H175" s="10">
        <f t="shared" si="20"/>
        <v>-1.7679989762526664</v>
      </c>
      <c r="I175">
        <f t="shared" si="16"/>
        <v>-21.215987715031996</v>
      </c>
      <c r="K175">
        <f t="shared" si="17"/>
        <v>-1.765594833965163</v>
      </c>
      <c r="M175">
        <f t="shared" si="18"/>
        <v>-1.765594833965163</v>
      </c>
      <c r="N175" s="13">
        <f t="shared" si="19"/>
        <v>5.7799001385621188E-6</v>
      </c>
      <c r="O175" s="13">
        <v>1</v>
      </c>
    </row>
    <row r="176" spans="4:15" x14ac:dyDescent="0.4">
      <c r="D176" s="6">
        <v>2.14</v>
      </c>
      <c r="E176" s="7">
        <f t="shared" si="14"/>
        <v>-0.42704661623633239</v>
      </c>
      <c r="G176">
        <f t="shared" si="15"/>
        <v>3.7233768769061122</v>
      </c>
      <c r="H176" s="10">
        <f t="shared" si="20"/>
        <v>-1.7491829401040175</v>
      </c>
      <c r="I176">
        <f t="shared" si="16"/>
        <v>-20.990195281248212</v>
      </c>
      <c r="K176">
        <f t="shared" si="17"/>
        <v>-1.7467014079606649</v>
      </c>
      <c r="M176">
        <f t="shared" si="18"/>
        <v>-1.7467014079606649</v>
      </c>
      <c r="N176" s="13">
        <f t="shared" si="19"/>
        <v>6.1580017784925044E-6</v>
      </c>
      <c r="O176" s="13">
        <v>1</v>
      </c>
    </row>
    <row r="177" spans="4:15" x14ac:dyDescent="0.4">
      <c r="D177" s="6">
        <v>2.16</v>
      </c>
      <c r="E177" s="7">
        <f t="shared" si="14"/>
        <v>-0.42249513314476378</v>
      </c>
      <c r="G177">
        <f t="shared" si="15"/>
        <v>3.7341573339976981</v>
      </c>
      <c r="H177" s="10">
        <f t="shared" si="20"/>
        <v>-1.7305400653609524</v>
      </c>
      <c r="I177">
        <f t="shared" si="16"/>
        <v>-20.766480784331428</v>
      </c>
      <c r="K177">
        <f t="shared" si="17"/>
        <v>-1.7279833447902533</v>
      </c>
      <c r="M177">
        <f t="shared" si="18"/>
        <v>-1.7279833447902533</v>
      </c>
      <c r="N177" s="13">
        <f t="shared" si="19"/>
        <v>6.5368200766359898E-6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-0.41798573784020249</v>
      </c>
      <c r="G178">
        <f t="shared" si="15"/>
        <v>3.744937791089284</v>
      </c>
      <c r="H178" s="10">
        <f t="shared" si="20"/>
        <v>-1.7120695821934695</v>
      </c>
      <c r="I178">
        <f t="shared" si="16"/>
        <v>-20.544834986321632</v>
      </c>
      <c r="K178">
        <f t="shared" si="17"/>
        <v>-1.7094399902537465</v>
      </c>
      <c r="M178">
        <f t="shared" si="18"/>
        <v>-1.7094399902537465</v>
      </c>
      <c r="N178" s="13">
        <f t="shared" si="19"/>
        <v>6.9147537694562134E-6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-0.41351823411024868</v>
      </c>
      <c r="G179">
        <f t="shared" si="15"/>
        <v>3.7557182481808704</v>
      </c>
      <c r="H179" s="10">
        <f t="shared" si="20"/>
        <v>-1.6937706869155784</v>
      </c>
      <c r="I179">
        <f t="shared" si="16"/>
        <v>-20.325248242986941</v>
      </c>
      <c r="K179">
        <f t="shared" si="17"/>
        <v>-1.6910706520747589</v>
      </c>
      <c r="M179">
        <f t="shared" si="18"/>
        <v>-1.6910706520747589</v>
      </c>
      <c r="N179" s="13">
        <f t="shared" si="19"/>
        <v>7.2901881416391145E-6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-0.40909241796703799</v>
      </c>
      <c r="G180">
        <f t="shared" si="15"/>
        <v>3.7664987052724563</v>
      </c>
      <c r="H180" s="10">
        <f t="shared" si="20"/>
        <v>-1.6756425439929876</v>
      </c>
      <c r="I180">
        <f t="shared" si="16"/>
        <v>-20.107710527915852</v>
      </c>
      <c r="K180">
        <f t="shared" si="17"/>
        <v>-1.6728746018778187</v>
      </c>
      <c r="M180">
        <f t="shared" si="18"/>
        <v>-1.6728746018778187</v>
      </c>
      <c r="N180" s="13">
        <f t="shared" si="19"/>
        <v>7.6615035529259785E-6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-0.40470807811735976</v>
      </c>
      <c r="G181">
        <f t="shared" si="15"/>
        <v>3.7772791623640423</v>
      </c>
      <c r="H181" s="10">
        <f t="shared" si="20"/>
        <v>-1.6576842879687055</v>
      </c>
      <c r="I181">
        <f t="shared" si="16"/>
        <v>-19.892211455624466</v>
      </c>
      <c r="K181">
        <f t="shared" si="17"/>
        <v>-1.6548510770905718</v>
      </c>
      <c r="M181">
        <f t="shared" si="18"/>
        <v>-1.6548510770905718</v>
      </c>
      <c r="N181" s="13">
        <f t="shared" si="19"/>
        <v>8.0270838799751732E-6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-0.40036499641345347</v>
      </c>
      <c r="G182">
        <f t="shared" si="15"/>
        <v>3.7880596194556282</v>
      </c>
      <c r="H182" s="10">
        <f t="shared" si="20"/>
        <v>-1.6398950253095055</v>
      </c>
      <c r="I182">
        <f t="shared" si="16"/>
        <v>-19.678740303714065</v>
      </c>
      <c r="K182">
        <f t="shared" si="17"/>
        <v>-1.636999282773711</v>
      </c>
      <c r="M182">
        <f t="shared" si="18"/>
        <v>-1.636999282773711</v>
      </c>
      <c r="N182" s="13">
        <f t="shared" si="19"/>
        <v>8.3853248336095535E-6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-0.39606294828518157</v>
      </c>
      <c r="G183">
        <f t="shared" si="15"/>
        <v>3.7988400765472141</v>
      </c>
      <c r="H183" s="10">
        <f t="shared" si="20"/>
        <v>-1.6222738361761035</v>
      </c>
      <c r="I183">
        <f t="shared" si="16"/>
        <v>-19.467286034113243</v>
      </c>
      <c r="K183">
        <f t="shared" si="17"/>
        <v>-1.6193183933811803</v>
      </c>
      <c r="M183">
        <f t="shared" si="18"/>
        <v>-1.6193183933811803</v>
      </c>
      <c r="N183" s="13">
        <f t="shared" si="19"/>
        <v>8.7346421140635345E-6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-0.39180170315425045</v>
      </c>
      <c r="G184">
        <f t="shared" si="15"/>
        <v>3.8096205336388005</v>
      </c>
      <c r="H184" s="10">
        <f t="shared" si="20"/>
        <v>-1.60481977611981</v>
      </c>
      <c r="I184">
        <f t="shared" si="16"/>
        <v>-19.257837313437719</v>
      </c>
      <c r="K184">
        <f t="shared" si="17"/>
        <v>-1.601807554453113</v>
      </c>
      <c r="M184">
        <f t="shared" si="18"/>
        <v>-1.601807554453113</v>
      </c>
      <c r="N184" s="13">
        <f t="shared" si="19"/>
        <v>9.0734793693189279E-6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-0.38758102483112983</v>
      </c>
      <c r="G185">
        <f t="shared" si="15"/>
        <v>3.8204009907303869</v>
      </c>
      <c r="H185" s="10">
        <f t="shared" si="20"/>
        <v>-1.5875318777083081</v>
      </c>
      <c r="I185">
        <f t="shared" si="16"/>
        <v>-19.050382532499697</v>
      </c>
      <c r="K185">
        <f t="shared" si="17"/>
        <v>-1.5844658842438808</v>
      </c>
      <c r="M185">
        <f t="shared" si="18"/>
        <v>-1.5844658842438808</v>
      </c>
      <c r="N185" s="13">
        <f t="shared" si="19"/>
        <v>9.4003159239106941E-6</v>
      </c>
      <c r="O185" s="13">
        <v>1</v>
      </c>
    </row>
    <row r="186" spans="4:15" x14ac:dyDescent="0.4">
      <c r="D186" s="6">
        <v>2.34</v>
      </c>
      <c r="E186" s="7">
        <f t="shared" si="14"/>
        <v>-0.38340067189530058</v>
      </c>
      <c r="G186">
        <f t="shared" si="15"/>
        <v>3.8311814478219728</v>
      </c>
      <c r="H186" s="10">
        <f t="shared" si="20"/>
        <v>-1.5704091520831511</v>
      </c>
      <c r="I186">
        <f t="shared" si="16"/>
        <v>-18.844909824997814</v>
      </c>
      <c r="K186">
        <f t="shared" si="17"/>
        <v>-1.5672924752875512</v>
      </c>
      <c r="M186">
        <f t="shared" si="18"/>
        <v>-1.5672924752875512</v>
      </c>
      <c r="N186" s="13">
        <f t="shared" si="19"/>
        <v>9.7136742482308864E-6</v>
      </c>
      <c r="O186" s="13">
        <v>1</v>
      </c>
    </row>
    <row r="187" spans="4:15" x14ac:dyDescent="0.4">
      <c r="D187" s="6">
        <v>2.36</v>
      </c>
      <c r="E187" s="7">
        <f t="shared" si="14"/>
        <v>-0.37926039805943712</v>
      </c>
      <c r="G187">
        <f t="shared" si="15"/>
        <v>3.8419619049135592</v>
      </c>
      <c r="H187" s="10">
        <f t="shared" si="20"/>
        <v>-1.5534505904514546</v>
      </c>
      <c r="I187">
        <f t="shared" si="16"/>
        <v>-18.641407085417455</v>
      </c>
      <c r="K187">
        <f t="shared" si="17"/>
        <v>-1.5502863959029456</v>
      </c>
      <c r="M187">
        <f t="shared" si="18"/>
        <v>-1.5502863959029456</v>
      </c>
      <c r="N187" s="13">
        <f t="shared" si="19"/>
        <v>1.0012127140814232E-5</v>
      </c>
      <c r="O187" s="13">
        <v>1</v>
      </c>
    </row>
    <row r="188" spans="4:15" x14ac:dyDescent="0.4">
      <c r="D188" s="6">
        <v>2.38</v>
      </c>
      <c r="E188" s="7">
        <f t="shared" si="14"/>
        <v>-0.37515995251811418</v>
      </c>
      <c r="G188">
        <f t="shared" si="15"/>
        <v>3.8527423620051451</v>
      </c>
      <c r="H188" s="10">
        <f t="shared" si="20"/>
        <v>-1.5366551655141958</v>
      </c>
      <c r="I188">
        <f t="shared" si="16"/>
        <v>-18.439861986170349</v>
      </c>
      <c r="K188">
        <f t="shared" si="17"/>
        <v>-1.5334466916404674</v>
      </c>
      <c r="M188">
        <f t="shared" si="18"/>
        <v>-1.5334466916404674</v>
      </c>
      <c r="N188" s="13">
        <f t="shared" si="19"/>
        <v>1.0294304598397449E-5</v>
      </c>
      <c r="O188" s="13">
        <v>1</v>
      </c>
    </row>
    <row r="189" spans="4:15" x14ac:dyDescent="0.4">
      <c r="D189" s="6">
        <v>2.4</v>
      </c>
      <c r="E189" s="7">
        <f t="shared" si="14"/>
        <v>-0.37109908028160299</v>
      </c>
      <c r="G189">
        <f t="shared" si="15"/>
        <v>3.8635228190967315</v>
      </c>
      <c r="H189" s="10">
        <f t="shared" si="20"/>
        <v>-1.5200218328334458</v>
      </c>
      <c r="I189">
        <f t="shared" si="16"/>
        <v>-18.240261994001351</v>
      </c>
      <c r="K189">
        <f t="shared" si="17"/>
        <v>-1.516772386672735</v>
      </c>
      <c r="M189">
        <f t="shared" si="18"/>
        <v>-1.516772386672735</v>
      </c>
      <c r="N189" s="13">
        <f t="shared" si="19"/>
        <v>1.0558900351358667E-5</v>
      </c>
      <c r="O189" s="13">
        <v>1</v>
      </c>
    </row>
    <row r="190" spans="4:15" x14ac:dyDescent="0.4">
      <c r="D190" s="6">
        <v>2.42</v>
      </c>
      <c r="E190" s="7">
        <f t="shared" si="14"/>
        <v>-0.36707752249530901</v>
      </c>
      <c r="G190">
        <f t="shared" si="15"/>
        <v>3.8743032761883178</v>
      </c>
      <c r="H190" s="10">
        <f t="shared" si="20"/>
        <v>-1.5035495321407859</v>
      </c>
      <c r="I190">
        <f t="shared" si="16"/>
        <v>-18.04259438568943</v>
      </c>
      <c r="K190">
        <f t="shared" si="17"/>
        <v>-1.5002624851310244</v>
      </c>
      <c r="M190">
        <f t="shared" si="18"/>
        <v>-1.5002624851310244</v>
      </c>
      <c r="N190" s="13">
        <f t="shared" si="19"/>
        <v>1.0804678044381735E-5</v>
      </c>
      <c r="O190" s="13">
        <v>1</v>
      </c>
    </row>
    <row r="191" spans="4:15" x14ac:dyDescent="0.4">
      <c r="D191" s="6">
        <v>2.44</v>
      </c>
      <c r="E191" s="7">
        <f t="shared" si="14"/>
        <v>-0.36309501674537814</v>
      </c>
      <c r="G191">
        <f t="shared" si="15"/>
        <v>3.8850837332799038</v>
      </c>
      <c r="H191" s="10">
        <f t="shared" si="20"/>
        <v>-1.4872371885890687</v>
      </c>
      <c r="I191">
        <f t="shared" si="16"/>
        <v>-17.846846263068826</v>
      </c>
      <c r="K191">
        <f t="shared" si="17"/>
        <v>-1.4839159723894333</v>
      </c>
      <c r="M191">
        <f t="shared" si="18"/>
        <v>-1.4839159723894333</v>
      </c>
      <c r="N191" s="13">
        <f t="shared" si="19"/>
        <v>1.1030477044720842E-5</v>
      </c>
      <c r="O191" s="13">
        <v>1</v>
      </c>
    </row>
    <row r="192" spans="4:15" x14ac:dyDescent="0.4">
      <c r="D192" s="6">
        <v>2.46</v>
      </c>
      <c r="E192" s="7">
        <f t="shared" si="14"/>
        <v>-0.35915129735098617</v>
      </c>
      <c r="G192">
        <f t="shared" si="15"/>
        <v>3.8958641903714897</v>
      </c>
      <c r="H192" s="10">
        <f t="shared" si="20"/>
        <v>-1.4710837139496393</v>
      </c>
      <c r="I192">
        <f t="shared" si="16"/>
        <v>-17.653004567395673</v>
      </c>
      <c r="K192">
        <f t="shared" si="17"/>
        <v>-1.4677318162986381</v>
      </c>
      <c r="M192">
        <f t="shared" si="18"/>
        <v>-1.4677318162986381</v>
      </c>
      <c r="N192" s="13">
        <f t="shared" si="19"/>
        <v>1.1235217862787294E-5</v>
      </c>
      <c r="O192" s="13">
        <v>1</v>
      </c>
    </row>
    <row r="193" spans="4:15" x14ac:dyDescent="0.4">
      <c r="D193" s="6">
        <v>2.48</v>
      </c>
      <c r="E193" s="7">
        <f t="shared" si="14"/>
        <v>-0.35524609564380566</v>
      </c>
      <c r="G193">
        <f t="shared" si="15"/>
        <v>3.9066446474630756</v>
      </c>
      <c r="H193" s="10">
        <f t="shared" si="20"/>
        <v>-1.4550880077570281</v>
      </c>
      <c r="I193">
        <f t="shared" si="16"/>
        <v>-17.461056093084338</v>
      </c>
      <c r="K193">
        <f t="shared" si="17"/>
        <v>-1.4517089683710174</v>
      </c>
      <c r="M193">
        <f t="shared" si="18"/>
        <v>-1.4517089683710174</v>
      </c>
      <c r="N193" s="13">
        <f t="shared" si="19"/>
        <v>1.1417907172211541E-5</v>
      </c>
      <c r="O193" s="13">
        <v>1</v>
      </c>
    </row>
    <row r="194" spans="4:15" x14ac:dyDescent="0.4">
      <c r="D194" s="6">
        <v>2.5</v>
      </c>
      <c r="E194" s="7">
        <f t="shared" si="14"/>
        <v>-0.35137914023512895</v>
      </c>
      <c r="G194">
        <f t="shared" si="15"/>
        <v>3.917425104554662</v>
      </c>
      <c r="H194" s="10">
        <f t="shared" si="20"/>
        <v>-1.4392489584030881</v>
      </c>
      <c r="I194">
        <f t="shared" si="16"/>
        <v>-17.270987500837059</v>
      </c>
      <c r="K194">
        <f t="shared" si="17"/>
        <v>-1.4358463649188806</v>
      </c>
      <c r="M194">
        <f t="shared" si="18"/>
        <v>-1.4358463649188806</v>
      </c>
      <c r="N194" s="13">
        <f t="shared" si="19"/>
        <v>1.157764241877107E-5</v>
      </c>
      <c r="O194" s="13">
        <v>1</v>
      </c>
    </row>
    <row r="195" spans="4:15" x14ac:dyDescent="0.4">
      <c r="D195" s="6">
        <v>2.52</v>
      </c>
      <c r="E195" s="7">
        <f t="shared" si="14"/>
        <v>-0.34755015727110855</v>
      </c>
      <c r="G195">
        <f t="shared" si="15"/>
        <v>3.9282055616462479</v>
      </c>
      <c r="H195" s="10">
        <f t="shared" si="20"/>
        <v>-1.4235654441824606</v>
      </c>
      <c r="I195">
        <f t="shared" si="16"/>
        <v>-17.082785330189527</v>
      </c>
      <c r="K195">
        <f t="shared" si="17"/>
        <v>-1.4201429281474702</v>
      </c>
      <c r="M195">
        <f t="shared" si="18"/>
        <v>-1.4201429281474702</v>
      </c>
      <c r="N195" s="13">
        <f t="shared" si="19"/>
        <v>1.1713616009765934E-5</v>
      </c>
      <c r="O195" s="13">
        <v>1</v>
      </c>
    </row>
    <row r="196" spans="4:15" x14ac:dyDescent="0.4">
      <c r="D196" s="6">
        <v>2.54</v>
      </c>
      <c r="E196" s="7">
        <f t="shared" si="14"/>
        <v>-0.34375887067656219</v>
      </c>
      <c r="G196">
        <f t="shared" si="15"/>
        <v>3.9389860187378338</v>
      </c>
      <c r="H196" s="10">
        <f t="shared" si="20"/>
        <v>-1.4080363342911988</v>
      </c>
      <c r="I196">
        <f t="shared" si="16"/>
        <v>-16.896436011494387</v>
      </c>
      <c r="K196">
        <f t="shared" si="17"/>
        <v>-1.4045975672043451</v>
      </c>
      <c r="M196">
        <f t="shared" si="18"/>
        <v>-1.4045975672043451</v>
      </c>
      <c r="N196" s="13">
        <f t="shared" si="19"/>
        <v>1.1825119077627901E-5</v>
      </c>
      <c r="O196" s="13">
        <v>1</v>
      </c>
    </row>
    <row r="197" spans="4:15" x14ac:dyDescent="0.4">
      <c r="D197" s="6">
        <v>2.56</v>
      </c>
      <c r="E197" s="7">
        <f t="shared" si="14"/>
        <v>-0.3400050023877732</v>
      </c>
      <c r="G197">
        <f t="shared" si="15"/>
        <v>3.9497664758294198</v>
      </c>
      <c r="H197" s="10">
        <f t="shared" si="20"/>
        <v>-1.392660489780319</v>
      </c>
      <c r="I197">
        <f t="shared" si="16"/>
        <v>-16.711925877363829</v>
      </c>
      <c r="K197">
        <f t="shared" si="17"/>
        <v>-1.3892091791867012</v>
      </c>
      <c r="M197">
        <f t="shared" si="18"/>
        <v>-1.3892091791867012</v>
      </c>
      <c r="N197" s="13">
        <f t="shared" si="19"/>
        <v>1.1911544813618498E-5</v>
      </c>
      <c r="O197" s="13">
        <v>1</v>
      </c>
    </row>
    <row r="198" spans="4:15" x14ac:dyDescent="0.4">
      <c r="D198" s="6">
        <v>2.58</v>
      </c>
      <c r="E198" s="7">
        <f t="shared" si="14"/>
        <v>-0.33628827257470228</v>
      </c>
      <c r="G198">
        <f t="shared" si="15"/>
        <v>3.9605469329210066</v>
      </c>
      <c r="H198" s="10">
        <f t="shared" si="20"/>
        <v>-1.3774367644659808</v>
      </c>
      <c r="I198">
        <f t="shared" si="16"/>
        <v>-16.529241173591771</v>
      </c>
      <c r="K198">
        <f t="shared" si="17"/>
        <v>-1.3739766501081376</v>
      </c>
      <c r="M198">
        <f t="shared" si="18"/>
        <v>-1.3739766501081376</v>
      </c>
      <c r="N198" s="13">
        <f t="shared" si="19"/>
        <v>1.1972391369352755E-5</v>
      </c>
      <c r="O198" s="13">
        <v>1</v>
      </c>
    </row>
    <row r="199" spans="4:15" x14ac:dyDescent="0.4">
      <c r="D199" s="6">
        <v>2.6</v>
      </c>
      <c r="E199" s="7">
        <f t="shared" si="14"/>
        <v>-0.33260839985301366</v>
      </c>
      <c r="G199">
        <f t="shared" si="15"/>
        <v>3.9713273900125925</v>
      </c>
      <c r="H199" s="10">
        <f t="shared" si="20"/>
        <v>-1.3623640057979438</v>
      </c>
      <c r="I199">
        <f t="shared" si="16"/>
        <v>-16.348368069575326</v>
      </c>
      <c r="K199">
        <f t="shared" si="17"/>
        <v>-1.35889885582631</v>
      </c>
      <c r="M199">
        <f t="shared" si="18"/>
        <v>-1.35889885582631</v>
      </c>
      <c r="N199" s="13">
        <f t="shared" si="19"/>
        <v>1.200726432591393E-5</v>
      </c>
      <c r="O199" s="13">
        <v>1</v>
      </c>
    </row>
    <row r="200" spans="4:15" x14ac:dyDescent="0.4">
      <c r="D200" s="6">
        <v>2.62</v>
      </c>
      <c r="E200" s="7">
        <f t="shared" si="14"/>
        <v>-0.32896510148630237</v>
      </c>
      <c r="G200">
        <f t="shared" si="15"/>
        <v>3.9821078471041784</v>
      </c>
      <c r="H200" s="10">
        <f t="shared" si="20"/>
        <v>-1.3474410556878946</v>
      </c>
      <c r="I200">
        <f t="shared" si="16"/>
        <v>-16.169292668254734</v>
      </c>
      <c r="K200">
        <f t="shared" si="17"/>
        <v>-1.3439746629328668</v>
      </c>
      <c r="M200">
        <f t="shared" si="18"/>
        <v>-1.3439746629328668</v>
      </c>
      <c r="N200" s="13">
        <f t="shared" si="19"/>
        <v>1.2015878732109241E-5</v>
      </c>
      <c r="O200" s="13">
        <v>1</v>
      </c>
    </row>
    <row r="201" spans="4:15" x14ac:dyDescent="0.4">
      <c r="D201" s="6">
        <v>2.64</v>
      </c>
      <c r="E201" s="7">
        <f t="shared" si="14"/>
        <v>-0.32535809357889922</v>
      </c>
      <c r="G201">
        <f t="shared" si="15"/>
        <v>3.9928883041957652</v>
      </c>
      <c r="H201" s="10">
        <f t="shared" si="20"/>
        <v>-1.3326667512991712</v>
      </c>
      <c r="I201">
        <f t="shared" si="16"/>
        <v>-15.992001015590056</v>
      </c>
      <c r="K201">
        <f t="shared" si="17"/>
        <v>-1.3292029296070325</v>
      </c>
      <c r="M201">
        <f t="shared" si="18"/>
        <v>-1.3292029296070325</v>
      </c>
      <c r="N201" s="13">
        <f t="shared" si="19"/>
        <v>1.1998060714931083E-5</v>
      </c>
      <c r="O201" s="13">
        <v>1</v>
      </c>
    </row>
    <row r="202" spans="4:15" x14ac:dyDescent="0.4">
      <c r="D202" s="6">
        <v>2.66</v>
      </c>
      <c r="E202" s="7">
        <f t="shared" si="14"/>
        <v>-0.32178709125961374</v>
      </c>
      <c r="G202">
        <f t="shared" si="15"/>
        <v>4.0036687612873516</v>
      </c>
      <c r="H202" s="10">
        <f t="shared" si="20"/>
        <v>-1.318039925799378</v>
      </c>
      <c r="I202">
        <f t="shared" si="16"/>
        <v>-15.816479109592535</v>
      </c>
      <c r="K202">
        <f t="shared" si="17"/>
        <v>-1.3145825064341341</v>
      </c>
      <c r="M202">
        <f t="shared" si="18"/>
        <v>-1.3145825064341341</v>
      </c>
      <c r="N202" s="13">
        <f t="shared" si="19"/>
        <v>1.1953748667163587E-5</v>
      </c>
      <c r="O202" s="13">
        <v>1</v>
      </c>
    </row>
    <row r="203" spans="4:15" x14ac:dyDescent="0.4">
      <c r="D203" s="6">
        <v>2.68</v>
      </c>
      <c r="E203" s="7">
        <f t="shared" si="14"/>
        <v>-0.31825180885676613</v>
      </c>
      <c r="G203">
        <f t="shared" si="15"/>
        <v>4.0144492183789371</v>
      </c>
      <c r="H203" s="10">
        <f t="shared" si="20"/>
        <v>-1.3035594090773142</v>
      </c>
      <c r="I203">
        <f t="shared" si="16"/>
        <v>-15.64271290892777</v>
      </c>
      <c r="K203">
        <f t="shared" si="17"/>
        <v>-1.3001122371903262</v>
      </c>
      <c r="M203">
        <f t="shared" si="18"/>
        <v>-1.3001122371903262</v>
      </c>
      <c r="N203" s="13">
        <f t="shared" si="19"/>
        <v>1.1882994018440093E-5</v>
      </c>
      <c r="O203" s="13">
        <v>1</v>
      </c>
    </row>
    <row r="204" spans="4:15" x14ac:dyDescent="0.4">
      <c r="D204" s="6">
        <v>2.7</v>
      </c>
      <c r="E204" s="7">
        <f t="shared" si="14"/>
        <v>-0.31475196006484352</v>
      </c>
      <c r="G204">
        <f t="shared" si="15"/>
        <v>4.0252296754705235</v>
      </c>
      <c r="H204" s="10">
        <f t="shared" si="20"/>
        <v>-1.2892240284255989</v>
      </c>
      <c r="I204">
        <f t="shared" si="16"/>
        <v>-15.470688341107188</v>
      </c>
      <c r="K204">
        <f t="shared" si="17"/>
        <v>-1.2857909595947294</v>
      </c>
      <c r="M204">
        <f t="shared" si="18"/>
        <v>-1.2857909595947294</v>
      </c>
      <c r="N204" s="13">
        <f t="shared" si="19"/>
        <v>1.1785961597487455E-5</v>
      </c>
      <c r="O204" s="13">
        <v>1</v>
      </c>
    </row>
    <row r="205" spans="4:15" x14ac:dyDescent="0.4">
      <c r="D205" s="6">
        <v>2.72</v>
      </c>
      <c r="E205" s="7">
        <f t="shared" si="14"/>
        <v>-0.31128725810310781</v>
      </c>
      <c r="G205">
        <f t="shared" si="15"/>
        <v>4.0360101325621089</v>
      </c>
      <c r="H205" s="10">
        <f t="shared" si="20"/>
        <v>-1.2750326091903295</v>
      </c>
      <c r="I205">
        <f t="shared" si="16"/>
        <v>-15.300391310283953</v>
      </c>
      <c r="K205">
        <f t="shared" si="17"/>
        <v>-1.2716175060301707</v>
      </c>
      <c r="M205">
        <f t="shared" si="18"/>
        <v>-1.2716175060301707</v>
      </c>
      <c r="N205" s="13">
        <f t="shared" si="19"/>
        <v>1.166292959452666E-5</v>
      </c>
      <c r="O205" s="13">
        <v>1</v>
      </c>
    </row>
    <row r="206" spans="4:15" x14ac:dyDescent="0.4">
      <c r="D206" s="6">
        <v>2.74</v>
      </c>
      <c r="E206" s="7">
        <f t="shared" si="14"/>
        <v>-0.30785741586646848</v>
      </c>
      <c r="G206">
        <f t="shared" si="15"/>
        <v>4.0467905896536953</v>
      </c>
      <c r="H206" s="10">
        <f t="shared" si="20"/>
        <v>-1.260983975389055</v>
      </c>
      <c r="I206">
        <f t="shared" si="16"/>
        <v>-15.13180770466866</v>
      </c>
      <c r="K206">
        <f t="shared" si="17"/>
        <v>-1.2575907042336338</v>
      </c>
      <c r="M206">
        <f t="shared" si="18"/>
        <v>-1.2575907042336338</v>
      </c>
      <c r="N206" s="13">
        <f t="shared" si="19"/>
        <v>1.1514289134213572E-5</v>
      </c>
      <c r="O206" s="13">
        <v>1</v>
      </c>
    </row>
    <row r="207" spans="4:15" x14ac:dyDescent="0.4">
      <c r="D207" s="6">
        <v>2.76</v>
      </c>
      <c r="E207" s="7">
        <f t="shared" si="14"/>
        <v>-0.30446214606892297</v>
      </c>
      <c r="G207">
        <f t="shared" si="15"/>
        <v>4.0575710467452817</v>
      </c>
      <c r="H207" s="10">
        <f t="shared" si="20"/>
        <v>-1.2470769502983086</v>
      </c>
      <c r="I207">
        <f t="shared" si="16"/>
        <v>-14.964923403579704</v>
      </c>
      <c r="K207">
        <f t="shared" si="17"/>
        <v>-1.2437093779575341</v>
      </c>
      <c r="M207">
        <f t="shared" si="18"/>
        <v>-1.2437093779575341</v>
      </c>
      <c r="N207" s="13">
        <f t="shared" si="19"/>
        <v>1.1340543470349105E-5</v>
      </c>
      <c r="O207" s="13">
        <v>1</v>
      </c>
    </row>
    <row r="208" spans="4:15" x14ac:dyDescent="0.4">
      <c r="D208" s="6">
        <v>2.78</v>
      </c>
      <c r="E208" s="7">
        <f t="shared" si="14"/>
        <v>-0.30110116137985754</v>
      </c>
      <c r="G208">
        <f t="shared" si="15"/>
        <v>4.0683515038368672</v>
      </c>
      <c r="H208" s="10">
        <f t="shared" si="20"/>
        <v>-1.2333103570118966</v>
      </c>
      <c r="I208">
        <f t="shared" si="16"/>
        <v>-14.799724284142759</v>
      </c>
      <c r="K208">
        <f t="shared" si="17"/>
        <v>-1.2299723476028592</v>
      </c>
      <c r="M208">
        <f t="shared" si="18"/>
        <v>-1.2299723476028592</v>
      </c>
      <c r="N208" s="13">
        <f t="shared" si="19"/>
        <v>1.1142306814822148E-5</v>
      </c>
      <c r="O208" s="13">
        <v>1</v>
      </c>
    </row>
    <row r="209" spans="4:15" x14ac:dyDescent="0.4">
      <c r="D209" s="6">
        <v>2.8</v>
      </c>
      <c r="E209" s="7">
        <f t="shared" si="14"/>
        <v>-0.2977741745534922</v>
      </c>
      <c r="G209">
        <f t="shared" si="15"/>
        <v>4.0791319609284535</v>
      </c>
      <c r="H209" s="10">
        <f t="shared" si="20"/>
        <v>-1.2196830189711039</v>
      </c>
      <c r="I209">
        <f t="shared" si="16"/>
        <v>-14.636196227653247</v>
      </c>
      <c r="K209">
        <f t="shared" si="17"/>
        <v>-1.2163784308251924</v>
      </c>
      <c r="M209">
        <f t="shared" si="18"/>
        <v>-1.2163784308251924</v>
      </c>
      <c r="N209" s="13">
        <f t="shared" si="19"/>
        <v>1.092030281409882E-5</v>
      </c>
      <c r="O209" s="13">
        <v>1</v>
      </c>
    </row>
    <row r="210" spans="4:15" x14ac:dyDescent="0.4">
      <c r="D210" s="6">
        <v>2.82</v>
      </c>
      <c r="E210" s="7">
        <f t="shared" si="14"/>
        <v>-0.29448089855173865</v>
      </c>
      <c r="G210">
        <f t="shared" si="15"/>
        <v>4.089912418020039</v>
      </c>
      <c r="H210" s="10">
        <f t="shared" si="20"/>
        <v>-1.2061937604679216</v>
      </c>
      <c r="I210">
        <f t="shared" si="16"/>
        <v>-14.47432512561506</v>
      </c>
      <c r="K210">
        <f t="shared" si="17"/>
        <v>-1.2029264431146236</v>
      </c>
      <c r="M210">
        <f t="shared" si="18"/>
        <v>-1.2029264431146236</v>
      </c>
      <c r="N210" s="13">
        <f t="shared" si="19"/>
        <v>1.0675362687162208E-5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-0.29122104666073745</v>
      </c>
      <c r="G211">
        <f t="shared" si="15"/>
        <v>4.1006928751116254</v>
      </c>
      <c r="H211" s="10">
        <f t="shared" si="20"/>
        <v>-1.1928414071223805</v>
      </c>
      <c r="I211">
        <f t="shared" si="16"/>
        <v>-14.314096885468565</v>
      </c>
      <c r="K211">
        <f t="shared" si="17"/>
        <v>-1.1896151983504624</v>
      </c>
      <c r="M211">
        <f t="shared" si="18"/>
        <v>-1.1896151983504624</v>
      </c>
      <c r="N211" s="13">
        <f t="shared" si="19"/>
        <v>1.0408423040001608E-5</v>
      </c>
      <c r="O211" s="13">
        <v>1</v>
      </c>
    </row>
    <row r="212" spans="4:15" x14ac:dyDescent="0.4">
      <c r="D212" s="6">
        <v>2.86</v>
      </c>
      <c r="E212" s="7">
        <f t="shared" si="21"/>
        <v>-0.28799433260132518</v>
      </c>
      <c r="G212">
        <f t="shared" ref="G212:G275" si="22">$E$11*(D212/$E$12+1)</f>
        <v>4.1114733322032118</v>
      </c>
      <c r="H212" s="10">
        <f t="shared" si="20"/>
        <v>-1.1796247863350278</v>
      </c>
      <c r="I212">
        <f t="shared" ref="I212:I275" si="23">H212*$E$6</f>
        <v>-14.155497436020333</v>
      </c>
      <c r="K212">
        <f t="shared" ref="K212:K275" si="24">$L$9*$L$6*EXP(-$L$4*(G212/$L$10-1))+6*$L$6*EXP(-$L$4*(SQRT(2)*G212/$L$10-1))+24*$L$6*EXP(-$L$4*(SQRT(3)*G212/$L$10-1))+12*$L$6*EXP(-$L$4*(SQRT(4)*G212/$L$10-1))+24*$L$6*EXP(-$L$4*(SQRT(5)*G212/$L$10-1))-SQRT($L$9*$L$7^2*EXP(-2*$L$5*(G212/$L$10-1))+6*$L$7^2*EXP(-2*$L$5*(SQRT(2)*G212/$L$10-1))+24*$L$7^2*EXP(-2*$L$5*(SQRT(3)*G212/$L$10-1))+12*$L$7^2*EXP(-2*$L$5*(SQRT(4)*G212/$L$10-1))+24*$L$7^2*EXP(-2*$L$5*(SQRT(5)*G212/$L$10-1)))</f>
        <v>-1.1764435093317043</v>
      </c>
      <c r="M212">
        <f t="shared" ref="M212:M275" si="25">$L$9*$O$6*EXP(-$O$4*(G212/$L$10-1))+6*$O$6*EXP(-$O$4*(SQRT(2)*G212/$L$10-1))+24*$O$6*EXP(-$O$4*(SQRT(3)*G212/$L$10-1))+12*$O$6*EXP(-$O$4*(SQRT(4)*G212/$L$10-1))+24*$O$6*EXP(-$O$4*(SQRT(5)*G212/$L$10-1))-SQRT($L$9*$O$7^2*EXP(-2*$O$5*(G212/$L$10-1))+6*$O$7^2*EXP(-2*$O$5*(SQRT(2)*G212/$L$10-1))+24*$O$7^2*EXP(-2*$O$5*(SQRT(3)*G212/$L$10-1))+12*$O$7^2*EXP(-2*$O$5*(SQRT(4)*G212/$L$10-1))+24*$O$7^2*EXP(-2*$O$5*(SQRT(5)*G212/$L$10-1)))</f>
        <v>-1.1764435093317043</v>
      </c>
      <c r="N212" s="13">
        <f t="shared" ref="N212:N275" si="26">(M212-H212)^2*O212</f>
        <v>1.0120523371874888E-5</v>
      </c>
      <c r="O212" s="13">
        <v>1</v>
      </c>
    </row>
    <row r="213" spans="4:15" x14ac:dyDescent="0.4">
      <c r="D213" s="6">
        <v>2.88</v>
      </c>
      <c r="E213" s="7">
        <f t="shared" si="21"/>
        <v>-0.28480047063367692</v>
      </c>
      <c r="G213">
        <f t="shared" si="22"/>
        <v>4.1222537892947981</v>
      </c>
      <c r="H213" s="10">
        <f t="shared" ref="H213:H276" si="27">-(-$B$4)*(1+D213+$E$5*D213^3)*EXP(-D213)</f>
        <v>-1.1665427277155405</v>
      </c>
      <c r="I213">
        <f t="shared" si="23"/>
        <v>-13.998512732586486</v>
      </c>
      <c r="K213">
        <f t="shared" si="24"/>
        <v>-1.1634101882841046</v>
      </c>
      <c r="M213">
        <f t="shared" si="25"/>
        <v>-1.1634101882841046</v>
      </c>
      <c r="N213" s="13">
        <f t="shared" si="26"/>
        <v>9.8128032895006065E-6</v>
      </c>
      <c r="O213" s="13">
        <v>1</v>
      </c>
    </row>
    <row r="214" spans="4:15" x14ac:dyDescent="0.4">
      <c r="D214" s="6">
        <v>2.9</v>
      </c>
      <c r="E214" s="7">
        <f t="shared" si="21"/>
        <v>-0.28163917565635949</v>
      </c>
      <c r="G214">
        <f t="shared" si="22"/>
        <v>4.1330342463863845</v>
      </c>
      <c r="H214" s="10">
        <f t="shared" si="27"/>
        <v>-1.1535940634884485</v>
      </c>
      <c r="I214">
        <f t="shared" si="23"/>
        <v>-13.843128761861383</v>
      </c>
      <c r="K214">
        <f t="shared" si="24"/>
        <v>-1.1505140473447344</v>
      </c>
      <c r="M214">
        <f t="shared" si="25"/>
        <v>-1.1505140473447344</v>
      </c>
      <c r="N214" s="13">
        <f t="shared" si="26"/>
        <v>9.4864994455395678E-6</v>
      </c>
      <c r="O214" s="13">
        <v>1</v>
      </c>
    </row>
    <row r="215" spans="4:15" x14ac:dyDescent="0.4">
      <c r="D215" s="6">
        <v>2.92</v>
      </c>
      <c r="E215" s="7">
        <f t="shared" si="21"/>
        <v>-0.27851016330002243</v>
      </c>
      <c r="G215">
        <f t="shared" si="22"/>
        <v>4.14381470347797</v>
      </c>
      <c r="H215" s="10">
        <f t="shared" si="27"/>
        <v>-1.1407776288768918</v>
      </c>
      <c r="I215">
        <f t="shared" si="23"/>
        <v>-13.689331546522702</v>
      </c>
      <c r="K215">
        <f t="shared" si="24"/>
        <v>-1.1377538990248319</v>
      </c>
      <c r="M215">
        <f t="shared" si="25"/>
        <v>-1.1377538990248319</v>
      </c>
      <c r="N215" s="13">
        <f t="shared" si="26"/>
        <v>9.1429422182381711E-6</v>
      </c>
      <c r="O215" s="13">
        <v>1</v>
      </c>
    </row>
    <row r="216" spans="4:15" x14ac:dyDescent="0.4">
      <c r="D216" s="6">
        <v>2.94</v>
      </c>
      <c r="E216" s="7">
        <f t="shared" si="21"/>
        <v>-0.27541315001594546</v>
      </c>
      <c r="G216">
        <f t="shared" si="22"/>
        <v>4.1545951605695564</v>
      </c>
      <c r="H216" s="10">
        <f t="shared" si="27"/>
        <v>-1.1280922624653127</v>
      </c>
      <c r="I216">
        <f t="shared" si="23"/>
        <v>-13.537107149583752</v>
      </c>
      <c r="K216">
        <f t="shared" si="24"/>
        <v>-1.1251285566517417</v>
      </c>
      <c r="M216">
        <f t="shared" si="25"/>
        <v>-1.1251285566517417</v>
      </c>
      <c r="N216" s="13">
        <f t="shared" si="26"/>
        <v>8.7835521493943743E-6</v>
      </c>
      <c r="O216" s="13">
        <v>1</v>
      </c>
    </row>
    <row r="217" spans="4:15" x14ac:dyDescent="0.4">
      <c r="D217" s="6">
        <v>2.96</v>
      </c>
      <c r="E217" s="7">
        <f t="shared" si="21"/>
        <v>-0.27234785315965387</v>
      </c>
      <c r="G217">
        <f t="shared" si="22"/>
        <v>4.1653756176611427</v>
      </c>
      <c r="H217" s="10">
        <f t="shared" si="27"/>
        <v>-1.1155368065419424</v>
      </c>
      <c r="I217">
        <f t="shared" si="23"/>
        <v>-13.38644167850331</v>
      </c>
      <c r="K217">
        <f t="shared" si="24"/>
        <v>-1.1126368347907263</v>
      </c>
      <c r="M217">
        <f t="shared" si="25"/>
        <v>-1.1126368347907263</v>
      </c>
      <c r="N217" s="13">
        <f t="shared" si="26"/>
        <v>8.4098361578516409E-6</v>
      </c>
      <c r="O217" s="13">
        <v>1</v>
      </c>
    </row>
    <row r="218" spans="4:15" x14ac:dyDescent="0.4">
      <c r="D218" s="6">
        <v>2.98</v>
      </c>
      <c r="E218" s="7">
        <f t="shared" si="21"/>
        <v>-0.26931399106980569</v>
      </c>
      <c r="G218">
        <f t="shared" si="22"/>
        <v>4.1761560747527291</v>
      </c>
      <c r="H218" s="10">
        <f t="shared" si="27"/>
        <v>-1.1031101074219243</v>
      </c>
      <c r="I218">
        <f t="shared" si="23"/>
        <v>-13.237321289063091</v>
      </c>
      <c r="K218">
        <f t="shared" si="24"/>
        <v>-1.1002775496473687</v>
      </c>
      <c r="M218">
        <f t="shared" si="25"/>
        <v>-1.1002775496473687</v>
      </c>
      <c r="N218" s="13">
        <f t="shared" si="26"/>
        <v>8.0233835461953711E-6</v>
      </c>
      <c r="O218" s="13">
        <v>1</v>
      </c>
    </row>
    <row r="219" spans="4:15" x14ac:dyDescent="0.4">
      <c r="D219" s="6">
        <v>3</v>
      </c>
      <c r="E219" s="7">
        <f t="shared" si="21"/>
        <v>-0.26631128314254482</v>
      </c>
      <c r="G219">
        <f t="shared" si="22"/>
        <v>4.1869365318443146</v>
      </c>
      <c r="H219" s="10">
        <f t="shared" si="27"/>
        <v>-1.0908110157518636</v>
      </c>
      <c r="I219">
        <f t="shared" si="23"/>
        <v>-13.089732189022364</v>
      </c>
      <c r="K219">
        <f t="shared" si="24"/>
        <v>-1.0880495194512916</v>
      </c>
      <c r="M219">
        <f t="shared" si="25"/>
        <v>-1.0880495194512916</v>
      </c>
      <c r="N219" s="13">
        <f t="shared" si="26"/>
        <v>7.6258618180727655E-6</v>
      </c>
      <c r="O219" s="13">
        <v>1</v>
      </c>
    </row>
    <row r="220" spans="4:15" x14ac:dyDescent="0.4">
      <c r="D220" s="6">
        <v>3.02</v>
      </c>
      <c r="E220" s="7">
        <f t="shared" si="21"/>
        <v>-0.26333944990151176</v>
      </c>
      <c r="G220">
        <f t="shared" si="22"/>
        <v>4.197716988935901</v>
      </c>
      <c r="H220" s="10">
        <f t="shared" si="27"/>
        <v>-1.0786383867965921</v>
      </c>
      <c r="I220">
        <f t="shared" si="23"/>
        <v>-12.943660641559106</v>
      </c>
      <c r="K220">
        <f t="shared" si="24"/>
        <v>-1.0759515648218851</v>
      </c>
      <c r="M220">
        <f t="shared" si="25"/>
        <v>-1.0759515648218851</v>
      </c>
      <c r="N220" s="13">
        <f t="shared" si="26"/>
        <v>7.2190123237680587E-6</v>
      </c>
      <c r="O220" s="13">
        <v>1</v>
      </c>
    </row>
    <row r="221" spans="4:15" x14ac:dyDescent="0.4">
      <c r="D221" s="6">
        <v>3.04</v>
      </c>
      <c r="E221" s="7">
        <f t="shared" si="21"/>
        <v>-0.26039821306369187</v>
      </c>
      <c r="G221">
        <f t="shared" si="22"/>
        <v>4.2084974460274873</v>
      </c>
      <c r="H221" s="10">
        <f t="shared" si="27"/>
        <v>-1.0665910807088819</v>
      </c>
      <c r="I221">
        <f t="shared" si="23"/>
        <v>-12.799092968506582</v>
      </c>
      <c r="K221">
        <f t="shared" si="24"/>
        <v>-1.0639825091167097</v>
      </c>
      <c r="M221">
        <f t="shared" si="25"/>
        <v>-1.0639825091167097</v>
      </c>
      <c r="N221" s="13">
        <f t="shared" si="26"/>
        <v>6.804645751487828E-6</v>
      </c>
      <c r="O221" s="13">
        <v>1</v>
      </c>
    </row>
    <row r="222" spans="4:15" x14ac:dyDescent="0.4">
      <c r="D222" s="6">
        <v>3.06</v>
      </c>
      <c r="E222" s="7">
        <f t="shared" si="21"/>
        <v>-0.25748729560127753</v>
      </c>
      <c r="G222">
        <f t="shared" si="22"/>
        <v>4.2192779031190728</v>
      </c>
      <c r="H222" s="10">
        <f t="shared" si="27"/>
        <v>-1.0546679627828326</v>
      </c>
      <c r="I222">
        <f t="shared" si="23"/>
        <v>-12.656015553393992</v>
      </c>
      <c r="K222">
        <f t="shared" si="24"/>
        <v>-1.0521411787632078</v>
      </c>
      <c r="M222">
        <f t="shared" si="25"/>
        <v>-1.0521411787632078</v>
      </c>
      <c r="N222" s="13">
        <f t="shared" si="26"/>
        <v>6.3846374818312914E-6</v>
      </c>
      <c r="O222" s="13">
        <v>1</v>
      </c>
    </row>
    <row r="223" spans="4:15" x14ac:dyDescent="0.4">
      <c r="D223" s="6">
        <v>3.08</v>
      </c>
      <c r="E223" s="7">
        <f t="shared" si="21"/>
        <v>-0.25460642179971249</v>
      </c>
      <c r="G223">
        <f t="shared" si="22"/>
        <v>4.2300583602106592</v>
      </c>
      <c r="H223" s="10">
        <f t="shared" si="27"/>
        <v>-1.0428679036916224</v>
      </c>
      <c r="I223">
        <f t="shared" si="23"/>
        <v>-12.51441484429947</v>
      </c>
      <c r="K223">
        <f t="shared" si="24"/>
        <v>-1.0404264035743478</v>
      </c>
      <c r="M223">
        <f t="shared" si="25"/>
        <v>-1.0404264035743478</v>
      </c>
      <c r="N223" s="13">
        <f t="shared" si="26"/>
        <v>5.9609228226519824E-6</v>
      </c>
      <c r="O223" s="13">
        <v>1</v>
      </c>
    </row>
    <row r="224" spans="4:15" x14ac:dyDescent="0.4">
      <c r="D224" s="6">
        <v>3.1</v>
      </c>
      <c r="E224" s="7">
        <f t="shared" si="21"/>
        <v>-0.25175531731208267</v>
      </c>
      <c r="G224">
        <f t="shared" si="22"/>
        <v>4.2408388173022447</v>
      </c>
      <c r="H224" s="10">
        <f t="shared" si="27"/>
        <v>-1.0311897797102907</v>
      </c>
      <c r="I224">
        <f t="shared" si="23"/>
        <v>-12.374277356523489</v>
      </c>
      <c r="K224">
        <f t="shared" si="24"/>
        <v>-1.028837017048815</v>
      </c>
      <c r="M224">
        <f t="shared" si="25"/>
        <v>-1.028837017048815</v>
      </c>
      <c r="N224" s="13">
        <f t="shared" si="26"/>
        <v>5.5354921412340326E-6</v>
      </c>
      <c r="O224" s="13">
        <v>1</v>
      </c>
    </row>
    <row r="225" spans="4:15" x14ac:dyDescent="0.4">
      <c r="D225" s="6">
        <v>3.12</v>
      </c>
      <c r="E225" s="7">
        <f t="shared" si="21"/>
        <v>-0.24893370921000751</v>
      </c>
      <c r="G225">
        <f t="shared" si="22"/>
        <v>4.251619274393831</v>
      </c>
      <c r="H225" s="10">
        <f t="shared" si="27"/>
        <v>-1.0196324729241908</v>
      </c>
      <c r="I225">
        <f t="shared" si="23"/>
        <v>-12.235589675090289</v>
      </c>
      <c r="K225">
        <f t="shared" si="24"/>
        <v>-1.0173718566562966</v>
      </c>
      <c r="M225">
        <f t="shared" si="25"/>
        <v>-1.0173718566562966</v>
      </c>
      <c r="N225" s="13">
        <f t="shared" si="26"/>
        <v>5.1103859106679009E-6</v>
      </c>
      <c r="O225" s="13">
        <v>1</v>
      </c>
    </row>
    <row r="226" spans="4:15" x14ac:dyDescent="0.4">
      <c r="D226" s="6">
        <v>3.14</v>
      </c>
      <c r="E226" s="7">
        <f t="shared" si="21"/>
        <v>-0.24614132603118544</v>
      </c>
      <c r="G226">
        <f t="shared" si="22"/>
        <v>4.2623997314854174</v>
      </c>
      <c r="H226" s="10">
        <f t="shared" si="27"/>
        <v>-1.0081948714237354</v>
      </c>
      <c r="I226">
        <f t="shared" si="23"/>
        <v>-12.098338457084825</v>
      </c>
      <c r="K226">
        <f t="shared" si="24"/>
        <v>-1.0060297641084499</v>
      </c>
      <c r="M226">
        <f t="shared" si="25"/>
        <v>-1.0060297641084499</v>
      </c>
      <c r="N226" s="13">
        <f t="shared" si="26"/>
        <v>4.6876896867028697E-6</v>
      </c>
      <c r="O226" s="13">
        <v>1</v>
      </c>
    </row>
    <row r="227" spans="4:15" x14ac:dyDescent="0.4">
      <c r="D227" s="6">
        <v>3.16</v>
      </c>
      <c r="E227" s="7">
        <f t="shared" si="21"/>
        <v>-0.24337789782373714</v>
      </c>
      <c r="G227">
        <f t="shared" si="22"/>
        <v>4.2731801885770038</v>
      </c>
      <c r="H227" s="10">
        <f t="shared" si="27"/>
        <v>-0.99687586948602736</v>
      </c>
      <c r="I227">
        <f t="shared" si="23"/>
        <v>-11.962510433832328</v>
      </c>
      <c r="K227">
        <f t="shared" si="24"/>
        <v>-0.99480958561607058</v>
      </c>
      <c r="M227">
        <f t="shared" si="25"/>
        <v>-0.99480958561607058</v>
      </c>
      <c r="N227" s="13">
        <f t="shared" si="26"/>
        <v>4.2695290312435486E-6</v>
      </c>
      <c r="O227" s="13">
        <v>1</v>
      </c>
    </row>
    <row r="228" spans="4:15" x14ac:dyDescent="0.4">
      <c r="D228" s="6">
        <v>3.18</v>
      </c>
      <c r="E228" s="7">
        <f t="shared" si="21"/>
        <v>-0.24064315618748688</v>
      </c>
      <c r="G228">
        <f t="shared" si="22"/>
        <v>4.2839606456685901</v>
      </c>
      <c r="H228" s="10">
        <f t="shared" si="27"/>
        <v>-0.98567436774394623</v>
      </c>
      <c r="I228">
        <f t="shared" si="23"/>
        <v>-11.828092412927354</v>
      </c>
      <c r="K228">
        <f t="shared" si="24"/>
        <v>-0.98371017213298417</v>
      </c>
      <c r="M228">
        <f t="shared" si="25"/>
        <v>-0.98371017213298417</v>
      </c>
      <c r="N228" s="13">
        <f t="shared" si="26"/>
        <v>3.8580643981226226E-6</v>
      </c>
      <c r="O228" s="13">
        <v>1</v>
      </c>
    </row>
    <row r="229" spans="4:15" x14ac:dyDescent="0.4">
      <c r="D229" s="6">
        <v>3.2</v>
      </c>
      <c r="E229" s="7">
        <f t="shared" si="21"/>
        <v>-0.23793683431231721</v>
      </c>
      <c r="G229">
        <f t="shared" si="22"/>
        <v>4.2947411027601765</v>
      </c>
      <c r="H229" s="10">
        <f t="shared" si="27"/>
        <v>-0.97458927334325129</v>
      </c>
      <c r="I229">
        <f t="shared" si="23"/>
        <v>-11.695071280119016</v>
      </c>
      <c r="K229">
        <f t="shared" si="24"/>
        <v>-0.97273037958717301</v>
      </c>
      <c r="M229">
        <f t="shared" si="25"/>
        <v>-0.97273037958717301</v>
      </c>
      <c r="N229" s="13">
        <f t="shared" si="26"/>
        <v>3.4554859963868296E-6</v>
      </c>
      <c r="O229" s="13">
        <v>1</v>
      </c>
    </row>
    <row r="230" spans="4:15" x14ac:dyDescent="0.4">
      <c r="D230" s="6">
        <v>3.22</v>
      </c>
      <c r="E230" s="7">
        <f t="shared" si="21"/>
        <v>-0.23525866701372453</v>
      </c>
      <c r="G230">
        <f t="shared" si="22"/>
        <v>4.305521559851762</v>
      </c>
      <c r="H230" s="10">
        <f t="shared" si="27"/>
        <v>-0.96361950008821573</v>
      </c>
      <c r="I230">
        <f t="shared" si="23"/>
        <v>-11.563434001058589</v>
      </c>
      <c r="K230">
        <f t="shared" si="24"/>
        <v>-0.96186906909960646</v>
      </c>
      <c r="M230">
        <f t="shared" si="25"/>
        <v>-0.96186906909960646</v>
      </c>
      <c r="N230" s="13">
        <f t="shared" si="26"/>
        <v>3.064008645883644E-6</v>
      </c>
      <c r="O230" s="13">
        <v>1</v>
      </c>
    </row>
    <row r="231" spans="4:15" x14ac:dyDescent="0.4">
      <c r="D231" s="6">
        <v>3.24</v>
      </c>
      <c r="E231" s="7">
        <f t="shared" si="21"/>
        <v>-0.23260839076570361</v>
      </c>
      <c r="G231">
        <f t="shared" si="22"/>
        <v>4.3163020169433484</v>
      </c>
      <c r="H231" s="10">
        <f t="shared" si="27"/>
        <v>-0.95276396857632195</v>
      </c>
      <c r="I231">
        <f t="shared" si="23"/>
        <v>-11.433167622915864</v>
      </c>
      <c r="K231">
        <f t="shared" si="24"/>
        <v>-0.95112510719125098</v>
      </c>
      <c r="M231">
        <f t="shared" si="25"/>
        <v>-0.95112510719125098</v>
      </c>
      <c r="N231" s="13">
        <f t="shared" si="26"/>
        <v>2.6858666394767269E-6</v>
      </c>
      <c r="O231" s="13">
        <v>1</v>
      </c>
    </row>
    <row r="232" spans="4:15" x14ac:dyDescent="0.4">
      <c r="D232" s="6">
        <v>3.26</v>
      </c>
      <c r="E232" s="7">
        <f t="shared" si="21"/>
        <v>-0.22998574373107739</v>
      </c>
      <c r="G232">
        <f t="shared" si="22"/>
        <v>4.3270824740349347</v>
      </c>
      <c r="H232" s="10">
        <f t="shared" si="27"/>
        <v>-0.94202160632249288</v>
      </c>
      <c r="I232">
        <f t="shared" si="23"/>
        <v>-11.304259275869914</v>
      </c>
      <c r="K232">
        <f t="shared" si="24"/>
        <v>-0.94049736597871092</v>
      </c>
      <c r="M232">
        <f t="shared" si="25"/>
        <v>-0.94049736597871092</v>
      </c>
      <c r="N232" s="13">
        <f t="shared" si="26"/>
        <v>2.3233086256125396E-6</v>
      </c>
      <c r="O232" s="13">
        <v>1</v>
      </c>
    </row>
    <row r="233" spans="4:15" x14ac:dyDescent="0.4">
      <c r="D233" s="6">
        <v>3.28</v>
      </c>
      <c r="E233" s="7">
        <f t="shared" si="21"/>
        <v>-0.22739046578938971</v>
      </c>
      <c r="G233">
        <f t="shared" si="22"/>
        <v>4.3378629311265202</v>
      </c>
      <c r="H233" s="10">
        <f t="shared" si="27"/>
        <v>-0.93139134787334033</v>
      </c>
      <c r="I233">
        <f t="shared" si="23"/>
        <v>-11.176696174480083</v>
      </c>
      <c r="K233">
        <f t="shared" si="24"/>
        <v>-0.92998472335892501</v>
      </c>
      <c r="M233">
        <f t="shared" si="25"/>
        <v>-0.92998472335892501</v>
      </c>
      <c r="N233" s="13">
        <f t="shared" si="26"/>
        <v>1.9785925245541099E-6</v>
      </c>
      <c r="O233" s="13">
        <v>1</v>
      </c>
    </row>
    <row r="234" spans="4:15" x14ac:dyDescent="0.4">
      <c r="D234" s="6">
        <v>3.3</v>
      </c>
      <c r="E234" s="7">
        <f t="shared" si="21"/>
        <v>-0.22482229856247193</v>
      </c>
      <c r="G234">
        <f t="shared" si="22"/>
        <v>4.3486433882181066</v>
      </c>
      <c r="H234" s="10">
        <f t="shared" si="27"/>
        <v>-0.92087213491188502</v>
      </c>
      <c r="I234">
        <f t="shared" si="23"/>
        <v>-11.050465618942621</v>
      </c>
      <c r="K234">
        <f t="shared" si="24"/>
        <v>-0.91958606318334479</v>
      </c>
      <c r="M234">
        <f t="shared" si="25"/>
        <v>-0.91958606318334479</v>
      </c>
      <c r="N234" s="13">
        <f t="shared" si="26"/>
        <v>1.6539804909504497E-6</v>
      </c>
      <c r="O234" s="13">
        <v>1</v>
      </c>
    </row>
    <row r="235" spans="4:15" x14ac:dyDescent="0.4">
      <c r="D235" s="6">
        <v>3.32</v>
      </c>
      <c r="E235" s="7">
        <f t="shared" si="21"/>
        <v>-0.22228098543778835</v>
      </c>
      <c r="G235">
        <f t="shared" si="22"/>
        <v>4.359423845309693</v>
      </c>
      <c r="H235" s="10">
        <f t="shared" si="27"/>
        <v>-0.910462916353181</v>
      </c>
      <c r="I235">
        <f t="shared" si="23"/>
        <v>-10.925554996238173</v>
      </c>
      <c r="K235">
        <f t="shared" si="24"/>
        <v>-0.90930027542200276</v>
      </c>
      <c r="M235">
        <f t="shared" si="25"/>
        <v>-0.90930027542200276</v>
      </c>
      <c r="N235" s="13">
        <f t="shared" si="26"/>
        <v>1.3517339348510008E-6</v>
      </c>
      <c r="O235" s="13">
        <v>1</v>
      </c>
    </row>
    <row r="236" spans="4:15" x14ac:dyDescent="0.4">
      <c r="D236" s="6">
        <v>3.34</v>
      </c>
      <c r="E236" s="7">
        <f t="shared" si="21"/>
        <v>-0.2197662715896655</v>
      </c>
      <c r="G236">
        <f t="shared" si="22"/>
        <v>4.3702043024012784</v>
      </c>
      <c r="H236" s="10">
        <f t="shared" si="27"/>
        <v>-0.90016264843126981</v>
      </c>
      <c r="I236">
        <f t="shared" si="23"/>
        <v>-10.801951781175237</v>
      </c>
      <c r="K236">
        <f t="shared" si="24"/>
        <v>-0.89912625631785359</v>
      </c>
      <c r="M236">
        <f t="shared" si="25"/>
        <v>-0.89912625631785359</v>
      </c>
      <c r="N236" s="13">
        <f t="shared" si="26"/>
        <v>1.0741086127513349E-6</v>
      </c>
      <c r="O236" s="13">
        <v>1</v>
      </c>
    </row>
    <row r="237" spans="4:15" x14ac:dyDescent="0.4">
      <c r="D237" s="6">
        <v>3.36</v>
      </c>
      <c r="E237" s="7">
        <f t="shared" si="21"/>
        <v>-0.21727790399850189</v>
      </c>
      <c r="G237">
        <f t="shared" si="22"/>
        <v>4.3809847594928648</v>
      </c>
      <c r="H237" s="10">
        <f t="shared" si="27"/>
        <v>-0.88997029477786371</v>
      </c>
      <c r="I237">
        <f t="shared" si="23"/>
        <v>-10.679643537334364</v>
      </c>
      <c r="K237">
        <f t="shared" si="24"/>
        <v>-0.8890629085317604</v>
      </c>
      <c r="M237">
        <f t="shared" si="25"/>
        <v>-0.8890629085317604</v>
      </c>
      <c r="N237" s="13">
        <f t="shared" si="26"/>
        <v>8.2334979961746471E-7</v>
      </c>
      <c r="O237" s="13">
        <v>1</v>
      </c>
    </row>
    <row r="238" spans="4:15" x14ac:dyDescent="0.4">
      <c r="D238" s="6">
        <v>3.38</v>
      </c>
      <c r="E238" s="7">
        <f t="shared" si="21"/>
        <v>-0.21481563146805466</v>
      </c>
      <c r="G238">
        <f t="shared" si="22"/>
        <v>4.3917652165844503</v>
      </c>
      <c r="H238" s="10">
        <f t="shared" si="27"/>
        <v>-0.87988482649315181</v>
      </c>
      <c r="I238">
        <f t="shared" si="23"/>
        <v>-10.558617917917822</v>
      </c>
      <c r="K238">
        <f t="shared" si="24"/>
        <v>-0.87910914127850792</v>
      </c>
      <c r="M238">
        <f t="shared" si="25"/>
        <v>-0.87910914127850792</v>
      </c>
      <c r="N238" s="13">
        <f t="shared" si="26"/>
        <v>6.0168755221712869E-7</v>
      </c>
      <c r="O238" s="13">
        <v>1</v>
      </c>
    </row>
    <row r="239" spans="4:15" x14ac:dyDescent="0.4">
      <c r="D239" s="6">
        <v>3.4</v>
      </c>
      <c r="E239" s="7">
        <f t="shared" si="21"/>
        <v>-0.21237920464089274</v>
      </c>
      <c r="G239">
        <f t="shared" si="22"/>
        <v>4.4025456736760367</v>
      </c>
      <c r="H239" s="10">
        <f t="shared" si="27"/>
        <v>-0.86990522220909672</v>
      </c>
      <c r="I239">
        <f t="shared" si="23"/>
        <v>-10.438862666509161</v>
      </c>
      <c r="K239">
        <f t="shared" si="24"/>
        <v>-0.86926387045416864</v>
      </c>
      <c r="M239">
        <f t="shared" si="25"/>
        <v>-0.86926387045416864</v>
      </c>
      <c r="N239" s="13">
        <f t="shared" si="26"/>
        <v>4.1133207354932381E-7</v>
      </c>
      <c r="O239" s="13">
        <v>1</v>
      </c>
    </row>
    <row r="240" spans="4:15" x14ac:dyDescent="0.4">
      <c r="D240" s="6">
        <v>3.42</v>
      </c>
      <c r="E240" s="7">
        <f t="shared" si="21"/>
        <v>-0.20996837601210566</v>
      </c>
      <c r="G240">
        <f t="shared" si="22"/>
        <v>4.413326130767623</v>
      </c>
      <c r="H240" s="10">
        <f t="shared" si="27"/>
        <v>-0.86003046814558481</v>
      </c>
      <c r="I240">
        <f t="shared" si="23"/>
        <v>-10.320365617747019</v>
      </c>
      <c r="K240">
        <f t="shared" si="24"/>
        <v>-0.85952601875518186</v>
      </c>
      <c r="M240">
        <f t="shared" si="25"/>
        <v>-0.85952601875518186</v>
      </c>
      <c r="N240" s="13">
        <f t="shared" si="26"/>
        <v>2.54469187477908E-7</v>
      </c>
      <c r="O240" s="13">
        <v>1</v>
      </c>
    </row>
    <row r="241" spans="4:15" x14ac:dyDescent="0.4">
      <c r="D241" s="6">
        <v>3.44</v>
      </c>
      <c r="E241" s="7">
        <f t="shared" si="21"/>
        <v>-0.20758289994135076</v>
      </c>
      <c r="G241">
        <f t="shared" si="22"/>
        <v>4.4241065878592094</v>
      </c>
      <c r="H241" s="10">
        <f t="shared" si="27"/>
        <v>-0.85025955815977283</v>
      </c>
      <c r="I241">
        <f t="shared" si="23"/>
        <v>-10.203114697917274</v>
      </c>
      <c r="K241">
        <f t="shared" si="24"/>
        <v>-0.84989451578945574</v>
      </c>
      <c r="M241">
        <f t="shared" si="25"/>
        <v>-0.84989451578945574</v>
      </c>
      <c r="N241" s="13">
        <f t="shared" si="26"/>
        <v>1.3325593212672124E-7</v>
      </c>
      <c r="O241" s="13">
        <v>1</v>
      </c>
    </row>
    <row r="242" spans="4:15" x14ac:dyDescent="0.4">
      <c r="D242" s="6">
        <v>3.46</v>
      </c>
      <c r="E242" s="7">
        <f t="shared" si="21"/>
        <v>-0.20522253266332102</v>
      </c>
      <c r="G242">
        <f t="shared" si="22"/>
        <v>4.4348870449507949</v>
      </c>
      <c r="H242" s="10">
        <f t="shared" si="27"/>
        <v>-0.84059149378896292</v>
      </c>
      <c r="I242">
        <f t="shared" si="23"/>
        <v>-10.087097925467555</v>
      </c>
      <c r="K242">
        <f t="shared" si="24"/>
        <v>-0.84036829817981229</v>
      </c>
      <c r="M242">
        <f t="shared" si="25"/>
        <v>-0.84036829817981229</v>
      </c>
      <c r="N242" s="13">
        <f t="shared" si="26"/>
        <v>4.9816279944119983E-8</v>
      </c>
      <c r="O242" s="13">
        <v>1</v>
      </c>
    </row>
    <row r="243" spans="4:15" x14ac:dyDescent="0.4">
      <c r="D243" s="6">
        <v>3.48</v>
      </c>
      <c r="E243" s="7">
        <f t="shared" si="21"/>
        <v>-0.20288703229670926</v>
      </c>
      <c r="G243">
        <f t="shared" si="22"/>
        <v>4.4456675020423813</v>
      </c>
      <c r="H243" s="10">
        <f t="shared" si="27"/>
        <v>-0.83102528428732114</v>
      </c>
      <c r="I243">
        <f t="shared" si="23"/>
        <v>-9.9723034114478537</v>
      </c>
      <c r="K243">
        <f t="shared" si="24"/>
        <v>-0.83094630966008065</v>
      </c>
      <c r="M243">
        <f t="shared" si="25"/>
        <v>-0.83094630966008065</v>
      </c>
      <c r="N243" s="13">
        <f t="shared" si="26"/>
        <v>6.2369917477745348E-9</v>
      </c>
      <c r="O243" s="13">
        <v>1</v>
      </c>
    </row>
    <row r="244" spans="4:15" x14ac:dyDescent="0.4">
      <c r="D244" s="6">
        <v>3.5</v>
      </c>
      <c r="E244" s="7">
        <f t="shared" si="21"/>
        <v>-0.20057615885174537</v>
      </c>
      <c r="G244">
        <f t="shared" si="22"/>
        <v>4.4564479591339676</v>
      </c>
      <c r="H244" s="10">
        <f t="shared" si="27"/>
        <v>-0.82155994665674903</v>
      </c>
      <c r="I244">
        <f t="shared" si="23"/>
        <v>-9.8587193598809879</v>
      </c>
      <c r="K244">
        <f t="shared" si="24"/>
        <v>-0.82162750116413341</v>
      </c>
      <c r="M244">
        <f t="shared" si="25"/>
        <v>-0.82162750116413341</v>
      </c>
      <c r="N244" s="13">
        <f t="shared" si="26"/>
        <v>4.5636114679465161E-9</v>
      </c>
      <c r="O244" s="13">
        <v>1</v>
      </c>
    </row>
    <row r="245" spans="4:15" x14ac:dyDescent="0.4">
      <c r="D245" s="6">
        <v>3.52</v>
      </c>
      <c r="E245" s="7">
        <f t="shared" si="21"/>
        <v>-0.19828967423637667</v>
      </c>
      <c r="G245">
        <f t="shared" si="22"/>
        <v>4.467228416225554</v>
      </c>
      <c r="H245" s="10">
        <f t="shared" si="27"/>
        <v>-0.81219450567219886</v>
      </c>
      <c r="I245">
        <f t="shared" si="23"/>
        <v>-9.7463340680663855</v>
      </c>
      <c r="K245">
        <f t="shared" si="24"/>
        <v>-0.81241083090813626</v>
      </c>
      <c r="M245">
        <f t="shared" si="25"/>
        <v>-0.81241083090813626</v>
      </c>
      <c r="N245" s="13">
        <f t="shared" si="26"/>
        <v>4.6796607703370888E-8</v>
      </c>
      <c r="O245" s="13">
        <v>1</v>
      </c>
    </row>
    <row r="246" spans="4:15" x14ac:dyDescent="0.4">
      <c r="D246" s="6">
        <v>3.54</v>
      </c>
      <c r="E246" s="7">
        <f t="shared" si="21"/>
        <v>-0.19602734226116031</v>
      </c>
      <c r="G246">
        <f t="shared" si="22"/>
        <v>4.4780088733171404</v>
      </c>
      <c r="H246" s="10">
        <f t="shared" si="27"/>
        <v>-0.80292799390171266</v>
      </c>
      <c r="I246">
        <f t="shared" si="23"/>
        <v>-9.6351359268205528</v>
      </c>
      <c r="K246">
        <f t="shared" si="24"/>
        <v>-0.80329526446629673</v>
      </c>
      <c r="M246">
        <f t="shared" si="25"/>
        <v>-0.80329526446629673</v>
      </c>
      <c r="N246" s="13">
        <f t="shared" si="26"/>
        <v>1.3488766760990654E-7</v>
      </c>
      <c r="O246" s="13">
        <v>1</v>
      </c>
    </row>
    <row r="247" spans="4:15" x14ac:dyDescent="0.4">
      <c r="D247" s="6">
        <v>3.56</v>
      </c>
      <c r="E247" s="7">
        <f t="shared" si="21"/>
        <v>-0.19378892864293407</v>
      </c>
      <c r="G247">
        <f t="shared" si="22"/>
        <v>4.4887893304087259</v>
      </c>
      <c r="H247" s="10">
        <f t="shared" si="27"/>
        <v>-0.7937594517214579</v>
      </c>
      <c r="I247">
        <f t="shared" si="23"/>
        <v>-9.5251134206574939</v>
      </c>
      <c r="K247">
        <f t="shared" si="24"/>
        <v>-0.79427977484036827</v>
      </c>
      <c r="M247">
        <f t="shared" si="25"/>
        <v>-0.79427977484036827</v>
      </c>
      <c r="N247" s="13">
        <f t="shared" si="26"/>
        <v>2.7073614807261582E-7</v>
      </c>
      <c r="O247" s="13">
        <v>1</v>
      </c>
    </row>
    <row r="248" spans="4:15" x14ac:dyDescent="0.4">
      <c r="D248" s="6">
        <v>3.58</v>
      </c>
      <c r="E248" s="7">
        <f t="shared" si="21"/>
        <v>-0.19157420100732825</v>
      </c>
      <c r="G248">
        <f t="shared" si="22"/>
        <v>4.4995697875003122</v>
      </c>
      <c r="H248" s="10">
        <f t="shared" si="27"/>
        <v>-0.78468792732601644</v>
      </c>
      <c r="I248">
        <f t="shared" si="23"/>
        <v>-9.4162551279121978</v>
      </c>
      <c r="K248">
        <f t="shared" si="24"/>
        <v>-0.78536334252315787</v>
      </c>
      <c r="M248">
        <f t="shared" si="25"/>
        <v>-0.78536334252315787</v>
      </c>
      <c r="N248" s="13">
        <f t="shared" si="26"/>
        <v>4.5618568852959246E-7</v>
      </c>
      <c r="O248" s="13">
        <v>1</v>
      </c>
    </row>
    <row r="249" spans="4:15" x14ac:dyDescent="0.4">
      <c r="D249" s="6">
        <v>3.6</v>
      </c>
      <c r="E249" s="7">
        <f t="shared" si="21"/>
        <v>-0.18938292889018002</v>
      </c>
      <c r="G249">
        <f t="shared" si="22"/>
        <v>4.5103502445918977</v>
      </c>
      <c r="H249" s="10">
        <f t="shared" si="27"/>
        <v>-0.77571247673417743</v>
      </c>
      <c r="I249">
        <f t="shared" si="23"/>
        <v>-9.3085497208101291</v>
      </c>
      <c r="K249">
        <f t="shared" si="24"/>
        <v>-0.77654495555629632</v>
      </c>
      <c r="M249">
        <f t="shared" si="25"/>
        <v>-0.77654495555629632</v>
      </c>
      <c r="N249" s="13">
        <f t="shared" si="26"/>
        <v>6.9302098927646836E-7</v>
      </c>
      <c r="O249" s="13">
        <v>1</v>
      </c>
    </row>
    <row r="250" spans="4:15" x14ac:dyDescent="0.4">
      <c r="D250" s="6">
        <v>3.62</v>
      </c>
      <c r="E250" s="7">
        <f t="shared" si="21"/>
        <v>-0.18721488373790751</v>
      </c>
      <c r="G250">
        <f t="shared" si="22"/>
        <v>4.5211307016834841</v>
      </c>
      <c r="H250" s="10">
        <f t="shared" si="27"/>
        <v>-0.76683216379046915</v>
      </c>
      <c r="I250">
        <f t="shared" si="23"/>
        <v>-9.2019859654856297</v>
      </c>
      <c r="K250">
        <f t="shared" si="24"/>
        <v>-0.76782360958248519</v>
      </c>
      <c r="M250">
        <f t="shared" si="25"/>
        <v>-0.76782360958248519</v>
      </c>
      <c r="N250" s="13">
        <f t="shared" si="26"/>
        <v>9.8296475850631988E-7</v>
      </c>
      <c r="O250" s="13">
        <v>1</v>
      </c>
    </row>
    <row r="251" spans="4:15" x14ac:dyDescent="0.4">
      <c r="D251" s="6">
        <v>3.64</v>
      </c>
      <c r="E251" s="7">
        <f t="shared" si="21"/>
        <v>-0.18506983890689971</v>
      </c>
      <c r="G251">
        <f t="shared" si="22"/>
        <v>4.5319111587750704</v>
      </c>
      <c r="H251" s="10">
        <f t="shared" si="27"/>
        <v>-0.75804606016266129</v>
      </c>
      <c r="I251">
        <f t="shared" si="23"/>
        <v>-9.0965527219519355</v>
      </c>
      <c r="K251">
        <f t="shared" si="24"/>
        <v>-0.75919830789247145</v>
      </c>
      <c r="M251">
        <f t="shared" si="25"/>
        <v>-0.75919830789247145</v>
      </c>
      <c r="N251" s="13">
        <f t="shared" si="26"/>
        <v>1.3276748308526488E-6</v>
      </c>
      <c r="O251" s="13">
        <v>1</v>
      </c>
    </row>
    <row r="252" spans="4:15" x14ac:dyDescent="0.4">
      <c r="D252" s="6">
        <v>3.66</v>
      </c>
      <c r="E252" s="7">
        <f t="shared" si="21"/>
        <v>-0.18294756966197639</v>
      </c>
      <c r="G252">
        <f t="shared" si="22"/>
        <v>4.5426916158666559</v>
      </c>
      <c r="H252" s="10">
        <f t="shared" si="27"/>
        <v>-0.74935324533545533</v>
      </c>
      <c r="I252">
        <f t="shared" si="23"/>
        <v>-8.9922389440254644</v>
      </c>
      <c r="K252">
        <f t="shared" si="24"/>
        <v>-0.75066806146694298</v>
      </c>
      <c r="M252">
        <f t="shared" si="25"/>
        <v>-0.75066806146694298</v>
      </c>
      <c r="N252" s="13">
        <f t="shared" si="26"/>
        <v>1.7287414596201507E-6</v>
      </c>
      <c r="O252" s="13">
        <v>1</v>
      </c>
    </row>
    <row r="253" spans="4:15" x14ac:dyDescent="0.4">
      <c r="D253" s="6">
        <v>3.68</v>
      </c>
      <c r="E253" s="7">
        <f t="shared" si="21"/>
        <v>-0.18084785317396823</v>
      </c>
      <c r="G253">
        <f t="shared" si="22"/>
        <v>4.5534720729582432</v>
      </c>
      <c r="H253" s="10">
        <f t="shared" si="27"/>
        <v>-0.74075280660057397</v>
      </c>
      <c r="I253">
        <f t="shared" si="23"/>
        <v>-8.8890336792068876</v>
      </c>
      <c r="K253">
        <f t="shared" si="24"/>
        <v>-0.74223188901357873</v>
      </c>
      <c r="M253">
        <f t="shared" si="25"/>
        <v>-0.74223188901357873</v>
      </c>
      <c r="N253" s="13">
        <f t="shared" si="26"/>
        <v>2.1876847844599894E-6</v>
      </c>
      <c r="O253" s="13">
        <v>1</v>
      </c>
    </row>
    <row r="254" spans="4:15" x14ac:dyDescent="0.4">
      <c r="D254" s="6">
        <v>3.7</v>
      </c>
      <c r="E254" s="7">
        <f t="shared" si="21"/>
        <v>-0.17877046851646661</v>
      </c>
      <c r="G254">
        <f t="shared" si="22"/>
        <v>4.5642525300498287</v>
      </c>
      <c r="H254" s="10">
        <f t="shared" si="27"/>
        <v>-0.73224383904344725</v>
      </c>
      <c r="I254">
        <f t="shared" si="23"/>
        <v>-8.7869260685213675</v>
      </c>
      <c r="K254">
        <f t="shared" si="24"/>
        <v>-0.73388881699944508</v>
      </c>
      <c r="M254">
        <f t="shared" si="25"/>
        <v>-0.73388881699944508</v>
      </c>
      <c r="N254" s="13">
        <f t="shared" si="26"/>
        <v>2.7059524757187935E-6</v>
      </c>
      <c r="O254" s="13">
        <v>1</v>
      </c>
    </row>
    <row r="255" spans="4:15" x14ac:dyDescent="0.4">
      <c r="D255" s="6">
        <v>3.72</v>
      </c>
      <c r="E255" s="7">
        <f t="shared" si="21"/>
        <v>-0.17671519666179047</v>
      </c>
      <c r="G255">
        <f t="shared" si="22"/>
        <v>4.575032987141415</v>
      </c>
      <c r="H255" s="10">
        <f t="shared" si="27"/>
        <v>-0.72382544552669381</v>
      </c>
      <c r="I255">
        <f t="shared" si="23"/>
        <v>-8.6859053463203253</v>
      </c>
      <c r="K255">
        <f t="shared" si="24"/>
        <v>-0.72563787967893068</v>
      </c>
      <c r="M255">
        <f t="shared" si="25"/>
        <v>-0.72563787967893068</v>
      </c>
      <c r="N255" s="13">
        <f t="shared" si="26"/>
        <v>3.2849175561945586E-6</v>
      </c>
      <c r="O255" s="13">
        <v>1</v>
      </c>
    </row>
    <row r="256" spans="4:15" x14ac:dyDescent="0.4">
      <c r="D256" s="6">
        <v>3.74</v>
      </c>
      <c r="E256" s="7">
        <f t="shared" si="21"/>
        <v>-0.17468182047621478</v>
      </c>
      <c r="G256">
        <f t="shared" si="22"/>
        <v>4.5858134442330014</v>
      </c>
      <c r="H256" s="10">
        <f t="shared" si="27"/>
        <v>-0.71549673667057578</v>
      </c>
      <c r="I256">
        <f t="shared" si="23"/>
        <v>-8.5859608400469085</v>
      </c>
      <c r="K256">
        <f t="shared" si="24"/>
        <v>-0.71747811911742143</v>
      </c>
      <c r="M256">
        <f t="shared" si="25"/>
        <v>-0.71747811911742143</v>
      </c>
      <c r="N256" s="13">
        <f t="shared" si="26"/>
        <v>3.9258764006680455E-6</v>
      </c>
      <c r="O256" s="13">
        <v>1</v>
      </c>
    </row>
    <row r="257" spans="4:15" x14ac:dyDescent="0.4">
      <c r="D257" s="6">
        <v>3.76</v>
      </c>
      <c r="E257" s="7">
        <f t="shared" si="21"/>
        <v>-0.17267012471450408</v>
      </c>
      <c r="G257">
        <f t="shared" si="22"/>
        <v>4.5965939013245869</v>
      </c>
      <c r="H257" s="10">
        <f t="shared" si="27"/>
        <v>-0.70725683083060875</v>
      </c>
      <c r="I257">
        <f t="shared" si="23"/>
        <v>-8.4870819699673046</v>
      </c>
      <c r="K257">
        <f t="shared" si="24"/>
        <v>-0.70940858521089001</v>
      </c>
      <c r="M257">
        <f t="shared" si="25"/>
        <v>-0.70940858521089001</v>
      </c>
      <c r="N257" s="13">
        <f t="shared" si="26"/>
        <v>4.6300469130595752E-6</v>
      </c>
      <c r="O257" s="13">
        <v>1</v>
      </c>
    </row>
    <row r="258" spans="4:15" x14ac:dyDescent="0.4">
      <c r="D258" s="6">
        <v>3.78</v>
      </c>
      <c r="E258" s="7">
        <f t="shared" si="21"/>
        <v>-0.17067989601379191</v>
      </c>
      <c r="G258">
        <f t="shared" si="22"/>
        <v>4.6073743584161733</v>
      </c>
      <c r="H258" s="10">
        <f t="shared" si="27"/>
        <v>-0.69910485407249168</v>
      </c>
      <c r="I258">
        <f t="shared" si="23"/>
        <v>-8.3892582488699006</v>
      </c>
      <c r="K258">
        <f t="shared" si="24"/>
        <v>-0.70142833570156859</v>
      </c>
      <c r="M258">
        <f t="shared" si="25"/>
        <v>-0.70142833570156859</v>
      </c>
      <c r="N258" s="13">
        <f t="shared" si="26"/>
        <v>5.3985668806579282E-6</v>
      </c>
      <c r="O258" s="13">
        <v>1</v>
      </c>
    </row>
    <row r="259" spans="4:15" x14ac:dyDescent="0.4">
      <c r="D259" s="6">
        <v>3.8</v>
      </c>
      <c r="E259" s="7">
        <f t="shared" si="21"/>
        <v>-0.16871092288684653</v>
      </c>
      <c r="G259">
        <f t="shared" si="22"/>
        <v>4.6181548155077596</v>
      </c>
      <c r="H259" s="10">
        <f t="shared" si="27"/>
        <v>-0.69103994014452341</v>
      </c>
      <c r="I259">
        <f t="shared" si="23"/>
        <v>-8.2924792817342805</v>
      </c>
      <c r="K259">
        <f t="shared" si="24"/>
        <v>-0.6935364361898958</v>
      </c>
      <c r="M259">
        <f t="shared" si="25"/>
        <v>-0.6935364361898958</v>
      </c>
      <c r="N259" s="13">
        <f t="shared" si="26"/>
        <v>6.2324925045599684E-6</v>
      </c>
      <c r="O259" s="13">
        <v>1</v>
      </c>
    </row>
    <row r="260" spans="4:15" x14ac:dyDescent="0.4">
      <c r="D260" s="6">
        <v>3.82</v>
      </c>
      <c r="E260" s="7">
        <f t="shared" si="21"/>
        <v>-0.16676299571475944</v>
      </c>
      <c r="G260">
        <f t="shared" si="22"/>
        <v>4.628935272599346</v>
      </c>
      <c r="H260" s="10">
        <f t="shared" si="27"/>
        <v>-0.68306123044765465</v>
      </c>
      <c r="I260">
        <f t="shared" si="23"/>
        <v>-8.1967347653718559</v>
      </c>
      <c r="K260">
        <f t="shared" si="24"/>
        <v>-0.68573196014287052</v>
      </c>
      <c r="M260">
        <f t="shared" si="25"/>
        <v>-0.68573196014287052</v>
      </c>
      <c r="N260" s="13">
        <f t="shared" si="26"/>
        <v>7.1327971049078417E-6</v>
      </c>
      <c r="O260" s="13">
        <v>1</v>
      </c>
    </row>
    <row r="261" spans="4:15" x14ac:dyDescent="0.4">
      <c r="D261" s="6">
        <v>3.84</v>
      </c>
      <c r="E261" s="7">
        <f t="shared" si="21"/>
        <v>-0.16483590673909404</v>
      </c>
      <c r="G261">
        <f t="shared" si="22"/>
        <v>4.6397157296909315</v>
      </c>
      <c r="H261" s="10">
        <f t="shared" si="27"/>
        <v>-0.67516787400332912</v>
      </c>
      <c r="I261">
        <f t="shared" si="23"/>
        <v>-8.1020144880399485</v>
      </c>
      <c r="K261">
        <f t="shared" si="24"/>
        <v>-0.67801398889900077</v>
      </c>
      <c r="M261">
        <f t="shared" si="25"/>
        <v>-0.67801398889900077</v>
      </c>
      <c r="N261" s="13">
        <f t="shared" si="26"/>
        <v>8.1003699993640959E-6</v>
      </c>
      <c r="O261" s="13">
        <v>1</v>
      </c>
    </row>
    <row r="262" spans="4:15" x14ac:dyDescent="0.4">
      <c r="D262" s="6">
        <v>3.86</v>
      </c>
      <c r="E262" s="7">
        <f t="shared" si="21"/>
        <v>-0.1629294500535283</v>
      </c>
      <c r="G262">
        <f t="shared" si="22"/>
        <v>4.6504961867825179</v>
      </c>
      <c r="H262" s="10">
        <f t="shared" si="27"/>
        <v>-0.6673590274192519</v>
      </c>
      <c r="I262">
        <f t="shared" si="23"/>
        <v>-8.0083083290310224</v>
      </c>
      <c r="K262">
        <f t="shared" si="24"/>
        <v>-0.67038161166997201</v>
      </c>
      <c r="M262">
        <f t="shared" si="25"/>
        <v>-0.67038161166997201</v>
      </c>
      <c r="N262" s="13">
        <f t="shared" si="26"/>
        <v>9.1360155527012255E-6</v>
      </c>
      <c r="O262" s="13">
        <v>1</v>
      </c>
    </row>
    <row r="263" spans="4:15" x14ac:dyDescent="0.4">
      <c r="D263" s="6">
        <v>3.88</v>
      </c>
      <c r="E263" s="7">
        <f t="shared" si="21"/>
        <v>-0.16104342159502463</v>
      </c>
      <c r="G263">
        <f t="shared" si="22"/>
        <v>4.6612766438741033</v>
      </c>
      <c r="H263" s="10">
        <f t="shared" si="27"/>
        <v>-0.6596338548532209</v>
      </c>
      <c r="I263">
        <f t="shared" si="23"/>
        <v>-7.9156062582386504</v>
      </c>
      <c r="K263">
        <f t="shared" si="24"/>
        <v>-0.66283392553920406</v>
      </c>
      <c r="M263">
        <f t="shared" si="25"/>
        <v>-0.66283392553920406</v>
      </c>
      <c r="N263" s="13">
        <f t="shared" si="26"/>
        <v>1.0240452395288723E-5</v>
      </c>
      <c r="O263" s="13">
        <v>1</v>
      </c>
    </row>
    <row r="264" spans="4:15" x14ac:dyDescent="0.4">
      <c r="D264" s="6">
        <v>3.9</v>
      </c>
      <c r="E264" s="7">
        <f t="shared" si="21"/>
        <v>-0.15917761913455844</v>
      </c>
      <c r="G264">
        <f t="shared" si="22"/>
        <v>4.6720571009656897</v>
      </c>
      <c r="H264" s="10">
        <f t="shared" si="27"/>
        <v>-0.65199152797515147</v>
      </c>
      <c r="I264">
        <f t="shared" si="23"/>
        <v>-7.8238983357018181</v>
      </c>
      <c r="K264">
        <f t="shared" si="24"/>
        <v>-0.6553700354574159</v>
      </c>
      <c r="M264">
        <f t="shared" si="25"/>
        <v>-0.6553700354574159</v>
      </c>
      <c r="N264" s="13">
        <f t="shared" si="26"/>
        <v>1.1414312807716708E-5</v>
      </c>
      <c r="O264" s="13">
        <v>1</v>
      </c>
    </row>
    <row r="265" spans="4:15" x14ac:dyDescent="0.4">
      <c r="D265" s="6">
        <v>3.92</v>
      </c>
      <c r="E265" s="7">
        <f t="shared" si="21"/>
        <v>-0.15733184226743577</v>
      </c>
      <c r="G265">
        <f t="shared" si="22"/>
        <v>4.6828375580572761</v>
      </c>
      <c r="H265" s="10">
        <f t="shared" si="27"/>
        <v>-0.64443122592741697</v>
      </c>
      <c r="I265">
        <f t="shared" si="23"/>
        <v>-7.7331747111290037</v>
      </c>
      <c r="K265">
        <f t="shared" si="24"/>
        <v>-0.64798905423535469</v>
      </c>
      <c r="M265">
        <f t="shared" si="25"/>
        <v>-0.64798905423535469</v>
      </c>
      <c r="N265" s="13">
        <f t="shared" si="26"/>
        <v>1.2658142268762951E-5</v>
      </c>
      <c r="O265" s="13">
        <v>1</v>
      </c>
    </row>
    <row r="266" spans="4:15" x14ac:dyDescent="0.4">
      <c r="D266" s="6">
        <v>3.94</v>
      </c>
      <c r="E266" s="7">
        <f t="shared" si="21"/>
        <v>-0.15550589240322857</v>
      </c>
      <c r="G266">
        <f t="shared" si="22"/>
        <v>4.6936180151488616</v>
      </c>
      <c r="H266" s="10">
        <f t="shared" si="27"/>
        <v>-0.63695213528362415</v>
      </c>
      <c r="I266">
        <f t="shared" si="23"/>
        <v>-7.6434256234034894</v>
      </c>
      <c r="K266">
        <f t="shared" si="24"/>
        <v>-0.64069010253380054</v>
      </c>
      <c r="M266">
        <f t="shared" si="25"/>
        <v>-0.64069010253380054</v>
      </c>
      <c r="N266" s="13">
        <f t="shared" si="26"/>
        <v>1.397239916339123E-5</v>
      </c>
      <c r="O266" s="13">
        <v>1</v>
      </c>
    </row>
    <row r="267" spans="4:15" x14ac:dyDescent="0.4">
      <c r="D267" s="6">
        <v>3.96</v>
      </c>
      <c r="E267" s="7">
        <f t="shared" si="21"/>
        <v>-0.15369957275535495</v>
      </c>
      <c r="G267">
        <f t="shared" si="22"/>
        <v>4.7043984722404479</v>
      </c>
      <c r="H267" s="10">
        <f t="shared" si="27"/>
        <v>-0.62955345000593388</v>
      </c>
      <c r="I267">
        <f t="shared" si="23"/>
        <v>-7.5546414000712065</v>
      </c>
      <c r="K267">
        <f t="shared" si="24"/>
        <v>-0.63347230885098238</v>
      </c>
      <c r="M267">
        <f t="shared" si="25"/>
        <v>-0.63347230885098238</v>
      </c>
      <c r="N267" s="13">
        <f t="shared" si="26"/>
        <v>1.5357454647414869E-5</v>
      </c>
      <c r="O267" s="13">
        <v>1</v>
      </c>
    </row>
    <row r="268" spans="4:15" x14ac:dyDescent="0.4">
      <c r="D268" s="6">
        <v>3.98</v>
      </c>
      <c r="E268" s="7">
        <f t="shared" si="21"/>
        <v>-0.15191268833033117</v>
      </c>
      <c r="G268">
        <f t="shared" si="22"/>
        <v>4.7151789293320343</v>
      </c>
      <c r="H268" s="10">
        <f t="shared" si="27"/>
        <v>-0.62223437140103643</v>
      </c>
      <c r="I268">
        <f t="shared" si="23"/>
        <v>-7.4668124568124377</v>
      </c>
      <c r="K268">
        <f t="shared" si="24"/>
        <v>-0.6263348095075294</v>
      </c>
      <c r="M268">
        <f t="shared" si="25"/>
        <v>-0.6263348095075294</v>
      </c>
      <c r="N268" s="13">
        <f t="shared" si="26"/>
        <v>1.6813592665179614E-5</v>
      </c>
      <c r="O268" s="13">
        <v>1</v>
      </c>
    </row>
    <row r="269" spans="4:15" x14ac:dyDescent="0.4">
      <c r="D269" s="6">
        <v>4</v>
      </c>
      <c r="E269" s="7">
        <f t="shared" si="21"/>
        <v>-0.15014504591671954</v>
      </c>
      <c r="G269">
        <f t="shared" si="22"/>
        <v>4.7259593864236207</v>
      </c>
      <c r="H269" s="10">
        <f t="shared" si="27"/>
        <v>-0.61499410807488331</v>
      </c>
      <c r="I269">
        <f t="shared" si="23"/>
        <v>-7.3799292968985997</v>
      </c>
      <c r="K269">
        <f t="shared" si="24"/>
        <v>-0.61927674862906656</v>
      </c>
      <c r="M269">
        <f t="shared" si="25"/>
        <v>-0.61927674862906656</v>
      </c>
      <c r="N269" s="13">
        <f t="shared" si="26"/>
        <v>1.8341010116335093E-5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-0.14839645407379731</v>
      </c>
      <c r="G270">
        <f t="shared" si="22"/>
        <v>4.7367398435152062</v>
      </c>
      <c r="H270" s="10">
        <f t="shared" si="27"/>
        <v>-0.60783187588627374</v>
      </c>
      <c r="I270">
        <f t="shared" si="23"/>
        <v>-7.2939825106352849</v>
      </c>
      <c r="K270">
        <f t="shared" si="24"/>
        <v>-0.61229727812656809</v>
      </c>
      <c r="M270">
        <f t="shared" si="25"/>
        <v>-0.61229727812656809</v>
      </c>
      <c r="N270" s="13">
        <f t="shared" si="26"/>
        <v>1.9939817167625775E-5</v>
      </c>
      <c r="O270" s="13">
        <v>1</v>
      </c>
    </row>
    <row r="271" spans="4:15" x14ac:dyDescent="0.4">
      <c r="D271" s="6">
        <v>4.04</v>
      </c>
      <c r="E271" s="7">
        <f t="shared" si="21"/>
        <v>-0.14666672311996728</v>
      </c>
      <c r="G271">
        <f t="shared" si="22"/>
        <v>4.7475203006067934</v>
      </c>
      <c r="H271" s="10">
        <f t="shared" si="27"/>
        <v>-0.60074689789938596</v>
      </c>
      <c r="I271">
        <f t="shared" si="23"/>
        <v>-7.2089627747926315</v>
      </c>
      <c r="K271">
        <f t="shared" si="24"/>
        <v>-0.60539555767458053</v>
      </c>
      <c r="M271">
        <f t="shared" si="25"/>
        <v>-0.60539555767458053</v>
      </c>
      <c r="N271" s="13">
        <f t="shared" si="26"/>
        <v>2.1610037705512074E-5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-0.14495566512093461</v>
      </c>
      <c r="G272">
        <f t="shared" si="22"/>
        <v>4.7583007576983789</v>
      </c>
      <c r="H272" s="10">
        <f t="shared" si="27"/>
        <v>-0.59373840433534819</v>
      </c>
      <c r="I272">
        <f t="shared" si="23"/>
        <v>-7.1248608520241783</v>
      </c>
      <c r="K272">
        <f t="shared" si="24"/>
        <v>-0.59857075468742316</v>
      </c>
      <c r="M272">
        <f t="shared" si="25"/>
        <v>-0.59857075468742316</v>
      </c>
      <c r="N272" s="13">
        <f t="shared" si="26"/>
        <v>2.3351609925199045E-5</v>
      </c>
      <c r="O272" s="13">
        <v>1</v>
      </c>
    </row>
    <row r="273" spans="4:15" x14ac:dyDescent="0.4">
      <c r="D273" s="6">
        <v>4.08</v>
      </c>
      <c r="E273" s="7">
        <f t="shared" si="21"/>
        <v>-0.14326309387766742</v>
      </c>
      <c r="G273">
        <f t="shared" si="22"/>
        <v>4.7690812147899653</v>
      </c>
      <c r="H273" s="10">
        <f t="shared" si="27"/>
        <v>-0.58680563252292584</v>
      </c>
      <c r="I273">
        <f t="shared" si="23"/>
        <v>-7.04166759027511</v>
      </c>
      <c r="K273">
        <f t="shared" si="24"/>
        <v>-0.5918220442934462</v>
      </c>
      <c r="M273">
        <f t="shared" si="25"/>
        <v>-0.5918220442934462</v>
      </c>
      <c r="N273" s="13">
        <f t="shared" si="26"/>
        <v>2.5164387051415293E-5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-0.14158882491416325</v>
      </c>
      <c r="G274">
        <f t="shared" si="22"/>
        <v>4.7798616718815508</v>
      </c>
      <c r="H274" s="10">
        <f t="shared" si="27"/>
        <v>-0.57994782684841273</v>
      </c>
      <c r="I274">
        <f t="shared" si="23"/>
        <v>-6.9593739221809532</v>
      </c>
      <c r="K274">
        <f t="shared" si="24"/>
        <v>-0.58514860930747248</v>
      </c>
      <c r="M274">
        <f t="shared" si="25"/>
        <v>-0.58514860930747248</v>
      </c>
      <c r="N274" s="13">
        <f t="shared" si="26"/>
        <v>2.7048138186463577E-5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-0.13993267546503813</v>
      </c>
      <c r="G275">
        <f t="shared" si="22"/>
        <v>4.7906421289731371</v>
      </c>
      <c r="H275" s="10">
        <f t="shared" si="27"/>
        <v>-0.57316423870479616</v>
      </c>
      <c r="I275">
        <f t="shared" si="23"/>
        <v>-6.8779708644575539</v>
      </c>
      <c r="K275">
        <f t="shared" si="24"/>
        <v>-0.57854964020149213</v>
      </c>
      <c r="M275">
        <f t="shared" si="25"/>
        <v>-0.57854964020149213</v>
      </c>
      <c r="N275" s="13">
        <f t="shared" si="26"/>
        <v>2.9002549280615235E-5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-0.13829446446295829</v>
      </c>
      <c r="G276">
        <f t="shared" ref="G276:G339" si="29">$E$11*(D276/$E$12+1)</f>
        <v>4.8014225860647235</v>
      </c>
      <c r="H276" s="10">
        <f t="shared" si="27"/>
        <v>-0.56645412644027715</v>
      </c>
      <c r="I276">
        <f t="shared" ref="I276:I339" si="30">H276*$E$6</f>
        <v>-6.7974495172833258</v>
      </c>
      <c r="K276">
        <f t="shared" ref="K276:K339" si="31">$L$9*$L$6*EXP(-$L$4*(G276/$L$10-1))+6*$L$6*EXP(-$L$4*(SQRT(2)*G276/$L$10-1))+24*$L$6*EXP(-$L$4*(SQRT(3)*G276/$L$10-1))+12*$L$6*EXP(-$L$4*(SQRT(4)*G276/$L$10-1))+24*$L$6*EXP(-$L$4*(SQRT(5)*G276/$L$10-1))-SQRT($L$9*$L$7^2*EXP(-2*$L$5*(G276/$L$10-1))+6*$L$7^2*EXP(-2*$L$5*(SQRT(2)*G276/$L$10-1))+24*$L$7^2*EXP(-2*$L$5*(SQRT(3)*G276/$L$10-1))+12*$L$7^2*EXP(-2*$L$5*(SQRT(4)*G276/$L$10-1))+24*$L$7^2*EXP(-2*$L$5*(SQRT(5)*G276/$L$10-1)))</f>
        <v>-0.57202433507371075</v>
      </c>
      <c r="M276">
        <f t="shared" ref="M276:M339" si="32">$L$9*$O$6*EXP(-$O$4*(G276/$L$10-1))+6*$O$6*EXP(-$O$4*(SQRT(2)*G276/$L$10-1))+24*$O$6*EXP(-$O$4*(SQRT(3)*G276/$L$10-1))+12*$O$6*EXP(-$O$4*(SQRT(4)*G276/$L$10-1))+24*$O$6*EXP(-$O$4*(SQRT(5)*G276/$L$10-1))-SQRT($L$9*$O$7^2*EXP(-2*$O$5*(G276/$L$10-1))+6*$O$7^2*EXP(-2*$O$5*(SQRT(2)*G276/$L$10-1))+24*$O$7^2*EXP(-2*$O$5*(SQRT(3)*G276/$L$10-1))+12*$O$7^2*EXP(-2*$O$5*(SQRT(4)*G276/$L$10-1))+24*$O$7^2*EXP(-2*$O$5*(SQRT(5)*G276/$L$10-1)))</f>
        <v>-0.57202433507371075</v>
      </c>
      <c r="N276" s="13">
        <f t="shared" ref="N276:N339" si="33">(M276-H276)^2*O276</f>
        <v>3.1027224219978264E-5</v>
      </c>
      <c r="O276" s="13">
        <v>1</v>
      </c>
    </row>
    <row r="277" spans="4:15" x14ac:dyDescent="0.4">
      <c r="D277" s="6">
        <v>4.16</v>
      </c>
      <c r="E277" s="7">
        <f t="shared" si="28"/>
        <v>-0.13667401252592837</v>
      </c>
      <c r="G277">
        <f t="shared" si="29"/>
        <v>4.812203043156309</v>
      </c>
      <c r="H277" s="10">
        <f t="shared" ref="H277:H340" si="34">-(-$B$4)*(1+D277+$E$5*D277^3)*EXP(-D277)</f>
        <v>-0.55981675530620256</v>
      </c>
      <c r="I277">
        <f t="shared" si="30"/>
        <v>-6.7178010636744308</v>
      </c>
      <c r="K277">
        <f t="shared" si="31"/>
        <v>-0.56557189961603238</v>
      </c>
      <c r="M277">
        <f t="shared" si="32"/>
        <v>-0.56557189961603238</v>
      </c>
      <c r="N277" s="13">
        <f t="shared" si="33"/>
        <v>3.3121686026966534E-5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-0.13507114194445449</v>
      </c>
      <c r="G278">
        <f t="shared" si="29"/>
        <v>4.8229835002479007</v>
      </c>
      <c r="H278" s="10">
        <f t="shared" si="34"/>
        <v>-0.55325139740448559</v>
      </c>
      <c r="I278">
        <f t="shared" si="30"/>
        <v>-6.6390167688538266</v>
      </c>
      <c r="K278">
        <f t="shared" si="31"/>
        <v>-0.55919154708005969</v>
      </c>
      <c r="M278">
        <f t="shared" si="32"/>
        <v>-0.55919154708005969</v>
      </c>
      <c r="N278" s="13">
        <f t="shared" si="33"/>
        <v>3.5285378168223114E-5</v>
      </c>
      <c r="O278" s="13">
        <v>1</v>
      </c>
    </row>
    <row r="279" spans="4:15" x14ac:dyDescent="0.4">
      <c r="D279" s="6">
        <v>4.2</v>
      </c>
      <c r="E279" s="7">
        <f t="shared" si="28"/>
        <v>-0.13348567666860081</v>
      </c>
      <c r="G279">
        <f t="shared" si="29"/>
        <v>4.8337639573394817</v>
      </c>
      <c r="H279" s="10">
        <f t="shared" si="34"/>
        <v>-0.54675733163458895</v>
      </c>
      <c r="I279">
        <f t="shared" si="30"/>
        <v>-6.561087979615067</v>
      </c>
      <c r="K279">
        <f t="shared" si="31"/>
        <v>-0.55288249824171209</v>
      </c>
      <c r="M279">
        <f t="shared" si="32"/>
        <v>-0.55288249824171209</v>
      </c>
      <c r="N279" s="13">
        <f t="shared" si="33"/>
        <v>3.7517665965016457E-5</v>
      </c>
      <c r="O279" s="13">
        <v>1</v>
      </c>
    </row>
    <row r="280" spans="4:15" x14ac:dyDescent="0.4">
      <c r="D280" s="6">
        <v>4.22</v>
      </c>
      <c r="E280" s="7">
        <f t="shared" si="28"/>
        <v>-0.13191744229493804</v>
      </c>
      <c r="G280">
        <f t="shared" si="29"/>
        <v>4.8445444144310672</v>
      </c>
      <c r="H280" s="10">
        <f t="shared" si="34"/>
        <v>-0.5403338436400662</v>
      </c>
      <c r="I280">
        <f t="shared" si="30"/>
        <v>-6.4840061236807944</v>
      </c>
      <c r="K280">
        <f t="shared" si="31"/>
        <v>-0.54664398136447356</v>
      </c>
      <c r="M280">
        <f t="shared" si="32"/>
        <v>-0.54664398136447356</v>
      </c>
      <c r="N280" s="13">
        <f t="shared" si="33"/>
        <v>3.9817838100988907E-5</v>
      </c>
      <c r="O280" s="13">
        <v>1</v>
      </c>
    </row>
    <row r="281" spans="4:15" x14ac:dyDescent="0.4">
      <c r="D281" s="6">
        <v>4.24</v>
      </c>
      <c r="E281" s="7">
        <f t="shared" si="28"/>
        <v>-0.13036626605342572</v>
      </c>
      <c r="G281">
        <f t="shared" si="29"/>
        <v>4.8553248715226536</v>
      </c>
      <c r="H281" s="10">
        <f t="shared" si="34"/>
        <v>-0.53398022575483173</v>
      </c>
      <c r="I281">
        <f t="shared" si="30"/>
        <v>-6.4077627090579803</v>
      </c>
      <c r="K281">
        <f t="shared" si="31"/>
        <v>-0.54047523216144744</v>
      </c>
      <c r="M281">
        <f t="shared" si="32"/>
        <v>-0.54047523216144744</v>
      </c>
      <c r="N281" s="13">
        <f t="shared" si="33"/>
        <v>4.2185108221979132E-5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-0.12883197679421246</v>
      </c>
      <c r="G282">
        <f t="shared" si="29"/>
        <v>4.8661053286142453</v>
      </c>
      <c r="H282" s="10">
        <f t="shared" si="34"/>
        <v>-0.52769577694909431</v>
      </c>
      <c r="I282">
        <f t="shared" si="30"/>
        <v>-6.3323493233891313</v>
      </c>
      <c r="K282">
        <f t="shared" si="31"/>
        <v>-0.53437549375618809</v>
      </c>
      <c r="M282">
        <f t="shared" si="32"/>
        <v>-0.53437549375618809</v>
      </c>
      <c r="N282" s="13">
        <f t="shared" si="33"/>
        <v>4.4618616622971161E-5</v>
      </c>
      <c r="O282" s="13">
        <v>1</v>
      </c>
    </row>
    <row r="283" spans="4:15" x14ac:dyDescent="0.4">
      <c r="D283" s="6">
        <v>4.28</v>
      </c>
      <c r="E283" s="7">
        <f t="shared" si="28"/>
        <v>-0.12731440497438795</v>
      </c>
      <c r="G283">
        <f t="shared" si="29"/>
        <v>4.8768857857058263</v>
      </c>
      <c r="H283" s="10">
        <f t="shared" si="34"/>
        <v>-0.52147980277509309</v>
      </c>
      <c r="I283">
        <f t="shared" si="30"/>
        <v>-6.2577576333011171</v>
      </c>
      <c r="K283">
        <f t="shared" si="31"/>
        <v>-0.52834401664245267</v>
      </c>
      <c r="M283">
        <f t="shared" si="32"/>
        <v>-0.52834401664245267</v>
      </c>
      <c r="N283" s="13">
        <f t="shared" si="33"/>
        <v>4.7117432016851576E-5</v>
      </c>
      <c r="O283" s="13">
        <v>1</v>
      </c>
    </row>
    <row r="284" spans="4:15" x14ac:dyDescent="0.4">
      <c r="D284" s="6">
        <v>4.3</v>
      </c>
      <c r="E284" s="7">
        <f t="shared" si="28"/>
        <v>-0.12581338264467817</v>
      </c>
      <c r="G284">
        <f t="shared" si="29"/>
        <v>4.8876662427974118</v>
      </c>
      <c r="H284" s="10">
        <f t="shared" si="34"/>
        <v>-0.51533161531260185</v>
      </c>
      <c r="I284">
        <f t="shared" si="30"/>
        <v>-6.1839793837512218</v>
      </c>
      <c r="K284">
        <f t="shared" si="31"/>
        <v>-0.5223800586428603</v>
      </c>
      <c r="M284">
        <f t="shared" si="32"/>
        <v>-0.5223800586428603</v>
      </c>
      <c r="N284" s="13">
        <f t="shared" si="33"/>
        <v>4.9680553379864785E-5</v>
      </c>
      <c r="O284" s="13">
        <v>1</v>
      </c>
    </row>
    <row r="285" spans="4:15" x14ac:dyDescent="0.4">
      <c r="D285" s="6">
        <v>4.32</v>
      </c>
      <c r="E285" s="7">
        <f t="shared" si="28"/>
        <v>-0.1243287434361201</v>
      </c>
      <c r="G285">
        <f t="shared" si="29"/>
        <v>4.8984466998889991</v>
      </c>
      <c r="H285" s="10">
        <f t="shared" si="34"/>
        <v>-0.50925053311434798</v>
      </c>
      <c r="I285">
        <f t="shared" si="30"/>
        <v>-6.1110063973721758</v>
      </c>
      <c r="K285">
        <f t="shared" si="31"/>
        <v>-0.51648288486662408</v>
      </c>
      <c r="M285">
        <f t="shared" si="32"/>
        <v>-0.51648288486662408</v>
      </c>
      <c r="N285" s="13">
        <f t="shared" si="33"/>
        <v>5.2306911868651182E-5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-0.12286032254670193</v>
      </c>
      <c r="G286">
        <f t="shared" si="29"/>
        <v>4.909227156980589</v>
      </c>
      <c r="H286" s="10">
        <f t="shared" si="34"/>
        <v>-0.50323588115129114</v>
      </c>
      <c r="I286">
        <f t="shared" si="30"/>
        <v>-6.0388305738154937</v>
      </c>
      <c r="K286">
        <f t="shared" si="31"/>
        <v>-0.51065176766632359</v>
      </c>
      <c r="M286">
        <f t="shared" si="32"/>
        <v>-0.51065176766632359</v>
      </c>
      <c r="N286" s="13">
        <f t="shared" si="33"/>
        <v>5.4995372803840042E-5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-0.1214079567279962</v>
      </c>
      <c r="G287">
        <f t="shared" si="29"/>
        <v>4.9200076140721709</v>
      </c>
      <c r="H287" s="10">
        <f t="shared" si="34"/>
        <v>-0.49728699075787242</v>
      </c>
      <c r="I287">
        <f t="shared" si="30"/>
        <v>-5.9674438890944685</v>
      </c>
      <c r="K287">
        <f t="shared" si="31"/>
        <v>-0.50488598659382833</v>
      </c>
      <c r="M287">
        <f t="shared" si="32"/>
        <v>-0.50488598659382833</v>
      </c>
      <c r="N287" s="13">
        <f t="shared" si="33"/>
        <v>5.77447377148753E-5</v>
      </c>
      <c r="O287" s="13">
        <v>1</v>
      </c>
    </row>
    <row r="288" spans="4:15" x14ac:dyDescent="0.4">
      <c r="D288" s="6">
        <v>4.38</v>
      </c>
      <c r="E288" s="7">
        <f t="shared" si="28"/>
        <v>-0.11997148427177835</v>
      </c>
      <c r="G288">
        <f t="shared" si="29"/>
        <v>4.9307880711637564</v>
      </c>
      <c r="H288" s="10">
        <f t="shared" si="34"/>
        <v>-0.49140319957720413</v>
      </c>
      <c r="I288">
        <f t="shared" si="30"/>
        <v>-5.8968383949264496</v>
      </c>
      <c r="K288">
        <f t="shared" si="31"/>
        <v>-0.49918482835538919</v>
      </c>
      <c r="M288">
        <f t="shared" si="32"/>
        <v>-0.49918482835538919</v>
      </c>
      <c r="N288" s="13">
        <f t="shared" si="33"/>
        <v>6.0553746441477863E-5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-0.11855074499666178</v>
      </c>
      <c r="G289">
        <f t="shared" si="29"/>
        <v>4.9415685282553428</v>
      </c>
      <c r="H289" s="10">
        <f t="shared" si="34"/>
        <v>-0.48558385150632666</v>
      </c>
      <c r="I289">
        <f t="shared" si="30"/>
        <v>-5.8270062180759199</v>
      </c>
      <c r="K289">
        <f t="shared" si="31"/>
        <v>-0.49354758676601251</v>
      </c>
      <c r="M289">
        <f t="shared" si="32"/>
        <v>-0.49354758676601251</v>
      </c>
      <c r="N289" s="13">
        <f t="shared" si="33"/>
        <v>6.3421079286363744E-5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-0.11714558023473499</v>
      </c>
      <c r="G290">
        <f t="shared" si="29"/>
        <v>4.9523489853469336</v>
      </c>
      <c r="H290" s="10">
        <f t="shared" si="34"/>
        <v>-0.47982829664147458</v>
      </c>
      <c r="I290">
        <f t="shared" si="30"/>
        <v>-5.7579395596976948</v>
      </c>
      <c r="K290">
        <f t="shared" si="31"/>
        <v>-0.48797356270309922</v>
      </c>
      <c r="M290">
        <f t="shared" si="32"/>
        <v>-0.48797356270309922</v>
      </c>
      <c r="N290" s="13">
        <f t="shared" si="33"/>
        <v>6.6345359214654078E-5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-0.11575583281822599</v>
      </c>
      <c r="G291">
        <f t="shared" si="29"/>
        <v>4.9631294424385146</v>
      </c>
      <c r="H291" s="10">
        <f t="shared" si="34"/>
        <v>-0.47413589122345368</v>
      </c>
      <c r="I291">
        <f t="shared" si="30"/>
        <v>-5.6896306946814441</v>
      </c>
      <c r="K291">
        <f t="shared" si="31"/>
        <v>-0.48246206405945152</v>
      </c>
      <c r="M291">
        <f t="shared" si="32"/>
        <v>-0.48246206405945152</v>
      </c>
      <c r="N291" s="13">
        <f t="shared" si="33"/>
        <v>6.9325154094908428E-5</v>
      </c>
      <c r="O291" s="13">
        <v>1</v>
      </c>
    </row>
    <row r="292" spans="4:15" x14ac:dyDescent="0.4">
      <c r="D292" s="6">
        <v>4.46</v>
      </c>
      <c r="E292" s="7">
        <f t="shared" si="28"/>
        <v>-0.11438134706618361</v>
      </c>
      <c r="G292">
        <f t="shared" si="29"/>
        <v>4.973909899530101</v>
      </c>
      <c r="H292" s="10">
        <f t="shared" si="34"/>
        <v>-0.46850599758308814</v>
      </c>
      <c r="I292">
        <f t="shared" si="30"/>
        <v>-5.6220719709970579</v>
      </c>
      <c r="K292">
        <f t="shared" si="31"/>
        <v>-0.47701240569564196</v>
      </c>
      <c r="M292">
        <f t="shared" si="32"/>
        <v>-0.47701240569564196</v>
      </c>
      <c r="N292" s="13">
        <f t="shared" si="33"/>
        <v>7.2358978977321451E-5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-0.11302196877120596</v>
      </c>
      <c r="G293">
        <f t="shared" si="29"/>
        <v>4.9846903566216874</v>
      </c>
      <c r="H293" s="10">
        <f t="shared" si="34"/>
        <v>-0.46293798408685966</v>
      </c>
      <c r="I293">
        <f t="shared" si="30"/>
        <v>-5.5552558090423156</v>
      </c>
      <c r="K293">
        <f t="shared" si="31"/>
        <v>-0.4716239093918641</v>
      </c>
      <c r="M293">
        <f t="shared" si="32"/>
        <v>-0.4716239093918641</v>
      </c>
      <c r="N293" s="13">
        <f t="shared" si="33"/>
        <v>7.5445298404116636E-5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-0.11167754518619918</v>
      </c>
      <c r="G294">
        <f t="shared" si="29"/>
        <v>4.9954708137132791</v>
      </c>
      <c r="H294" s="10">
        <f t="shared" si="34"/>
        <v>-0.45743122508267181</v>
      </c>
      <c r="I294">
        <f t="shared" si="30"/>
        <v>-5.489174700992062</v>
      </c>
      <c r="K294">
        <f t="shared" si="31"/>
        <v>-0.46629590379923236</v>
      </c>
      <c r="M294">
        <f t="shared" si="32"/>
        <v>-0.46629590379923236</v>
      </c>
      <c r="N294" s="13">
        <f t="shared" si="33"/>
        <v>7.8582528747841559E-5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-0.1103479250111896</v>
      </c>
      <c r="G295">
        <f t="shared" si="29"/>
        <v>5.0062512708048592</v>
      </c>
      <c r="H295" s="10">
        <f t="shared" si="34"/>
        <v>-0.4519851008458326</v>
      </c>
      <c r="I295">
        <f t="shared" si="30"/>
        <v>-5.423821210149991</v>
      </c>
      <c r="K295">
        <f t="shared" si="31"/>
        <v>-0.46102772439063405</v>
      </c>
      <c r="M295">
        <f t="shared" si="32"/>
        <v>-0.46102772439063405</v>
      </c>
      <c r="N295" s="13">
        <f t="shared" si="33"/>
        <v>8.1769040572997608E-5</v>
      </c>
      <c r="O295" s="13">
        <v>1</v>
      </c>
    </row>
    <row r="296" spans="4:15" x14ac:dyDescent="0.4">
      <c r="D296" s="6">
        <v>4.54</v>
      </c>
      <c r="E296" s="7">
        <f t="shared" si="28"/>
        <v>-0.10903295838017867</v>
      </c>
      <c r="G296">
        <f t="shared" si="29"/>
        <v>5.0170317278964456</v>
      </c>
      <c r="H296" s="10">
        <f t="shared" si="34"/>
        <v>-0.44659899752521182</v>
      </c>
      <c r="I296">
        <f t="shared" si="30"/>
        <v>-5.3591879703025418</v>
      </c>
      <c r="K296">
        <f t="shared" si="31"/>
        <v>-0.45581871341110375</v>
      </c>
      <c r="M296">
        <f t="shared" si="32"/>
        <v>-0.45581871341110375</v>
      </c>
      <c r="N296" s="13">
        <f t="shared" si="33"/>
        <v>8.5003161016568066E-5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-0.1077324968480677</v>
      </c>
      <c r="G297">
        <f t="shared" si="29"/>
        <v>5.0278121849880311</v>
      </c>
      <c r="H297" s="10">
        <f t="shared" si="34"/>
        <v>-0.44127230708968535</v>
      </c>
      <c r="I297">
        <f t="shared" si="30"/>
        <v>-5.2952676850762241</v>
      </c>
      <c r="K297">
        <f t="shared" si="31"/>
        <v>-0.45066821982786226</v>
      </c>
      <c r="M297">
        <f t="shared" si="32"/>
        <v>-0.45066821982786226</v>
      </c>
      <c r="N297" s="13">
        <f t="shared" si="33"/>
        <v>8.8283176183435213E-5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-0.10644639337763431</v>
      </c>
      <c r="G298">
        <f t="shared" si="29"/>
        <v>5.0385926420796228</v>
      </c>
      <c r="H298" s="10">
        <f t="shared" si="34"/>
        <v>-0.43600442727479016</v>
      </c>
      <c r="I298">
        <f t="shared" si="30"/>
        <v>-5.2320531272974815</v>
      </c>
      <c r="K298">
        <f t="shared" si="31"/>
        <v>-0.44557559927994467</v>
      </c>
      <c r="M298">
        <f t="shared" si="32"/>
        <v>-0.44557559927994467</v>
      </c>
      <c r="N298" s="13">
        <f t="shared" si="33"/>
        <v>9.1607333552253301E-5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-0.10517450232658417</v>
      </c>
      <c r="G299">
        <f t="shared" si="29"/>
        <v>5.0493730991712038</v>
      </c>
      <c r="H299" s="10">
        <f t="shared" si="34"/>
        <v>-0.43079476152968876</v>
      </c>
      <c r="I299">
        <f t="shared" si="30"/>
        <v>-5.1695371383562652</v>
      </c>
      <c r="K299">
        <f t="shared" si="31"/>
        <v>-0.44054021402754528</v>
      </c>
      <c r="M299">
        <f t="shared" si="32"/>
        <v>-0.44054021402754528</v>
      </c>
      <c r="N299" s="13">
        <f t="shared" si="33"/>
        <v>9.4973844387977914E-5</v>
      </c>
      <c r="O299" s="13">
        <v>1</v>
      </c>
    </row>
    <row r="300" spans="4:15" x14ac:dyDescent="0.4">
      <c r="D300" s="6">
        <v>4.62</v>
      </c>
      <c r="E300" s="7">
        <f t="shared" si="28"/>
        <v>-0.10391667943466271</v>
      </c>
      <c r="G300">
        <f t="shared" si="29"/>
        <v>5.0601535562627902</v>
      </c>
      <c r="H300" s="10">
        <f t="shared" si="34"/>
        <v>-0.42564271896437844</v>
      </c>
      <c r="I300">
        <f t="shared" si="30"/>
        <v>-5.1077126275725409</v>
      </c>
      <c r="K300">
        <f t="shared" si="31"/>
        <v>-0.43556143290102778</v>
      </c>
      <c r="M300">
        <f t="shared" si="32"/>
        <v>-0.43556143290102778</v>
      </c>
      <c r="N300" s="13">
        <f t="shared" si="33"/>
        <v>9.8380886157081786E-5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-0.10267278181085479</v>
      </c>
      <c r="G301">
        <f t="shared" si="29"/>
        <v>5.0709340133543819</v>
      </c>
      <c r="H301" s="10">
        <f t="shared" si="34"/>
        <v>-0.42054771429726123</v>
      </c>
      <c r="I301">
        <f t="shared" si="30"/>
        <v>-5.0465725715671343</v>
      </c>
      <c r="K301">
        <f t="shared" si="31"/>
        <v>-0.43063863124973079</v>
      </c>
      <c r="M301">
        <f t="shared" si="32"/>
        <v>-0.43063863124973079</v>
      </c>
      <c r="N301" s="13">
        <f t="shared" si="33"/>
        <v>1.0182660494163742E-4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-0.1014426679206563</v>
      </c>
      <c r="G302">
        <f t="shared" si="29"/>
        <v>5.0817144704459674</v>
      </c>
      <c r="H302" s="10">
        <f t="shared" si="34"/>
        <v>-0.41550916780300817</v>
      </c>
      <c r="I302">
        <f t="shared" si="30"/>
        <v>-4.9861100136360985</v>
      </c>
      <c r="K302">
        <f t="shared" si="31"/>
        <v>-0.4257711908905209</v>
      </c>
      <c r="M302">
        <f t="shared" si="32"/>
        <v>-0.4257711908905209</v>
      </c>
      <c r="N302" s="13">
        <f t="shared" si="33"/>
        <v>1.0530911784864427E-4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-0.10022619757342492</v>
      </c>
      <c r="G303">
        <f t="shared" si="29"/>
        <v>5.0924949275375537</v>
      </c>
      <c r="H303" s="10">
        <f t="shared" si="34"/>
        <v>-0.41052650526074852</v>
      </c>
      <c r="I303">
        <f t="shared" si="30"/>
        <v>-4.9263180631289822</v>
      </c>
      <c r="K303">
        <f t="shared" si="31"/>
        <v>-0.42095850005614233</v>
      </c>
      <c r="M303">
        <f t="shared" si="32"/>
        <v>-0.42095850005614233</v>
      </c>
      <c r="N303" s="13">
        <f t="shared" si="33"/>
        <v>1.0882651541112347E-4</v>
      </c>
      <c r="O303" s="13">
        <v>1</v>
      </c>
    </row>
    <row r="304" spans="4:15" x14ac:dyDescent="0.4">
      <c r="D304" s="6">
        <v>4.7</v>
      </c>
      <c r="E304" s="7">
        <f t="shared" si="28"/>
        <v>-9.9023231909823387E-2</v>
      </c>
      <c r="G304">
        <f t="shared" si="29"/>
        <v>5.1032753846291348</v>
      </c>
      <c r="H304" s="10">
        <f t="shared" si="34"/>
        <v>-0.40559915790263656</v>
      </c>
      <c r="I304">
        <f t="shared" si="30"/>
        <v>-4.8671898948316388</v>
      </c>
      <c r="K304">
        <f t="shared" si="31"/>
        <v>-0.41619995334342696</v>
      </c>
      <c r="M304">
        <f t="shared" si="32"/>
        <v>-0.41619995334342696</v>
      </c>
      <c r="N304" s="13">
        <f t="shared" si="33"/>
        <v>1.1237686397748254E-4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-9.7833633389342672E-2</v>
      </c>
      <c r="G305">
        <f t="shared" si="29"/>
        <v>5.1140558417207265</v>
      </c>
      <c r="H305" s="10">
        <f t="shared" si="34"/>
        <v>-0.40072656236274762</v>
      </c>
      <c r="I305">
        <f t="shared" si="30"/>
        <v>-4.8087187483529714</v>
      </c>
      <c r="K305">
        <f t="shared" si="31"/>
        <v>-0.41149495166133826</v>
      </c>
      <c r="M305">
        <f t="shared" si="32"/>
        <v>-0.41149495166133826</v>
      </c>
      <c r="N305" s="13">
        <f t="shared" si="33"/>
        <v>1.1595820808600145E-4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-9.6657265777926521E-2</v>
      </c>
      <c r="G306">
        <f t="shared" si="29"/>
        <v>5.124836298812312</v>
      </c>
      <c r="H306" s="10">
        <f t="shared" si="34"/>
        <v>-0.39590816062638706</v>
      </c>
      <c r="I306">
        <f t="shared" si="30"/>
        <v>-4.750897927516645</v>
      </c>
      <c r="K306">
        <f t="shared" si="31"/>
        <v>-0.40684290217894059</v>
      </c>
      <c r="M306">
        <f t="shared" si="32"/>
        <v>-0.40684290217894059</v>
      </c>
      <c r="N306" s="13">
        <f t="shared" si="33"/>
        <v>1.1956857282114074E-4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-9.5493994135676122E-2</v>
      </c>
      <c r="G307">
        <f t="shared" si="29"/>
        <v>5.1356167559038983</v>
      </c>
      <c r="H307" s="10">
        <f t="shared" si="34"/>
        <v>-0.39114339997972941</v>
      </c>
      <c r="I307">
        <f t="shared" si="30"/>
        <v>-4.6937207997567532</v>
      </c>
      <c r="K307">
        <f t="shared" si="31"/>
        <v>-0.40224321827323484</v>
      </c>
      <c r="M307">
        <f t="shared" si="32"/>
        <v>-0.40224321827323484</v>
      </c>
      <c r="N307" s="13">
        <f t="shared" si="33"/>
        <v>1.232059661488377E-4</v>
      </c>
      <c r="O307" s="13">
        <v>1</v>
      </c>
    </row>
    <row r="308" spans="4:15" x14ac:dyDescent="0.4">
      <c r="D308" s="6">
        <v>4.78</v>
      </c>
      <c r="E308" s="7">
        <f t="shared" si="28"/>
        <v>-9.4343684804660002E-2</v>
      </c>
      <c r="G308">
        <f t="shared" si="29"/>
        <v>5.1463972129954794</v>
      </c>
      <c r="H308" s="10">
        <f t="shared" si="34"/>
        <v>-0.38643173295988742</v>
      </c>
      <c r="I308">
        <f t="shared" si="30"/>
        <v>-4.637180795518649</v>
      </c>
      <c r="K308">
        <f t="shared" si="31"/>
        <v>-0.39769531947697156</v>
      </c>
      <c r="M308">
        <f t="shared" si="32"/>
        <v>-0.39769531947697156</v>
      </c>
      <c r="N308" s="13">
        <f t="shared" si="33"/>
        <v>1.2686838122783975E-4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-9.320620539681404E-2</v>
      </c>
      <c r="G309">
        <f t="shared" si="29"/>
        <v>5.1571776700870702</v>
      </c>
      <c r="H309" s="10">
        <f t="shared" si="34"/>
        <v>-0.38177261730535034</v>
      </c>
      <c r="I309">
        <f t="shared" si="30"/>
        <v>-4.5812714076642038</v>
      </c>
      <c r="K309">
        <f t="shared" si="31"/>
        <v>-0.39319863142639511</v>
      </c>
      <c r="M309">
        <f t="shared" si="32"/>
        <v>-0.39319863142639511</v>
      </c>
      <c r="N309" s="13">
        <f t="shared" si="33"/>
        <v>1.3055379869431448E-4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-9.2081424781948543E-2</v>
      </c>
      <c r="G310">
        <f t="shared" si="29"/>
        <v>5.1679581271786565</v>
      </c>
      <c r="H310" s="10">
        <f t="shared" si="34"/>
        <v>-0.37716551590686126</v>
      </c>
      <c r="I310">
        <f t="shared" si="30"/>
        <v>-4.5259861908823353</v>
      </c>
      <c r="K310">
        <f t="shared" si="31"/>
        <v>-0.38875258580900379</v>
      </c>
      <c r="M310">
        <f t="shared" si="32"/>
        <v>-0.38875258580900379</v>
      </c>
      <c r="N310" s="13">
        <f t="shared" si="33"/>
        <v>1.3426018891713736E-4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-9.0969213075845823E-2</v>
      </c>
      <c r="G311">
        <f t="shared" si="29"/>
        <v>5.178738584270242</v>
      </c>
      <c r="H311" s="10">
        <f t="shared" si="34"/>
        <v>-0.37260989675866452</v>
      </c>
      <c r="I311">
        <f t="shared" si="30"/>
        <v>-4.4713187611039746</v>
      </c>
      <c r="K311">
        <f t="shared" si="31"/>
        <v>-0.38435662031127604</v>
      </c>
      <c r="M311">
        <f t="shared" si="32"/>
        <v>-0.38435662031127604</v>
      </c>
      <c r="N311" s="13">
        <f t="shared" si="33"/>
        <v>1.3798551422147836E-4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-8.9869441628467106E-2</v>
      </c>
      <c r="G312">
        <f t="shared" si="29"/>
        <v>5.189519041361824</v>
      </c>
      <c r="H312" s="10">
        <f t="shared" si="34"/>
        <v>-0.36810523291020131</v>
      </c>
      <c r="I312">
        <f t="shared" si="30"/>
        <v>-4.4172627949224159</v>
      </c>
      <c r="K312">
        <f t="shared" si="31"/>
        <v>-0.38001017856644809</v>
      </c>
      <c r="M312">
        <f t="shared" si="32"/>
        <v>-0.38001017856644809</v>
      </c>
      <c r="N312" s="13">
        <f t="shared" si="33"/>
        <v>1.4172773107818906E-4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-8.8781983012257037E-2</v>
      </c>
      <c r="G313">
        <f t="shared" si="29"/>
        <v>5.2002994984534148</v>
      </c>
      <c r="H313" s="10">
        <f t="shared" si="34"/>
        <v>-0.36365100241820486</v>
      </c>
      <c r="I313">
        <f t="shared" si="30"/>
        <v>-4.3638120290184581</v>
      </c>
      <c r="K313">
        <f t="shared" si="31"/>
        <v>-0.37571271010231561</v>
      </c>
      <c r="M313">
        <f t="shared" si="32"/>
        <v>-0.37571271010231561</v>
      </c>
      <c r="N313" s="13">
        <f t="shared" si="33"/>
        <v>1.4548479225693619E-4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-8.7706711010559768E-2</v>
      </c>
      <c r="G314">
        <f t="shared" si="29"/>
        <v>5.2110799555450003</v>
      </c>
      <c r="H314" s="10">
        <f t="shared" si="34"/>
        <v>-0.35924668829925283</v>
      </c>
      <c r="I314">
        <f t="shared" si="30"/>
        <v>-4.3109602595910337</v>
      </c>
      <c r="K314">
        <f t="shared" si="31"/>
        <v>-0.37146367028912353</v>
      </c>
      <c r="M314">
        <f t="shared" si="32"/>
        <v>-0.37146367028912353</v>
      </c>
      <c r="N314" s="13">
        <f t="shared" si="33"/>
        <v>1.4925464894082507E-4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-8.6643500606130353E-2</v>
      </c>
      <c r="G315">
        <f t="shared" si="29"/>
        <v>5.2218604126365866</v>
      </c>
      <c r="H315" s="10">
        <f t="shared" si="34"/>
        <v>-0.35489177848270992</v>
      </c>
      <c r="I315">
        <f t="shared" si="30"/>
        <v>-4.258701341792519</v>
      </c>
      <c r="K315">
        <f t="shared" si="31"/>
        <v>-0.36726252028749951</v>
      </c>
      <c r="M315">
        <f t="shared" si="32"/>
        <v>-0.36726252028749951</v>
      </c>
      <c r="N315" s="13">
        <f t="shared" si="33"/>
        <v>1.5303525280076872E-4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-8.5592227969759432E-2</v>
      </c>
      <c r="G316">
        <f t="shared" si="29"/>
        <v>5.2326408697281677</v>
      </c>
      <c r="H316" s="10">
        <f t="shared" si="34"/>
        <v>-0.35058576576413464</v>
      </c>
      <c r="I316">
        <f t="shared" si="30"/>
        <v>-4.2070291891696154</v>
      </c>
      <c r="K316">
        <f t="shared" si="31"/>
        <v>-0.36310872699651142</v>
      </c>
      <c r="M316">
        <f t="shared" si="32"/>
        <v>-0.36310872699651142</v>
      </c>
      <c r="N316" s="13">
        <f t="shared" si="33"/>
        <v>1.5682455802761185E-4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-8.4552770448998726E-2</v>
      </c>
      <c r="G317">
        <f t="shared" si="29"/>
        <v>5.2434213268197585</v>
      </c>
      <c r="H317" s="10">
        <f t="shared" si="34"/>
        <v>-0.34632814775909881</v>
      </c>
      <c r="I317">
        <f t="shared" si="30"/>
        <v>-4.1559377731091853</v>
      </c>
      <c r="K317">
        <f t="shared" si="31"/>
        <v>-0.35900176300181563</v>
      </c>
      <c r="M317">
        <f t="shared" si="32"/>
        <v>-0.35900176300181563</v>
      </c>
      <c r="N317" s="13">
        <f t="shared" si="33"/>
        <v>1.6062052332042407E-4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-8.3525006557000972E-2</v>
      </c>
      <c r="G318">
        <f t="shared" si="29"/>
        <v>5.2542017839113457</v>
      </c>
      <c r="H318" s="10">
        <f t="shared" si="34"/>
        <v>-0.34211842685747601</v>
      </c>
      <c r="I318">
        <f t="shared" si="30"/>
        <v>-4.1054211222897123</v>
      </c>
      <c r="K318">
        <f t="shared" si="31"/>
        <v>-0.35494110652395783</v>
      </c>
      <c r="M318">
        <f t="shared" si="32"/>
        <v>-0.35494110652395783</v>
      </c>
      <c r="N318" s="13">
        <f t="shared" si="33"/>
        <v>1.6442111382920625E-4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-8.2508815961457635E-2</v>
      </c>
      <c r="G319">
        <f t="shared" si="29"/>
        <v>5.2649822410029303</v>
      </c>
      <c r="H319" s="10">
        <f t="shared" si="34"/>
        <v>-0.33795611017813043</v>
      </c>
      <c r="I319">
        <f t="shared" si="30"/>
        <v>-4.0554733221375656</v>
      </c>
      <c r="K319">
        <f t="shared" si="31"/>
        <v>-0.35092624136678441</v>
      </c>
      <c r="M319">
        <f t="shared" si="32"/>
        <v>-0.35092624136678441</v>
      </c>
      <c r="N319" s="13">
        <f t="shared" si="33"/>
        <v>1.6822430305089462E-4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-8.1504079473651236E-2</v>
      </c>
      <c r="G320">
        <f t="shared" si="29"/>
        <v>5.2757626980945123</v>
      </c>
      <c r="H320" s="10">
        <f t="shared" si="34"/>
        <v>-0.33384070952407546</v>
      </c>
      <c r="I320">
        <f t="shared" si="30"/>
        <v>-4.0060885142889058</v>
      </c>
      <c r="K320">
        <f t="shared" si="31"/>
        <v>-0.3469566568660285</v>
      </c>
      <c r="M320">
        <f t="shared" si="32"/>
        <v>-0.3469566568660285</v>
      </c>
      <c r="N320" s="13">
        <f t="shared" si="33"/>
        <v>1.7202807467688497E-4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-8.0510679037610222E-2</v>
      </c>
      <c r="G321">
        <f t="shared" si="29"/>
        <v>5.286543155186104</v>
      </c>
      <c r="H321" s="10">
        <f t="shared" si="34"/>
        <v>-0.32977174133805148</v>
      </c>
      <c r="I321">
        <f t="shared" si="30"/>
        <v>-3.957260896056618</v>
      </c>
      <c r="K321">
        <f t="shared" si="31"/>
        <v>-0.34303184783805168</v>
      </c>
      <c r="M321">
        <f t="shared" si="32"/>
        <v>-0.34303184783805168</v>
      </c>
      <c r="N321" s="13">
        <f t="shared" si="33"/>
        <v>1.7583042439134759E-4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-7.952849771937906E-2</v>
      </c>
      <c r="G322">
        <f t="shared" si="29"/>
        <v>5.2973236122776894</v>
      </c>
      <c r="H322" s="10">
        <f t="shared" si="34"/>
        <v>-0.32574872665857663</v>
      </c>
      <c r="I322">
        <f t="shared" si="30"/>
        <v>-3.9089847199029197</v>
      </c>
      <c r="K322">
        <f t="shared" si="31"/>
        <v>-0.33915131452878838</v>
      </c>
      <c r="M322">
        <f t="shared" si="32"/>
        <v>-0.33915131452878838</v>
      </c>
      <c r="N322" s="13">
        <f t="shared" si="33"/>
        <v>1.7962936161874734E-4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-7.8557419696386133E-2</v>
      </c>
      <c r="G323">
        <f t="shared" si="29"/>
        <v>5.3081040693692758</v>
      </c>
      <c r="H323" s="10">
        <f t="shared" si="34"/>
        <v>-0.32177119107639762</v>
      </c>
      <c r="I323">
        <f t="shared" si="30"/>
        <v>-3.8612542929167715</v>
      </c>
      <c r="K323">
        <f t="shared" si="31"/>
        <v>-0.33531456256284731</v>
      </c>
      <c r="M323">
        <f t="shared" si="32"/>
        <v>-0.33531456256284731</v>
      </c>
      <c r="N323" s="13">
        <f t="shared" si="33"/>
        <v>1.8342291121997833E-4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-7.7597330246926957E-2</v>
      </c>
      <c r="G324">
        <f t="shared" si="29"/>
        <v>5.318884526460856</v>
      </c>
      <c r="H324" s="10">
        <f t="shared" si="34"/>
        <v>-0.31783866469141281</v>
      </c>
      <c r="I324">
        <f t="shared" si="30"/>
        <v>-3.8140639762969535</v>
      </c>
      <c r="K324">
        <f t="shared" si="31"/>
        <v>-0.33152110289284531</v>
      </c>
      <c r="M324">
        <f t="shared" si="32"/>
        <v>-0.33152110289284531</v>
      </c>
      <c r="N324" s="13">
        <f t="shared" si="33"/>
        <v>1.8720911513601945E-4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-7.6648115739749154E-2</v>
      </c>
      <c r="G325">
        <f t="shared" si="29"/>
        <v>5.3296649835524477</v>
      </c>
      <c r="H325" s="10">
        <f t="shared" si="34"/>
        <v>-0.31395068207001253</v>
      </c>
      <c r="I325">
        <f t="shared" si="30"/>
        <v>-3.7674081848401504</v>
      </c>
      <c r="K325">
        <f t="shared" si="31"/>
        <v>-0.32777045174893243</v>
      </c>
      <c r="M325">
        <f t="shared" si="32"/>
        <v>-0.32777045174893243</v>
      </c>
      <c r="N325" s="13">
        <f t="shared" si="33"/>
        <v>1.9098603397839389E-4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-7.5709663623751991E-2</v>
      </c>
      <c r="G326">
        <f t="shared" si="29"/>
        <v>5.3404454406440349</v>
      </c>
      <c r="H326" s="10">
        <f t="shared" si="34"/>
        <v>-0.31010678220288818</v>
      </c>
      <c r="I326">
        <f t="shared" si="30"/>
        <v>-3.7212813864346579</v>
      </c>
      <c r="K326">
        <f t="shared" si="31"/>
        <v>-0.32406213058857075</v>
      </c>
      <c r="M326">
        <f t="shared" si="32"/>
        <v>-0.32406213058857075</v>
      </c>
      <c r="N326" s="13">
        <f t="shared" si="33"/>
        <v>1.9475174856577326E-4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-7.4781862417783035E-2</v>
      </c>
      <c r="G327">
        <f t="shared" si="29"/>
        <v>5.3512258977356213</v>
      </c>
      <c r="H327" s="10">
        <f t="shared" si="34"/>
        <v>-0.30630650846323931</v>
      </c>
      <c r="I327">
        <f t="shared" si="30"/>
        <v>-3.675678101558872</v>
      </c>
      <c r="K327">
        <f t="shared" si="31"/>
        <v>-0.32039566604650893</v>
      </c>
      <c r="M327">
        <f t="shared" si="32"/>
        <v>-0.32039566604650893</v>
      </c>
      <c r="N327" s="13">
        <f t="shared" si="33"/>
        <v>1.9850436140620377E-4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-7.3864601700548024E-2</v>
      </c>
      <c r="G328">
        <f t="shared" si="29"/>
        <v>5.3620063548272068</v>
      </c>
      <c r="H328" s="10">
        <f t="shared" si="34"/>
        <v>-0.30254940856544471</v>
      </c>
      <c r="I328">
        <f t="shared" si="30"/>
        <v>-3.6305929027853363</v>
      </c>
      <c r="K328">
        <f t="shared" si="31"/>
        <v>-0.31677058988502416</v>
      </c>
      <c r="M328">
        <f t="shared" si="32"/>
        <v>-0.31677058988502416</v>
      </c>
      <c r="N328" s="13">
        <f t="shared" si="33"/>
        <v>2.0224199812435539E-4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-7.2957772100624069E-2</v>
      </c>
      <c r="G329">
        <f t="shared" si="29"/>
        <v>5.3727868119187931</v>
      </c>
      <c r="H329" s="10">
        <f t="shared" si="34"/>
        <v>-0.29883503452415622</v>
      </c>
      <c r="I329">
        <f t="shared" si="30"/>
        <v>-3.5860204142898748</v>
      </c>
      <c r="K329">
        <f t="shared" si="31"/>
        <v>-0.31318643894440734</v>
      </c>
      <c r="M329">
        <f t="shared" si="32"/>
        <v>-0.31318643894440734</v>
      </c>
      <c r="N329" s="13">
        <f t="shared" si="33"/>
        <v>2.0596280883360349E-4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-7.2061265286577969E-2</v>
      </c>
      <c r="G330">
        <f t="shared" si="29"/>
        <v>5.3835672690103795</v>
      </c>
      <c r="H330" s="10">
        <f t="shared" si="34"/>
        <v>-0.29516294261382336</v>
      </c>
      <c r="I330">
        <f t="shared" si="30"/>
        <v>-3.5419553113658804</v>
      </c>
      <c r="K330">
        <f t="shared" si="31"/>
        <v>-0.30964275509370537</v>
      </c>
      <c r="M330">
        <f t="shared" si="32"/>
        <v>-0.30964275509370537</v>
      </c>
      <c r="N330" s="13">
        <f t="shared" si="33"/>
        <v>2.0966496945254662E-4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-7.1174973957189608E-2</v>
      </c>
      <c r="G331">
        <f t="shared" si="29"/>
        <v>5.394347726101965</v>
      </c>
      <c r="H331" s="10">
        <f t="shared" si="34"/>
        <v>-0.29153269332864867</v>
      </c>
      <c r="I331">
        <f t="shared" si="30"/>
        <v>-3.4983923199437843</v>
      </c>
      <c r="K331">
        <f t="shared" si="31"/>
        <v>-0.30613908518173111</v>
      </c>
      <c r="M331">
        <f t="shared" si="32"/>
        <v>-0.30613908518173111</v>
      </c>
      <c r="N331" s="13">
        <f t="shared" si="33"/>
        <v>2.1334668296579291E-4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-7.0298791831778826E-2</v>
      </c>
      <c r="G332">
        <f t="shared" si="29"/>
        <v>5.4051281831935514</v>
      </c>
      <c r="H332" s="10">
        <f t="shared" si="34"/>
        <v>-0.28794385134296607</v>
      </c>
      <c r="I332">
        <f t="shared" si="30"/>
        <v>-3.4553262161155929</v>
      </c>
      <c r="K332">
        <f t="shared" si="31"/>
        <v>-0.30267498098834522</v>
      </c>
      <c r="M332">
        <f t="shared" si="32"/>
        <v>-0.30267498098834522</v>
      </c>
      <c r="N332" s="13">
        <f t="shared" si="33"/>
        <v>2.1700618062896841E-4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-6.9432613640635688E-2</v>
      </c>
      <c r="G333">
        <f t="shared" si="29"/>
        <v>5.4159086402851369</v>
      </c>
      <c r="H333" s="10">
        <f t="shared" si="34"/>
        <v>-0.28439598547204381</v>
      </c>
      <c r="I333">
        <f t="shared" si="30"/>
        <v>-3.4127518256645257</v>
      </c>
      <c r="K333">
        <f t="shared" si="31"/>
        <v>-0.29924999917601819</v>
      </c>
      <c r="M333">
        <f t="shared" si="32"/>
        <v>-0.29924999917601819</v>
      </c>
      <c r="N333" s="13">
        <f t="shared" si="33"/>
        <v>2.2064172311785863E-4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-6.8576335115553361E-2</v>
      </c>
      <c r="G334">
        <f t="shared" si="29"/>
        <v>5.4266890973767232</v>
      </c>
      <c r="H334" s="10">
        <f t="shared" si="34"/>
        <v>-0.28088866863330653</v>
      </c>
      <c r="I334">
        <f t="shared" si="30"/>
        <v>-3.3706640235996783</v>
      </c>
      <c r="K334">
        <f t="shared" si="31"/>
        <v>-0.29586370124167849</v>
      </c>
      <c r="M334">
        <f t="shared" si="32"/>
        <v>-0.29586370124167849</v>
      </c>
      <c r="N334" s="13">
        <f t="shared" si="33"/>
        <v>2.2425160162180361E-4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-6.7729852980462107E-2</v>
      </c>
      <c r="G335">
        <f t="shared" si="29"/>
        <v>5.4374695544683096</v>
      </c>
      <c r="H335" s="10">
        <f t="shared" si="34"/>
        <v>-0.27742147780797283</v>
      </c>
      <c r="I335">
        <f t="shared" si="30"/>
        <v>-3.3290577336956737</v>
      </c>
      <c r="K335">
        <f t="shared" si="31"/>
        <v>-0.29251565346885133</v>
      </c>
      <c r="M335">
        <f t="shared" si="32"/>
        <v>-0.29251565346885133</v>
      </c>
      <c r="N335" s="13">
        <f t="shared" si="33"/>
        <v>2.2783413888145709E-4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-6.6893064942164793E-2</v>
      </c>
      <c r="G336">
        <f t="shared" si="29"/>
        <v>5.4482500115598951</v>
      </c>
      <c r="H336" s="10">
        <f t="shared" si="34"/>
        <v>-0.27399399400310698</v>
      </c>
      <c r="I336">
        <f t="shared" si="30"/>
        <v>-3.2879279280372837</v>
      </c>
      <c r="K336">
        <f t="shared" si="31"/>
        <v>-0.28920542688009659</v>
      </c>
      <c r="M336">
        <f t="shared" si="32"/>
        <v>-0.28920542688009659</v>
      </c>
      <c r="N336" s="13">
        <f t="shared" si="33"/>
        <v>2.3138769017116062E-4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-6.6065869681171535E-2</v>
      </c>
      <c r="G337">
        <f t="shared" si="29"/>
        <v>5.4590304686514814</v>
      </c>
      <c r="H337" s="10">
        <f t="shared" si="34"/>
        <v>-0.27060580221407859</v>
      </c>
      <c r="I337">
        <f t="shared" si="30"/>
        <v>-3.2472696265689431</v>
      </c>
      <c r="K337">
        <f t="shared" si="31"/>
        <v>-0.28593259718974662</v>
      </c>
      <c r="M337">
        <f t="shared" si="32"/>
        <v>-0.28593259718974662</v>
      </c>
      <c r="N337" s="13">
        <f t="shared" si="33"/>
        <v>2.3491064422616255E-4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-6.5248166842634153E-2</v>
      </c>
      <c r="G338">
        <f t="shared" si="29"/>
        <v>5.4698109257430678</v>
      </c>
      <c r="H338" s="10">
        <f t="shared" si="34"/>
        <v>-0.26725649138742952</v>
      </c>
      <c r="I338">
        <f t="shared" si="30"/>
        <v>-3.207077896649154</v>
      </c>
      <c r="K338">
        <f t="shared" si="31"/>
        <v>-0.28269674475695378</v>
      </c>
      <c r="M338">
        <f t="shared" si="32"/>
        <v>-0.28269674475695378</v>
      </c>
      <c r="N338" s="13">
        <f t="shared" si="33"/>
        <v>2.3840142411510524E-4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-6.4439857027378089E-2</v>
      </c>
      <c r="G339">
        <f t="shared" si="29"/>
        <v>5.4805913828346533</v>
      </c>
      <c r="H339" s="10">
        <f t="shared" si="34"/>
        <v>-0.26394565438414069</v>
      </c>
      <c r="I339">
        <f t="shared" si="30"/>
        <v>-3.1673478526096881</v>
      </c>
      <c r="K339">
        <f t="shared" si="31"/>
        <v>-0.27949745453904712</v>
      </c>
      <c r="M339">
        <f t="shared" si="32"/>
        <v>-0.27949745453904712</v>
      </c>
      <c r="N339" s="13">
        <f t="shared" si="33"/>
        <v>2.4185848805814751E-4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-6.364084178303199E-2</v>
      </c>
      <c r="G340">
        <f t="shared" ref="G340:G403" si="36">$E$11*(D340/$E$12+1)</f>
        <v>5.4913718399262397</v>
      </c>
      <c r="H340" s="10">
        <f t="shared" si="34"/>
        <v>-0.26067288794329901</v>
      </c>
      <c r="I340">
        <f t="shared" ref="I340:I403" si="37">H340*$E$6</f>
        <v>-3.1280746553195882</v>
      </c>
      <c r="K340">
        <f t="shared" ref="K340:K403" si="38">$L$9*$L$6*EXP(-$L$4*(G340/$L$10-1))+6*$L$6*EXP(-$L$4*(SQRT(2)*G340/$L$10-1))+24*$L$6*EXP(-$L$4*(SQRT(3)*G340/$L$10-1))+12*$L$6*EXP(-$L$4*(SQRT(4)*G340/$L$10-1))+24*$L$6*EXP(-$L$4*(SQRT(5)*G340/$L$10-1))-SQRT($L$9*$L$7^2*EXP(-2*$L$5*(G340/$L$10-1))+6*$L$7^2*EXP(-2*$L$5*(SQRT(2)*G340/$L$10-1))+24*$L$7^2*EXP(-2*$L$5*(SQRT(3)*G340/$L$10-1))+12*$L$7^2*EXP(-2*$L$5*(SQRT(4)*G340/$L$10-1))+24*$L$7^2*EXP(-2*$L$5*(SQRT(5)*G340/$L$10-1)))</f>
        <v>-0.27633431604520642</v>
      </c>
      <c r="M340">
        <f t="shared" ref="M340:M403" si="39">$L$9*$O$6*EXP(-$O$4*(G340/$L$10-1))+6*$O$6*EXP(-$O$4*(SQRT(2)*G340/$L$10-1))+24*$O$6*EXP(-$O$4*(SQRT(3)*G340/$L$10-1))+12*$O$6*EXP(-$O$4*(SQRT(4)*G340/$L$10-1))+24*$O$6*EXP(-$O$4*(SQRT(5)*G340/$L$10-1))-SQRT($L$9*$O$7^2*EXP(-2*$O$5*(G340/$L$10-1))+6*$O$7^2*EXP(-2*$O$5*(SQRT(2)*G340/$L$10-1))+24*$O$7^2*EXP(-2*$O$5*(SQRT(3)*G340/$L$10-1))+12*$O$7^2*EXP(-2*$O$5*(SQRT(4)*G340/$L$10-1))+24*$O$7^2*EXP(-2*$O$5*(SQRT(5)*G340/$L$10-1)))</f>
        <v>-0.27633431604520642</v>
      </c>
      <c r="N340" s="13">
        <f t="shared" ref="N340:N403" si="40">(M340-H340)^2*O340</f>
        <v>2.4528033019121498E-4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-6.2851023595252895E-2</v>
      </c>
      <c r="G341">
        <f t="shared" si="36"/>
        <v>5.5021522970178252</v>
      </c>
      <c r="H341" s="10">
        <f t="shared" ref="H341:H404" si="41">-(-$B$4)*(1+D341+$E$5*D341^3)*EXP(-D341)</f>
        <v>-0.25743779264615585</v>
      </c>
      <c r="I341">
        <f t="shared" si="37"/>
        <v>-3.0892535117538702</v>
      </c>
      <c r="K341">
        <f t="shared" si="38"/>
        <v>-0.27320692329045548</v>
      </c>
      <c r="M341">
        <f t="shared" si="39"/>
        <v>-0.27320692329045548</v>
      </c>
      <c r="N341" s="13">
        <f t="shared" si="40"/>
        <v>2.486654812769898E-4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-6.2070305879047313E-2</v>
      </c>
      <c r="G342">
        <f t="shared" si="36"/>
        <v>5.5129327541094115</v>
      </c>
      <c r="H342" s="10">
        <f t="shared" si="41"/>
        <v>-0.25423997288057781</v>
      </c>
      <c r="I342">
        <f t="shared" si="37"/>
        <v>-3.050879674566934</v>
      </c>
      <c r="K342">
        <f t="shared" si="38"/>
        <v>-0.27011487474997709</v>
      </c>
      <c r="M342">
        <f t="shared" si="39"/>
        <v>-0.27011487474997709</v>
      </c>
      <c r="N342" s="13">
        <f t="shared" si="40"/>
        <v>2.5201250936305648E-4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-6.1298592970185639E-2</v>
      </c>
      <c r="G343">
        <f t="shared" si="36"/>
        <v>5.5237132112009979</v>
      </c>
      <c r="H343" s="10">
        <f t="shared" si="41"/>
        <v>-0.25107903680588034</v>
      </c>
      <c r="I343">
        <f t="shared" si="37"/>
        <v>-3.0129484416705639</v>
      </c>
      <c r="K343">
        <f t="shared" si="38"/>
        <v>-0.2670577733137563</v>
      </c>
      <c r="M343">
        <f t="shared" si="39"/>
        <v>-0.2670577733137563</v>
      </c>
      <c r="N343" s="13">
        <f t="shared" si="40"/>
        <v>2.5532002038812794E-4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-6.0535790116710467E-2</v>
      </c>
      <c r="G344">
        <f t="shared" si="36"/>
        <v>5.5344936682925834</v>
      </c>
      <c r="H344" s="10">
        <f t="shared" si="41"/>
        <v>-0.24795459631804606</v>
      </c>
      <c r="I344">
        <f t="shared" si="37"/>
        <v>-2.9754551558165527</v>
      </c>
      <c r="K344">
        <f t="shared" si="38"/>
        <v>-0.26403522624155074</v>
      </c>
      <c r="M344">
        <f t="shared" si="39"/>
        <v>-0.26403522624155074</v>
      </c>
      <c r="N344" s="13">
        <f t="shared" si="40"/>
        <v>2.5858665873671393E-4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-5.9781803470536306E-2</v>
      </c>
      <c r="G345">
        <f t="shared" si="36"/>
        <v>5.5452741253841706</v>
      </c>
      <c r="H345" s="10">
        <f t="shared" si="41"/>
        <v>-0.24486626701531672</v>
      </c>
      <c r="I345">
        <f t="shared" si="37"/>
        <v>-2.9383952041838004</v>
      </c>
      <c r="K345">
        <f t="shared" si="38"/>
        <v>-0.26104684511819432</v>
      </c>
      <c r="M345">
        <f t="shared" si="39"/>
        <v>-0.26104684511819432</v>
      </c>
      <c r="N345" s="13">
        <f t="shared" si="40"/>
        <v>2.6181110774332195E-4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-5.9036540079140803E-2</v>
      </c>
      <c r="G346">
        <f t="shared" si="36"/>
        <v>5.5560545824757561</v>
      </c>
      <c r="H346" s="10">
        <f t="shared" si="41"/>
        <v>-0.24181366816416075</v>
      </c>
      <c r="I346">
        <f t="shared" si="37"/>
        <v>-2.9017640179699291</v>
      </c>
      <c r="K346">
        <f t="shared" si="38"/>
        <v>-0.25809224580923618</v>
      </c>
      <c r="M346">
        <f t="shared" si="39"/>
        <v>-0.25809224580923618</v>
      </c>
      <c r="N346" s="13">
        <f t="shared" si="40"/>
        <v>2.6499209014674941E-4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-5.8299907877345576E-2</v>
      </c>
      <c r="G347">
        <f t="shared" si="36"/>
        <v>5.5668350395673425</v>
      </c>
      <c r="H347" s="10">
        <f t="shared" si="41"/>
        <v>-0.23879642266560752</v>
      </c>
      <c r="I347">
        <f t="shared" si="37"/>
        <v>-2.8655570719872903</v>
      </c>
      <c r="K347">
        <f t="shared" si="38"/>
        <v>-0.25517104841691085</v>
      </c>
      <c r="M347">
        <f t="shared" si="39"/>
        <v>-0.25517104841691085</v>
      </c>
      <c r="N347" s="13">
        <f t="shared" si="40"/>
        <v>2.6812836849524611E-4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-5.7571815679186185E-2</v>
      </c>
      <c r="G348">
        <f t="shared" si="36"/>
        <v>5.5776154966589289</v>
      </c>
      <c r="H348" s="10">
        <f t="shared" si="41"/>
        <v>-0.23581415702194664</v>
      </c>
      <c r="I348">
        <f t="shared" si="37"/>
        <v>-2.8297698842633596</v>
      </c>
      <c r="K348">
        <f t="shared" si="38"/>
        <v>-0.25228287723645582</v>
      </c>
      <c r="M348">
        <f t="shared" si="39"/>
        <v>-0.25228287723645582</v>
      </c>
      <c r="N348" s="13">
        <f t="shared" si="40"/>
        <v>2.7121874550378332E-4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-5.685217316986943E-2</v>
      </c>
      <c r="G349">
        <f t="shared" si="36"/>
        <v>5.5883959537505152</v>
      </c>
      <c r="H349" s="10">
        <f t="shared" si="41"/>
        <v>-0.23286650130378519</v>
      </c>
      <c r="I349">
        <f t="shared" si="37"/>
        <v>-2.7943980156454225</v>
      </c>
      <c r="K349">
        <f t="shared" si="38"/>
        <v>-0.24942736071276078</v>
      </c>
      <c r="M349">
        <f t="shared" si="39"/>
        <v>-0.24942736071276078</v>
      </c>
      <c r="N349" s="13">
        <f t="shared" si="40"/>
        <v>2.7426206436385523E-4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-5.614089089781802E-2</v>
      </c>
      <c r="G350">
        <f t="shared" si="36"/>
        <v>5.5991764108421007</v>
      </c>
      <c r="H350" s="10">
        <f t="shared" si="41"/>
        <v>-0.22995308911746262</v>
      </c>
      <c r="I350">
        <f t="shared" si="37"/>
        <v>-2.7594370694095516</v>
      </c>
      <c r="K350">
        <f t="shared" si="38"/>
        <v>-0.2466041313973634</v>
      </c>
      <c r="M350">
        <f t="shared" si="39"/>
        <v>-0.2466041313973634</v>
      </c>
      <c r="N350" s="13">
        <f t="shared" si="40"/>
        <v>2.7725720900704316E-4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-5.5437880266800001E-2</v>
      </c>
      <c r="G351">
        <f t="shared" si="36"/>
        <v>5.609956867933688</v>
      </c>
      <c r="H351" s="10">
        <f t="shared" si="41"/>
        <v>-0.22707355757281283</v>
      </c>
      <c r="I351">
        <f t="shared" si="37"/>
        <v>-2.7248826908737538</v>
      </c>
      <c r="K351">
        <f t="shared" si="38"/>
        <v>-0.24381282590578732</v>
      </c>
      <c r="M351">
        <f t="shared" si="39"/>
        <v>-0.24381282590578732</v>
      </c>
      <c r="N351" s="13">
        <f t="shared" si="40"/>
        <v>2.8020310432332231E-4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-5.4743053528143473E-2</v>
      </c>
      <c r="G352">
        <f t="shared" si="36"/>
        <v>5.6207373250252735</v>
      </c>
      <c r="H352" s="10">
        <f t="shared" si="41"/>
        <v>-0.22422754725127567</v>
      </c>
      <c r="I352">
        <f t="shared" si="37"/>
        <v>-2.6907305670153079</v>
      </c>
      <c r="K352">
        <f t="shared" si="38"/>
        <v>-0.24105308487522495</v>
      </c>
      <c r="M352">
        <f t="shared" si="39"/>
        <v>-0.24105308487522495</v>
      </c>
      <c r="N352" s="13">
        <f t="shared" si="40"/>
        <v>2.8309871633493285E-4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-5.4056323773033932E-2</v>
      </c>
      <c r="G353">
        <f t="shared" si="36"/>
        <v>5.6315177821168598</v>
      </c>
      <c r="H353" s="10">
        <f t="shared" si="41"/>
        <v>-0.22141470217434697</v>
      </c>
      <c r="I353">
        <f t="shared" si="37"/>
        <v>-2.6569764260921636</v>
      </c>
      <c r="K353">
        <f t="shared" si="38"/>
        <v>-0.23832455292256166</v>
      </c>
      <c r="M353">
        <f t="shared" si="39"/>
        <v>-0.23832455292256166</v>
      </c>
      <c r="N353" s="13">
        <f t="shared" si="40"/>
        <v>2.8594305232689687E-4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-5.3377604924894628E-2</v>
      </c>
      <c r="G354">
        <f t="shared" si="36"/>
        <v>5.6422982392084462</v>
      </c>
      <c r="H354" s="10">
        <f t="shared" si="41"/>
        <v>-0.2186346697723684</v>
      </c>
      <c r="I354">
        <f t="shared" si="37"/>
        <v>-2.6236160372684205</v>
      </c>
      <c r="K354">
        <f t="shared" si="38"/>
        <v>-0.23562687860275405</v>
      </c>
      <c r="M354">
        <f t="shared" si="39"/>
        <v>-0.23562687860275405</v>
      </c>
      <c r="N354" s="13">
        <f t="shared" si="40"/>
        <v>2.8873516093543634E-4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-5.2706811731847408E-2</v>
      </c>
      <c r="G355">
        <f t="shared" si="36"/>
        <v>5.6530786963000326</v>
      </c>
      <c r="H355" s="10">
        <f t="shared" si="41"/>
        <v>-0.21588710085364698</v>
      </c>
      <c r="I355">
        <f t="shared" si="37"/>
        <v>-2.590645210243764</v>
      </c>
      <c r="K355">
        <f t="shared" si="38"/>
        <v>-0.23295971436754564</v>
      </c>
      <c r="M355">
        <f t="shared" si="39"/>
        <v>-0.23295971436754564</v>
      </c>
      <c r="N355" s="13">
        <f t="shared" si="40"/>
        <v>2.9147413219495513E-4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-5.2043859759254338E-2</v>
      </c>
      <c r="G356">
        <f t="shared" si="36"/>
        <v>5.6638591533916181</v>
      </c>
      <c r="H356" s="10">
        <f t="shared" si="41"/>
        <v>-0.21317164957390575</v>
      </c>
      <c r="I356">
        <f t="shared" si="37"/>
        <v>-2.5580597948868689</v>
      </c>
      <c r="K356">
        <f t="shared" si="38"/>
        <v>-0.23032271652453587</v>
      </c>
      <c r="M356">
        <f t="shared" si="39"/>
        <v>-0.23032271652453587</v>
      </c>
      <c r="N356" s="13">
        <f t="shared" si="40"/>
        <v>2.9415909754499687E-4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-5.1388665382337627E-2</v>
      </c>
      <c r="G357">
        <f t="shared" si="36"/>
        <v>5.6746396104832044</v>
      </c>
      <c r="H357" s="10">
        <f t="shared" si="41"/>
        <v>-0.21048797340605491</v>
      </c>
      <c r="I357">
        <f t="shared" si="37"/>
        <v>-2.5258556808726587</v>
      </c>
      <c r="K357">
        <f t="shared" si="38"/>
        <v>-0.22771554519659482</v>
      </c>
      <c r="M357">
        <f t="shared" si="39"/>
        <v>-0.22771554519659482</v>
      </c>
      <c r="N357" s="13">
        <f t="shared" si="40"/>
        <v>2.9678922979820644E-4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-5.0741145778877998E-2</v>
      </c>
      <c r="G358">
        <f t="shared" si="36"/>
        <v>5.6854200675747908</v>
      </c>
      <c r="H358" s="10">
        <f t="shared" si="41"/>
        <v>-0.2078357331102843</v>
      </c>
      <c r="I358">
        <f t="shared" si="37"/>
        <v>-2.4940287973234119</v>
      </c>
      <c r="K358">
        <f t="shared" si="38"/>
        <v>-0.22513786428162416</v>
      </c>
      <c r="M358">
        <f t="shared" si="39"/>
        <v>-0.22513786428162416</v>
      </c>
      <c r="N358" s="13">
        <f t="shared" si="40"/>
        <v>2.9936374307025032E-4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-5.0101218921989814E-2</v>
      </c>
      <c r="G359">
        <f t="shared" si="36"/>
        <v>5.6962005246663763</v>
      </c>
      <c r="H359" s="10">
        <f t="shared" si="41"/>
        <v>-0.20521459270447029</v>
      </c>
      <c r="I359">
        <f t="shared" si="37"/>
        <v>-2.4625751124536435</v>
      </c>
      <c r="K359">
        <f t="shared" si="38"/>
        <v>-0.22258934141266792</v>
      </c>
      <c r="M359">
        <f t="shared" si="39"/>
        <v>-0.22258934141266792</v>
      </c>
      <c r="N359" s="13">
        <f t="shared" si="40"/>
        <v>3.0188189267301536E-4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-4.9468803572971454E-2</v>
      </c>
      <c r="G360">
        <f t="shared" si="36"/>
        <v>5.7069809817579626</v>
      </c>
      <c r="H360" s="10">
        <f t="shared" si="41"/>
        <v>-0.20262421943489109</v>
      </c>
      <c r="I360">
        <f t="shared" si="37"/>
        <v>-2.4314906332186932</v>
      </c>
      <c r="K360">
        <f t="shared" si="38"/>
        <v>-0.22006964791836828</v>
      </c>
      <c r="M360">
        <f t="shared" si="39"/>
        <v>-0.22006964791836828</v>
      </c>
      <c r="N360" s="13">
        <f t="shared" si="40"/>
        <v>3.0434297497211718E-4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-4.8843819274231141E-2</v>
      </c>
      <c r="G361">
        <f t="shared" si="36"/>
        <v>5.7177614388495481</v>
      </c>
      <c r="H361" s="10">
        <f t="shared" si="41"/>
        <v>-0.20006428374725077</v>
      </c>
      <c r="I361">
        <f t="shared" si="37"/>
        <v>-2.400771404967009</v>
      </c>
      <c r="K361">
        <f t="shared" si="38"/>
        <v>-0.21757845878377088</v>
      </c>
      <c r="M361">
        <f t="shared" si="39"/>
        <v>-0.21757845878377088</v>
      </c>
      <c r="N361" s="13">
        <f t="shared" si="40"/>
        <v>3.0674632720986429E-4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-4.8226186342285718E-2</v>
      </c>
      <c r="G362">
        <f t="shared" si="36"/>
        <v>5.7285418959411345</v>
      </c>
      <c r="H362" s="10">
        <f t="shared" si="41"/>
        <v>-0.19753445925800228</v>
      </c>
      <c r="I362">
        <f t="shared" si="37"/>
        <v>-2.3704135110960274</v>
      </c>
      <c r="K362">
        <f t="shared" si="38"/>
        <v>-0.21511545261147461</v>
      </c>
      <c r="M362">
        <f t="shared" si="39"/>
        <v>-0.21511545261147461</v>
      </c>
      <c r="N362" s="13">
        <f t="shared" si="40"/>
        <v>3.0909132729483804E-4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-4.7615825860832399E-2</v>
      </c>
      <c r="G363">
        <f t="shared" si="36"/>
        <v>5.7393223530327209</v>
      </c>
      <c r="H363" s="10">
        <f t="shared" si="41"/>
        <v>-0.19503442272596949</v>
      </c>
      <c r="I363">
        <f t="shared" si="37"/>
        <v>-2.3404130727116339</v>
      </c>
      <c r="K363">
        <f t="shared" si="38"/>
        <v>-0.21268031158312933</v>
      </c>
      <c r="M363">
        <f t="shared" si="39"/>
        <v>-0.21268031158312933</v>
      </c>
      <c r="N363" s="13">
        <f t="shared" si="40"/>
        <v>3.1137739355923788E-4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-4.7012659673891774E-2</v>
      </c>
      <c r="G364">
        <f t="shared" si="36"/>
        <v>5.7501028101243064</v>
      </c>
      <c r="H364" s="10">
        <f t="shared" si="41"/>
        <v>-0.19256385402426071</v>
      </c>
      <c r="I364">
        <f t="shared" si="37"/>
        <v>-2.3107662482911286</v>
      </c>
      <c r="K364">
        <f t="shared" si="38"/>
        <v>-0.2102727214212789</v>
      </c>
      <c r="M364">
        <f t="shared" si="39"/>
        <v>-0.2102727214212789</v>
      </c>
      <c r="N364" s="13">
        <f t="shared" si="40"/>
        <v>3.1360398448517364E-4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-4.641661037902154E-2</v>
      </c>
      <c r="G365">
        <f t="shared" si="36"/>
        <v>5.7608832672158927</v>
      </c>
      <c r="H365" s="10">
        <f t="shared" si="41"/>
        <v>-0.19012243611247223</v>
      </c>
      <c r="I365">
        <f t="shared" si="37"/>
        <v>-2.2814692333496667</v>
      </c>
      <c r="K365">
        <f t="shared" si="38"/>
        <v>-0.20789237135154812</v>
      </c>
      <c r="M365">
        <f t="shared" si="39"/>
        <v>-0.20789237135154812</v>
      </c>
      <c r="N365" s="13">
        <f t="shared" si="40"/>
        <v>3.1577059840095091E-4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-4.582760132059939E-2</v>
      </c>
      <c r="G366">
        <f t="shared" si="36"/>
        <v>5.7716637243074782</v>
      </c>
      <c r="H366" s="10">
        <f t="shared" si="41"/>
        <v>-0.18770985500917509</v>
      </c>
      <c r="I366">
        <f t="shared" si="37"/>
        <v>-2.2525182601101008</v>
      </c>
      <c r="K366">
        <f t="shared" si="38"/>
        <v>-0.20553895406517542</v>
      </c>
      <c r="M366">
        <f t="shared" si="39"/>
        <v>-0.20553895406517542</v>
      </c>
      <c r="N366" s="13">
        <f t="shared" si="40"/>
        <v>3.1787677314867185E-4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-4.5245556583174668E-2</v>
      </c>
      <c r="G367">
        <f t="shared" si="36"/>
        <v>5.7824441813990646</v>
      </c>
      <c r="H367" s="10">
        <f t="shared" si="41"/>
        <v>-0.18532579976468344</v>
      </c>
      <c r="I367">
        <f t="shared" si="37"/>
        <v>-2.2239095971762013</v>
      </c>
      <c r="K367">
        <f t="shared" si="38"/>
        <v>-0.20321216568188707</v>
      </c>
      <c r="M367">
        <f t="shared" si="39"/>
        <v>-0.20321216568188707</v>
      </c>
      <c r="N367" s="13">
        <f t="shared" si="40"/>
        <v>3.199220857241038E-4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-4.4670400984887094E-2</v>
      </c>
      <c r="G368">
        <f t="shared" si="36"/>
        <v>5.7932246384906509</v>
      </c>
      <c r="H368" s="10">
        <f t="shared" si="41"/>
        <v>-0.18296996243409755</v>
      </c>
      <c r="I368">
        <f t="shared" si="37"/>
        <v>-2.1956395492091705</v>
      </c>
      <c r="K368">
        <f t="shared" si="38"/>
        <v>-0.20091170571311476</v>
      </c>
      <c r="M368">
        <f t="shared" si="39"/>
        <v>-0.20091170571311476</v>
      </c>
      <c r="N368" s="13">
        <f t="shared" si="40"/>
        <v>3.2190615189015915E-4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-4.4102060070952354E-2</v>
      </c>
      <c r="G369">
        <f t="shared" si="36"/>
        <v>5.8040050955822364</v>
      </c>
      <c r="H369" s="10">
        <f t="shared" si="41"/>
        <v>-0.18064203805062085</v>
      </c>
      <c r="I369">
        <f t="shared" si="37"/>
        <v>-2.1677044566074501</v>
      </c>
      <c r="K369">
        <f t="shared" si="38"/>
        <v>-0.19863727702555384</v>
      </c>
      <c r="M369">
        <f t="shared" si="39"/>
        <v>-0.19863727702555384</v>
      </c>
      <c r="N369" s="13">
        <f t="shared" si="40"/>
        <v>3.2382862576494742E-4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-4.3540460107212679E-2</v>
      </c>
      <c r="G370">
        <f t="shared" si="36"/>
        <v>5.8147855526738228</v>
      </c>
      <c r="H370" s="10">
        <f t="shared" si="41"/>
        <v>-0.17834172459914313</v>
      </c>
      <c r="I370">
        <f t="shared" si="37"/>
        <v>-2.1401006951897177</v>
      </c>
      <c r="K370">
        <f t="shared" si="38"/>
        <v>-0.19638858580506111</v>
      </c>
      <c r="M370">
        <f t="shared" si="39"/>
        <v>-0.19638858580506111</v>
      </c>
      <c r="N370" s="13">
        <f t="shared" si="40"/>
        <v>3.2568919938566715E-4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-4.2985528073752312E-2</v>
      </c>
      <c r="G371">
        <f t="shared" si="36"/>
        <v>5.8255660097654092</v>
      </c>
      <c r="H371" s="10">
        <f t="shared" si="41"/>
        <v>-0.17606872299008944</v>
      </c>
      <c r="I371">
        <f t="shared" si="37"/>
        <v>-2.1128246758810731</v>
      </c>
      <c r="K371">
        <f t="shared" si="38"/>
        <v>-0.19416534152089179</v>
      </c>
      <c r="M371">
        <f t="shared" si="39"/>
        <v>-0.19416534152089179</v>
      </c>
      <c r="N371" s="13">
        <f t="shared" si="40"/>
        <v>3.2748760224937922E-4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-4.24371916585762E-2</v>
      </c>
      <c r="G372">
        <f t="shared" si="36"/>
        <v>5.8363464668569955</v>
      </c>
      <c r="H372" s="10">
        <f t="shared" si="41"/>
        <v>-0.17382273703352813</v>
      </c>
      <c r="I372">
        <f t="shared" si="37"/>
        <v>-2.0858728444023376</v>
      </c>
      <c r="K372">
        <f t="shared" si="38"/>
        <v>-0.19196725689027314</v>
      </c>
      <c r="M372">
        <f t="shared" si="39"/>
        <v>-0.19196725689027314</v>
      </c>
      <c r="N372" s="13">
        <f t="shared" si="40"/>
        <v>3.2922360083181384E-4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-4.1895379251351561E-2</v>
      </c>
      <c r="G373">
        <f t="shared" si="36"/>
        <v>5.847126923948581</v>
      </c>
      <c r="H373" s="10">
        <f t="shared" si="41"/>
        <v>-0.17160347341353602</v>
      </c>
      <c r="I373">
        <f t="shared" si="37"/>
        <v>-2.0592416809624323</v>
      </c>
      <c r="K373">
        <f t="shared" si="38"/>
        <v>-0.1897940478433153</v>
      </c>
      <c r="M373">
        <f t="shared" si="39"/>
        <v>-0.1897940478433153</v>
      </c>
      <c r="N373" s="13">
        <f t="shared" si="40"/>
        <v>3.3089699808533986E-4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-4.1360019937210786E-2</v>
      </c>
      <c r="G374">
        <f t="shared" si="36"/>
        <v>5.8579073810401683</v>
      </c>
      <c r="H374" s="10">
        <f t="shared" si="41"/>
        <v>-0.16941064166281539</v>
      </c>
      <c r="I374">
        <f t="shared" si="37"/>
        <v>-2.0329276999537846</v>
      </c>
      <c r="K374">
        <f t="shared" si="38"/>
        <v>-0.18764543348825327</v>
      </c>
      <c r="M374">
        <f t="shared" si="39"/>
        <v>-0.18764543348825327</v>
      </c>
      <c r="N374" s="13">
        <f t="shared" si="40"/>
        <v>3.3250763291705634E-4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-4.0831043490615393E-2</v>
      </c>
      <c r="G375">
        <f t="shared" si="36"/>
        <v>5.8686878381317538</v>
      </c>
      <c r="H375" s="10">
        <f t="shared" si="41"/>
        <v>-0.16724395413756066</v>
      </c>
      <c r="I375">
        <f t="shared" si="37"/>
        <v>-2.0069274496507279</v>
      </c>
      <c r="K375">
        <f t="shared" si="38"/>
        <v>-0.18552113607702705</v>
      </c>
      <c r="M375">
        <f t="shared" si="39"/>
        <v>-0.18552113607702705</v>
      </c>
      <c r="N375" s="13">
        <f t="shared" si="40"/>
        <v>3.3405537964835663E-4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-4.0308380369279487E-2</v>
      </c>
      <c r="G376">
        <f t="shared" si="36"/>
        <v>5.8794682952233401</v>
      </c>
      <c r="H376" s="10">
        <f t="shared" si="41"/>
        <v>-0.16510312599256879</v>
      </c>
      <c r="I376">
        <f t="shared" si="37"/>
        <v>-1.9812375119108254</v>
      </c>
      <c r="K376">
        <f t="shared" si="38"/>
        <v>-0.18342088097118708</v>
      </c>
      <c r="M376">
        <f t="shared" si="39"/>
        <v>-0.18342088097118708</v>
      </c>
      <c r="N376" s="13">
        <f t="shared" si="40"/>
        <v>3.3554014745669513E-4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-3.9791961708152523E-2</v>
      </c>
      <c r="G377">
        <f t="shared" si="36"/>
        <v>5.8902487523149265</v>
      </c>
      <c r="H377" s="10">
        <f t="shared" si="41"/>
        <v>-0.16298787515659272</v>
      </c>
      <c r="I377">
        <f t="shared" si="37"/>
        <v>-1.9558545018791125</v>
      </c>
      <c r="K377">
        <f t="shared" si="38"/>
        <v>-0.18134439660813401</v>
      </c>
      <c r="M377">
        <f t="shared" si="39"/>
        <v>-0.18134439660813401</v>
      </c>
      <c r="N377" s="13">
        <f t="shared" si="40"/>
        <v>3.3696187980089559E-4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-3.9281719313459702E-2</v>
      </c>
      <c r="G378">
        <f t="shared" si="36"/>
        <v>5.9010292094065129</v>
      </c>
      <c r="H378" s="10">
        <f t="shared" si="41"/>
        <v>-0.16089792230793093</v>
      </c>
      <c r="I378">
        <f t="shared" si="37"/>
        <v>-1.9307750676951712</v>
      </c>
      <c r="K378">
        <f t="shared" si="38"/>
        <v>-0.17929141446768301</v>
      </c>
      <c r="M378">
        <f t="shared" si="39"/>
        <v>-0.17929141446768301</v>
      </c>
      <c r="N378" s="13">
        <f t="shared" si="40"/>
        <v>3.3832055383086141E-4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-3.87775856568E-2</v>
      </c>
      <c r="G379">
        <f t="shared" si="36"/>
        <v>5.9118096664980984</v>
      </c>
      <c r="H379" s="10">
        <f t="shared" si="41"/>
        <v>-0.15883299085025282</v>
      </c>
      <c r="I379">
        <f t="shared" si="37"/>
        <v>-1.9059958902030338</v>
      </c>
      <c r="K379">
        <f t="shared" si="38"/>
        <v>-0.17726166903895749</v>
      </c>
      <c r="M379">
        <f t="shared" si="39"/>
        <v>-0.17726166903895749</v>
      </c>
      <c r="N379" s="13">
        <f t="shared" si="40"/>
        <v>3.3961617978283911E-4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-3.827949386930015E-2</v>
      </c>
      <c r="G380">
        <f t="shared" si="36"/>
        <v>5.9225901235896856</v>
      </c>
      <c r="H380" s="10">
        <f t="shared" si="41"/>
        <v>-0.15679280688865341</v>
      </c>
      <c r="I380">
        <f t="shared" si="37"/>
        <v>-1.881513682663841</v>
      </c>
      <c r="K380">
        <f t="shared" si="38"/>
        <v>-0.17525489778760261</v>
      </c>
      <c r="M380">
        <f t="shared" si="39"/>
        <v>-0.17525489778760261</v>
      </c>
      <c r="N380" s="13">
        <f t="shared" si="40"/>
        <v>3.4084880036106316E-4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-3.7787377735824454E-2</v>
      </c>
      <c r="G381">
        <f t="shared" si="36"/>
        <v>5.9333705806812711</v>
      </c>
      <c r="H381" s="10">
        <f t="shared" si="41"/>
        <v>-0.15477709920593699</v>
      </c>
      <c r="I381">
        <f t="shared" si="37"/>
        <v>-1.857325190471244</v>
      </c>
      <c r="K381">
        <f t="shared" si="38"/>
        <v>-0.17327084112332647</v>
      </c>
      <c r="M381">
        <f t="shared" si="39"/>
        <v>-0.17327084112332647</v>
      </c>
      <c r="N381" s="13">
        <f t="shared" si="40"/>
        <v>3.4201849010700867E-4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-3.7301171689239E-2</v>
      </c>
      <c r="G382">
        <f t="shared" si="36"/>
        <v>5.9441510377728566</v>
      </c>
      <c r="H382" s="10">
        <f t="shared" si="41"/>
        <v>-0.15278559923912294</v>
      </c>
      <c r="I382">
        <f t="shared" si="37"/>
        <v>-1.8334271908694753</v>
      </c>
      <c r="K382">
        <f t="shared" si="38"/>
        <v>-0.17130924236775766</v>
      </c>
      <c r="M382">
        <f t="shared" si="39"/>
        <v>-0.17130924236775766</v>
      </c>
      <c r="N382" s="13">
        <f t="shared" si="40"/>
        <v>3.431253547570163E-4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-3.6820810804729924E-2</v>
      </c>
      <c r="G383">
        <f t="shared" si="36"/>
        <v>5.9549314948644438</v>
      </c>
      <c r="H383" s="10">
        <f t="shared" si="41"/>
        <v>-0.15081804105617377</v>
      </c>
      <c r="I383">
        <f t="shared" si="37"/>
        <v>-1.8098164926740852</v>
      </c>
      <c r="K383">
        <f t="shared" si="38"/>
        <v>-0.1693698477226224</v>
      </c>
      <c r="M383">
        <f t="shared" si="39"/>
        <v>-0.1693698477226224</v>
      </c>
      <c r="N383" s="13">
        <f t="shared" si="40"/>
        <v>3.4416953058928753E-4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-3.6346230794174733E-2</v>
      </c>
      <c r="G384">
        <f t="shared" si="36"/>
        <v>5.9657119519560293</v>
      </c>
      <c r="H384" s="10">
        <f t="shared" si="41"/>
        <v>-0.14887416133293971</v>
      </c>
      <c r="I384">
        <f t="shared" si="37"/>
        <v>-1.7864899359952764</v>
      </c>
      <c r="K384">
        <f t="shared" si="38"/>
        <v>-0.16745240623824093</v>
      </c>
      <c r="M384">
        <f t="shared" si="39"/>
        <v>-0.16745240623824093</v>
      </c>
      <c r="N384" s="13">
        <f t="shared" si="40"/>
        <v>3.4515118376135062E-4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-3.5877368000565825E-2</v>
      </c>
      <c r="G385">
        <f t="shared" si="36"/>
        <v>5.9764924090476157</v>
      </c>
      <c r="H385" s="10">
        <f t="shared" si="41"/>
        <v>-0.14695369933031763</v>
      </c>
      <c r="I385">
        <f t="shared" si="37"/>
        <v>-1.7634443919638114</v>
      </c>
      <c r="K385">
        <f t="shared" si="38"/>
        <v>-0.1655566697823346</v>
      </c>
      <c r="M385">
        <f t="shared" si="39"/>
        <v>-0.1655566697823346</v>
      </c>
      <c r="N385" s="13">
        <f t="shared" si="40"/>
        <v>3.4607050963861671E-4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-3.541415939248569E-2</v>
      </c>
      <c r="G386">
        <f t="shared" si="36"/>
        <v>5.9872728661392012</v>
      </c>
      <c r="H386" s="10">
        <f t="shared" si="41"/>
        <v>-0.14505639687162139</v>
      </c>
      <c r="I386">
        <f t="shared" si="37"/>
        <v>-1.7406767624594566</v>
      </c>
      <c r="K386">
        <f t="shared" si="38"/>
        <v>-0.1636823930091478</v>
      </c>
      <c r="M386">
        <f t="shared" si="39"/>
        <v>-0.1636823930091478</v>
      </c>
      <c r="N386" s="13">
        <f t="shared" si="40"/>
        <v>3.4692773211514885E-4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-3.4956542558632668E-2</v>
      </c>
      <c r="G387">
        <f t="shared" si="36"/>
        <v>5.9980533232307875</v>
      </c>
      <c r="H387" s="10">
        <f t="shared" si="41"/>
        <v>-0.1431819983201594</v>
      </c>
      <c r="I387">
        <f t="shared" si="37"/>
        <v>-1.7181839798419127</v>
      </c>
      <c r="K387">
        <f t="shared" si="38"/>
        <v>-0.16182933332888019</v>
      </c>
      <c r="M387">
        <f t="shared" si="39"/>
        <v>-0.16182933332888019</v>
      </c>
      <c r="N387" s="13">
        <f t="shared" si="40"/>
        <v>3.4772310292746395E-4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-3.4504455702396991E-2</v>
      </c>
      <c r="G388">
        <f t="shared" si="36"/>
        <v>6.0088337803223739</v>
      </c>
      <c r="H388" s="10">
        <f t="shared" si="41"/>
        <v>-0.14133025055701806</v>
      </c>
      <c r="I388">
        <f t="shared" si="37"/>
        <v>-1.6959630066842166</v>
      </c>
      <c r="K388">
        <f t="shared" si="38"/>
        <v>-0.15999725087742675</v>
      </c>
      <c r="M388">
        <f t="shared" si="39"/>
        <v>-0.15999725087742675</v>
      </c>
      <c r="N388" s="13">
        <f t="shared" si="40"/>
        <v>3.4845690096213809E-4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-3.4057837636485885E-2</v>
      </c>
      <c r="G389">
        <f t="shared" si="36"/>
        <v>6.0196142374139594</v>
      </c>
      <c r="H389" s="10">
        <f t="shared" si="41"/>
        <v>-0.13950090295904619</v>
      </c>
      <c r="I389">
        <f t="shared" si="37"/>
        <v>-1.6740108355085543</v>
      </c>
      <c r="K389">
        <f t="shared" si="38"/>
        <v>-0.15818590848642461</v>
      </c>
      <c r="M389">
        <f t="shared" si="39"/>
        <v>-0.15818590848642461</v>
      </c>
      <c r="N389" s="13">
        <f t="shared" si="40"/>
        <v>3.4912943155816225E-4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-3.3616627777597517E-2</v>
      </c>
      <c r="G390">
        <f t="shared" si="36"/>
        <v>6.0303946945055458</v>
      </c>
      <c r="H390" s="10">
        <f t="shared" si="41"/>
        <v>-0.13769370737703945</v>
      </c>
      <c r="I390">
        <f t="shared" si="37"/>
        <v>-1.6523244885244734</v>
      </c>
      <c r="K390">
        <f t="shared" si="38"/>
        <v>-0.15639507165360356</v>
      </c>
      <c r="M390">
        <f t="shared" si="39"/>
        <v>-0.15639507165360356</v>
      </c>
      <c r="N390" s="13">
        <f t="shared" si="40"/>
        <v>3.4974102580474797E-4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-3.3180766141142549E-2</v>
      </c>
      <c r="G391">
        <f t="shared" si="36"/>
        <v>6.0411751515971313</v>
      </c>
      <c r="H391" s="10">
        <f t="shared" si="41"/>
        <v>-0.13590841811411988</v>
      </c>
      <c r="I391">
        <f t="shared" si="37"/>
        <v>-1.6309010173694385</v>
      </c>
      <c r="K391">
        <f t="shared" si="38"/>
        <v>-0.15462450851343873</v>
      </c>
      <c r="M391">
        <f t="shared" si="39"/>
        <v>-0.15462450851343873</v>
      </c>
      <c r="N391" s="13">
        <f t="shared" si="40"/>
        <v>3.5029203983547507E-4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-3.2750193336013228E-2</v>
      </c>
      <c r="G392">
        <f t="shared" si="36"/>
        <v>6.0519556086887176</v>
      </c>
      <c r="H392" s="10">
        <f t="shared" si="41"/>
        <v>-0.1341447919043102</v>
      </c>
      <c r="I392">
        <f t="shared" si="37"/>
        <v>-1.6097375028517225</v>
      </c>
      <c r="K392">
        <f t="shared" si="38"/>
        <v>-0.15287398980810329</v>
      </c>
      <c r="M392">
        <f t="shared" si="39"/>
        <v>-0.15287398980810329</v>
      </c>
      <c r="N392" s="13">
        <f t="shared" si="40"/>
        <v>3.5078285411944781E-4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-3.2324850559398641E-2</v>
      </c>
      <c r="G393">
        <f t="shared" si="36"/>
        <v>6.062736065780304</v>
      </c>
      <c r="H393" s="10">
        <f t="shared" si="41"/>
        <v>-0.13240258789129683</v>
      </c>
      <c r="I393">
        <f t="shared" si="37"/>
        <v>-1.588831054695562</v>
      </c>
      <c r="K393">
        <f t="shared" si="38"/>
        <v>-0.151143288858718</v>
      </c>
      <c r="M393">
        <f t="shared" si="39"/>
        <v>-0.151143288858718</v>
      </c>
      <c r="N393" s="13">
        <f t="shared" si="40"/>
        <v>3.5121387275030075E-4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-3.1904679591646265E-2</v>
      </c>
      <c r="G394">
        <f t="shared" si="36"/>
        <v>6.0735165228718895</v>
      </c>
      <c r="H394" s="10">
        <f t="shared" si="41"/>
        <v>-0.13068156760738309</v>
      </c>
      <c r="I394">
        <f t="shared" si="37"/>
        <v>-1.568178811288597</v>
      </c>
      <c r="K394">
        <f t="shared" si="38"/>
        <v>-0.14943218153689686</v>
      </c>
      <c r="M394">
        <f t="shared" si="39"/>
        <v>-0.14943218153689686</v>
      </c>
      <c r="N394" s="13">
        <f t="shared" si="40"/>
        <v>3.5158552273367586E-4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-3.1489622791168285E-2</v>
      </c>
      <c r="G395">
        <f t="shared" si="36"/>
        <v>6.0842969799634758</v>
      </c>
      <c r="H395" s="10">
        <f t="shared" si="41"/>
        <v>-0.12898149495262529</v>
      </c>
      <c r="I395">
        <f t="shared" si="37"/>
        <v>-1.5477779394315034</v>
      </c>
      <c r="K395">
        <f t="shared" si="38"/>
        <v>-0.14774044623658522</v>
      </c>
      <c r="M395">
        <f t="shared" si="39"/>
        <v>-0.14774044623658522</v>
      </c>
      <c r="N395" s="13">
        <f t="shared" si="40"/>
        <v>3.5189825327398209E-4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-3.1079623089392983E-2</v>
      </c>
      <c r="G396">
        <f t="shared" si="36"/>
        <v>6.0950774370550622</v>
      </c>
      <c r="H396" s="10">
        <f t="shared" si="41"/>
        <v>-0.12730213617415365</v>
      </c>
      <c r="I396">
        <f t="shared" si="37"/>
        <v>-1.5276256340898438</v>
      </c>
      <c r="K396">
        <f t="shared" si="38"/>
        <v>-0.14606786384618875</v>
      </c>
      <c r="M396">
        <f t="shared" si="39"/>
        <v>-0.14606786384618875</v>
      </c>
      <c r="N396" s="13">
        <f t="shared" si="40"/>
        <v>3.5215253506098407E-4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-3.0674623985759673E-2</v>
      </c>
      <c r="G397">
        <f t="shared" si="36"/>
        <v>6.1058578941466477</v>
      </c>
      <c r="H397" s="10">
        <f t="shared" si="41"/>
        <v>-0.12564325984567162</v>
      </c>
      <c r="I397">
        <f t="shared" si="37"/>
        <v>-1.5077191181480596</v>
      </c>
      <c r="K397">
        <f t="shared" si="38"/>
        <v>-0.14441421772099189</v>
      </c>
      <c r="M397">
        <f t="shared" si="39"/>
        <v>-0.14441421772099189</v>
      </c>
      <c r="N397" s="13">
        <f t="shared" si="40"/>
        <v>3.5234885955704788E-4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-3.0274569542757368E-2</v>
      </c>
      <c r="G398">
        <f t="shared" si="36"/>
        <v>6.1166383512382341</v>
      </c>
      <c r="H398" s="10">
        <f t="shared" si="41"/>
        <v>-0.12400463684713418</v>
      </c>
      <c r="I398">
        <f t="shared" si="37"/>
        <v>-1.4880556421656101</v>
      </c>
      <c r="K398">
        <f t="shared" si="38"/>
        <v>-0.14277929365586084</v>
      </c>
      <c r="M398">
        <f t="shared" si="39"/>
        <v>-0.14277929365586084</v>
      </c>
      <c r="N398" s="13">
        <f t="shared" si="40"/>
        <v>3.524877382854662E-4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-2.9879404381005937E-2</v>
      </c>
      <c r="G399">
        <f t="shared" si="36"/>
        <v>6.1274188083298213</v>
      </c>
      <c r="H399" s="10">
        <f t="shared" si="41"/>
        <v>-0.12238604034460032</v>
      </c>
      <c r="I399">
        <f t="shared" si="37"/>
        <v>-1.4686324841352039</v>
      </c>
      <c r="K399">
        <f t="shared" si="38"/>
        <v>-0.14116287985823231</v>
      </c>
      <c r="M399">
        <f t="shared" si="39"/>
        <v>-0.14116287985823231</v>
      </c>
      <c r="N399" s="13">
        <f t="shared" si="40"/>
        <v>3.5256970212069156E-4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-2.9489073674379678E-2</v>
      </c>
      <c r="G400">
        <f t="shared" si="36"/>
        <v>6.1381992654214059</v>
      </c>
      <c r="H400" s="10">
        <f t="shared" si="41"/>
        <v>-0.12078724577025916</v>
      </c>
      <c r="I400">
        <f t="shared" si="37"/>
        <v>-1.4494469492431099</v>
      </c>
      <c r="K400">
        <f t="shared" si="38"/>
        <v>-0.13956476692138334</v>
      </c>
      <c r="M400">
        <f t="shared" si="39"/>
        <v>-0.13956476692138334</v>
      </c>
      <c r="N400" s="13">
        <f t="shared" si="40"/>
        <v>3.5259530058091572E-4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-2.9103523145172287E-2</v>
      </c>
      <c r="G401">
        <f t="shared" si="36"/>
        <v>6.1489797225129932</v>
      </c>
      <c r="H401" s="10">
        <f t="shared" si="41"/>
        <v>-0.11920803080262569</v>
      </c>
      <c r="I401">
        <f t="shared" si="37"/>
        <v>-1.4304963696315083</v>
      </c>
      <c r="K401">
        <f t="shared" si="38"/>
        <v>-0.1379847477979789</v>
      </c>
      <c r="M401">
        <f t="shared" si="39"/>
        <v>-0.1379847477979789</v>
      </c>
      <c r="N401" s="13">
        <f t="shared" si="40"/>
        <v>3.5256510112358574E-4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-2.8722699059303188E-2</v>
      </c>
      <c r="G402">
        <f t="shared" si="36"/>
        <v>6.1597601796045796</v>
      </c>
      <c r="H402" s="10">
        <f t="shared" si="41"/>
        <v>-0.11764817534690586</v>
      </c>
      <c r="I402">
        <f t="shared" si="37"/>
        <v>-1.4117781041628703</v>
      </c>
      <c r="K402">
        <f t="shared" si="38"/>
        <v>-0.13642261777390022</v>
      </c>
      <c r="M402">
        <f t="shared" si="39"/>
        <v>-0.13642261777390022</v>
      </c>
      <c r="N402" s="13">
        <f t="shared" si="40"/>
        <v>3.5247968844452583E-4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-2.8346548221564048E-2</v>
      </c>
      <c r="G403">
        <f t="shared" si="36"/>
        <v>6.170540636696165</v>
      </c>
      <c r="H403" s="10">
        <f t="shared" si="41"/>
        <v>-0.11610746151552634</v>
      </c>
      <c r="I403">
        <f t="shared" si="37"/>
        <v>-1.3932895381863162</v>
      </c>
      <c r="K403">
        <f t="shared" si="38"/>
        <v>-0.13487817444234387</v>
      </c>
      <c r="M403">
        <f t="shared" si="39"/>
        <v>-0.13487817444234387</v>
      </c>
      <c r="N403" s="13">
        <f t="shared" si="40"/>
        <v>3.5233966378099487E-4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-2.7975017970905573E-2</v>
      </c>
      <c r="G404">
        <f t="shared" ref="G404:G469" si="43">$E$11*(D404/$E$12+1)</f>
        <v>6.1813210937877514</v>
      </c>
      <c r="H404" s="10">
        <f t="shared" si="41"/>
        <v>-0.11458567360882922</v>
      </c>
      <c r="I404">
        <f t="shared" ref="I404:I467" si="44">H404*$E$6</f>
        <v>-1.3750280833059507</v>
      </c>
      <c r="K404">
        <f t="shared" ref="K404:K467" si="45">$L$9*$L$6*EXP(-$L$4*(G404/$L$10-1))+6*$L$6*EXP(-$L$4*(SQRT(2)*G404/$L$10-1))+24*$L$6*EXP(-$L$4*(SQRT(3)*G404/$L$10-1))+12*$L$6*EXP(-$L$4*(SQRT(4)*G404/$L$10-1))+24*$L$6*EXP(-$L$4*(SQRT(5)*G404/$L$10-1))-SQRT($L$9*$L$7^2*EXP(-2*$L$5*(G404/$L$10-1))+6*$L$7^2*EXP(-2*$L$5*(SQRT(2)*G404/$L$10-1))+24*$L$7^2*EXP(-2*$L$5*(SQRT(3)*G404/$L$10-1))+12*$L$7^2*EXP(-2*$L$5*(SQRT(4)*G404/$L$10-1))+24*$L$7^2*EXP(-2*$L$5*(SQRT(5)*G404/$L$10-1)))</f>
        <v>-0.13335121767819622</v>
      </c>
      <c r="M404">
        <f t="shared" ref="M404:M467" si="46">$L$9*$O$6*EXP(-$O$4*(G404/$L$10-1))+6*$O$6*EXP(-$O$4*(SQRT(2)*G404/$L$10-1))+24*$O$6*EXP(-$O$4*(SQRT(3)*G404/$L$10-1))+12*$O$6*EXP(-$O$4*(SQRT(4)*G404/$L$10-1))+24*$O$6*EXP(-$O$4*(SQRT(5)*G404/$L$10-1))-SQRT($L$9*$O$7^2*EXP(-2*$O$5*(G404/$L$10-1))+6*$O$7^2*EXP(-2*$O$5*(SQRT(2)*G404/$L$10-1))+24*$O$7^2*EXP(-2*$O$5*(SQRT(3)*G404/$L$10-1))+12*$O$7^2*EXP(-2*$O$5*(SQRT(4)*G404/$L$10-1))+24*$O$7^2*EXP(-2*$O$5*(SQRT(5)*G404/$L$10-1)))</f>
        <v>-0.13335121767819622</v>
      </c>
      <c r="N404" s="13">
        <f t="shared" ref="N404:N467" si="47">(M404-H404)^2*O404</f>
        <v>3.5214564421935473E-4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-2.7608056175763514E-2</v>
      </c>
      <c r="G405">
        <f t="shared" si="43"/>
        <v>6.1921015508793387</v>
      </c>
      <c r="H405" s="10">
        <f t="shared" ref="H405:H469" si="48">-(-$B$4)*(1+D405+$E$5*D405^3)*EXP(-D405)</f>
        <v>-0.11308259809592736</v>
      </c>
      <c r="I405">
        <f t="shared" si="44"/>
        <v>-1.3569911771511283</v>
      </c>
      <c r="K405">
        <f t="shared" si="45"/>
        <v>-0.13184154961267633</v>
      </c>
      <c r="M405">
        <f t="shared" si="46"/>
        <v>-0.13184154961267633</v>
      </c>
      <c r="N405" s="13">
        <f t="shared" si="47"/>
        <v>3.518982620077386E-4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-2.7245611229423872E-2</v>
      </c>
      <c r="G406">
        <f t="shared" si="43"/>
        <v>6.2028820079709233</v>
      </c>
      <c r="H406" s="10">
        <f t="shared" si="48"/>
        <v>-0.11159802359572019</v>
      </c>
      <c r="I406">
        <f t="shared" si="44"/>
        <v>-1.3391762831486422</v>
      </c>
      <c r="K406">
        <f t="shared" si="45"/>
        <v>-0.13034897460824824</v>
      </c>
      <c r="M406">
        <f t="shared" si="46"/>
        <v>-0.13034897460824824</v>
      </c>
      <c r="N406" s="13">
        <f t="shared" si="47"/>
        <v>3.5159816387422669E-4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-2.6887632045426307E-2</v>
      </c>
      <c r="G407">
        <f t="shared" si="43"/>
        <v>6.2136624650625096</v>
      </c>
      <c r="H407" s="10">
        <f t="shared" si="48"/>
        <v>-0.11013174085806615</v>
      </c>
      <c r="I407">
        <f t="shared" si="44"/>
        <v>-1.3215808902967938</v>
      </c>
      <c r="K407">
        <f t="shared" si="45"/>
        <v>-0.12887329923379645</v>
      </c>
      <c r="M407">
        <f t="shared" si="46"/>
        <v>-0.12887329923379645</v>
      </c>
      <c r="N407" s="13">
        <f t="shared" si="47"/>
        <v>3.5124601035090654E-4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-2.653406805300567E-2</v>
      </c>
      <c r="G408">
        <f t="shared" si="43"/>
        <v>6.2244429221540969</v>
      </c>
      <c r="H408" s="10">
        <f t="shared" si="48"/>
        <v>-0.10868354274511123</v>
      </c>
      <c r="I408">
        <f t="shared" si="44"/>
        <v>-1.3042025129413348</v>
      </c>
      <c r="K408">
        <f t="shared" si="45"/>
        <v>-0.12741433224006712</v>
      </c>
      <c r="M408">
        <f t="shared" si="46"/>
        <v>-0.12741433224006712</v>
      </c>
      <c r="N408" s="13">
        <f t="shared" si="47"/>
        <v>3.5084247510435004E-4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-2.6184869192571042E-2</v>
      </c>
      <c r="G409">
        <f t="shared" si="43"/>
        <v>6.2352233792456815</v>
      </c>
      <c r="H409" s="10">
        <f t="shared" si="48"/>
        <v>-0.10725322421277099</v>
      </c>
      <c r="I409">
        <f t="shared" si="44"/>
        <v>-1.2870386905532518</v>
      </c>
      <c r="K409">
        <f t="shared" si="45"/>
        <v>-0.12597188453536917</v>
      </c>
      <c r="M409">
        <f t="shared" si="46"/>
        <v>-0.12597188453536917</v>
      </c>
      <c r="N409" s="13">
        <f t="shared" si="47"/>
        <v>3.5038824427281148E-4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-2.5839985911221566E-2</v>
      </c>
      <c r="G410">
        <f t="shared" si="43"/>
        <v>6.2460038363372687</v>
      </c>
      <c r="H410" s="10">
        <f t="shared" si="48"/>
        <v>-0.10584058229236354</v>
      </c>
      <c r="I410">
        <f t="shared" si="44"/>
        <v>-1.2700869875083625</v>
      </c>
      <c r="K410">
        <f t="shared" si="45"/>
        <v>-0.12454576916153245</v>
      </c>
      <c r="M410">
        <f t="shared" si="46"/>
        <v>-0.12454576916153245</v>
      </c>
      <c r="N410" s="13">
        <f t="shared" si="47"/>
        <v>3.4988401581052922E-4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-2.5499369158299163E-2</v>
      </c>
      <c r="G411">
        <f t="shared" si="43"/>
        <v>6.2567842934288542</v>
      </c>
      <c r="H411" s="10">
        <f t="shared" si="48"/>
        <v>-0.10444541607239337</v>
      </c>
      <c r="I411">
        <f t="shared" si="44"/>
        <v>-1.2533449928687204</v>
      </c>
      <c r="K411">
        <f t="shared" si="45"/>
        <v>-0.12313580127012529</v>
      </c>
      <c r="M411">
        <f t="shared" si="46"/>
        <v>-0.12313580127012529</v>
      </c>
      <c r="N411" s="13">
        <f t="shared" si="47"/>
        <v>3.4933049883959638E-4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-2.5162970380977031E-2</v>
      </c>
      <c r="G412">
        <f t="shared" si="43"/>
        <v>6.2675647505204406</v>
      </c>
      <c r="H412" s="10">
        <f t="shared" si="48"/>
        <v>-0.10306752668048191</v>
      </c>
      <c r="I412">
        <f t="shared" si="44"/>
        <v>-1.236810320165783</v>
      </c>
      <c r="K412">
        <f t="shared" si="45"/>
        <v>-0.12174179809892306</v>
      </c>
      <c r="M412">
        <f t="shared" si="46"/>
        <v>-0.12174179809892306</v>
      </c>
      <c r="N412" s="13">
        <f t="shared" si="47"/>
        <v>3.4872841300960799E-4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-2.483074151988408E-2</v>
      </c>
      <c r="G413">
        <f t="shared" si="43"/>
        <v>6.278345207612027</v>
      </c>
      <c r="H413" s="10">
        <f t="shared" si="48"/>
        <v>-0.10170671726544518</v>
      </c>
      <c r="I413">
        <f t="shared" si="44"/>
        <v>-1.2204806071853422</v>
      </c>
      <c r="K413">
        <f t="shared" si="45"/>
        <v>-0.12036357894862994</v>
      </c>
      <c r="M413">
        <f t="shared" si="46"/>
        <v>-0.12036357894862994</v>
      </c>
      <c r="N413" s="13">
        <f t="shared" si="47"/>
        <v>3.4807848786548752E-4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-2.450263500476443E-2</v>
      </c>
      <c r="G414">
        <f t="shared" si="43"/>
        <v>6.2891256647036125</v>
      </c>
      <c r="H414" s="10">
        <f t="shared" si="48"/>
        <v>-0.1003627929795151</v>
      </c>
      <c r="I414">
        <f t="shared" si="44"/>
        <v>-1.2043535157541811</v>
      </c>
      <c r="K414">
        <f t="shared" si="45"/>
        <v>-0.11900096515984972</v>
      </c>
      <c r="M414">
        <f t="shared" si="46"/>
        <v>-0.11900096515984972</v>
      </c>
      <c r="N414" s="13">
        <f t="shared" si="47"/>
        <v>3.4738146222379923E-4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-2.4178603750171904E-2</v>
      </c>
      <c r="G415">
        <f t="shared" si="43"/>
        <v>6.2999061217951988</v>
      </c>
      <c r="H415" s="10">
        <f t="shared" si="48"/>
        <v>-9.9035560960704122E-2</v>
      </c>
      <c r="I415">
        <f t="shared" si="44"/>
        <v>-1.1884267315284496</v>
      </c>
      <c r="K415">
        <f t="shared" si="45"/>
        <v>-0.11765378009030385</v>
      </c>
      <c r="M415">
        <f t="shared" si="46"/>
        <v>-0.11765378009030385</v>
      </c>
      <c r="N415" s="13">
        <f t="shared" si="47"/>
        <v>3.4663808355779314E-4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-2.38586011511987E-2</v>
      </c>
      <c r="G416">
        <f t="shared" si="43"/>
        <v>6.3106865788867843</v>
      </c>
      <c r="H416" s="10">
        <f t="shared" si="48"/>
        <v>-9.7724830315309888E-2</v>
      </c>
      <c r="I416">
        <f t="shared" si="44"/>
        <v>-1.1726979637837187</v>
      </c>
      <c r="K416">
        <f t="shared" si="45"/>
        <v>-0.11632184909229371</v>
      </c>
      <c r="M416">
        <f t="shared" si="46"/>
        <v>-0.11632184909229371</v>
      </c>
      <c r="N416" s="13">
        <f t="shared" si="47"/>
        <v>3.4584910739148868E-4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-2.3542581079238425E-2</v>
      </c>
      <c r="G417">
        <f t="shared" si="43"/>
        <v>6.3214670359783707</v>
      </c>
      <c r="H417" s="10">
        <f t="shared" si="48"/>
        <v>-9.6430412100560581E-2</v>
      </c>
      <c r="I417">
        <f t="shared" si="44"/>
        <v>-1.157164945206727</v>
      </c>
      <c r="K417">
        <f t="shared" si="45"/>
        <v>-0.11500499949040628</v>
      </c>
      <c r="M417">
        <f t="shared" si="46"/>
        <v>-0.11500499949040628</v>
      </c>
      <c r="N417" s="13">
        <f t="shared" si="47"/>
        <v>3.4501529670301492E-4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-2.3230497877782405E-2</v>
      </c>
      <c r="G418">
        <f t="shared" si="43"/>
        <v>6.332247493069957</v>
      </c>
      <c r="H418" s="10">
        <f t="shared" si="48"/>
        <v>-9.515211930739674E-2</v>
      </c>
      <c r="I418">
        <f t="shared" si="44"/>
        <v>-1.1418254316887608</v>
      </c>
      <c r="K418">
        <f t="shared" si="45"/>
        <v>-0.1137030605594591</v>
      </c>
      <c r="M418">
        <f t="shared" si="46"/>
        <v>-0.1137030605594591</v>
      </c>
      <c r="N418" s="13">
        <f t="shared" si="47"/>
        <v>3.4413742133746893E-4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-2.2922306358249541E-2</v>
      </c>
      <c r="G419">
        <f t="shared" si="43"/>
        <v>6.3430279501615425</v>
      </c>
      <c r="H419" s="10">
        <f t="shared" si="48"/>
        <v>-9.3889766843390121E-2</v>
      </c>
      <c r="I419">
        <f t="shared" si="44"/>
        <v>-1.1266772021206815</v>
      </c>
      <c r="K419">
        <f t="shared" si="45"/>
        <v>-0.11241586350268398</v>
      </c>
      <c r="M419">
        <f t="shared" si="46"/>
        <v>-0.11241586350268398</v>
      </c>
      <c r="N419" s="13">
        <f t="shared" si="47"/>
        <v>3.4321625742949919E-4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-2.2617961795848823E-2</v>
      </c>
      <c r="G420">
        <f t="shared" si="43"/>
        <v>6.3538084072531289</v>
      </c>
      <c r="H420" s="10">
        <f t="shared" si="48"/>
        <v>-9.2643171515796777E-2</v>
      </c>
      <c r="I420">
        <f t="shared" si="44"/>
        <v>-1.1117180581895614</v>
      </c>
      <c r="K420">
        <f t="shared" si="45"/>
        <v>-0.11114324143014628</v>
      </c>
      <c r="M420">
        <f t="shared" si="46"/>
        <v>-0.11114324143014628</v>
      </c>
      <c r="N420" s="13">
        <f t="shared" si="47"/>
        <v>3.4225258683581977E-4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-2.2317419925474549E-2</v>
      </c>
      <c r="G421">
        <f t="shared" si="43"/>
        <v>6.3645888643447153</v>
      </c>
      <c r="H421" s="10">
        <f t="shared" si="48"/>
        <v>-9.1412152014743758E-2</v>
      </c>
      <c r="I421">
        <f t="shared" si="44"/>
        <v>-1.0969458241769252</v>
      </c>
      <c r="K421">
        <f t="shared" si="45"/>
        <v>-0.10988502933739729</v>
      </c>
      <c r="M421">
        <f t="shared" si="46"/>
        <v>-0.10988502933739729</v>
      </c>
      <c r="N421" s="13">
        <f t="shared" si="47"/>
        <v>3.4124719657780696E-4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-2.2020636937633533E-2</v>
      </c>
      <c r="G422">
        <f t="shared" si="43"/>
        <v>6.3753693214363008</v>
      </c>
      <c r="H422" s="10">
        <f t="shared" si="48"/>
        <v>-9.0196528896546946E-2</v>
      </c>
      <c r="I422">
        <f t="shared" si="44"/>
        <v>-1.0823583467585633</v>
      </c>
      <c r="K422">
        <f t="shared" si="45"/>
        <v>-0.10864106408435859</v>
      </c>
      <c r="M422">
        <f t="shared" si="46"/>
        <v>-0.10864106408435859</v>
      </c>
      <c r="N422" s="13">
        <f t="shared" si="47"/>
        <v>3.4020087829442176E-4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-2.1727569474404303E-2</v>
      </c>
      <c r="G423">
        <f t="shared" si="43"/>
        <v>6.3861497785278871</v>
      </c>
      <c r="H423" s="10">
        <f t="shared" si="48"/>
        <v>-8.8996124567160037E-2</v>
      </c>
      <c r="I423">
        <f t="shared" si="44"/>
        <v>-1.0679534948059204</v>
      </c>
      <c r="K423">
        <f t="shared" si="45"/>
        <v>-0.10741118437443478</v>
      </c>
      <c r="M423">
        <f t="shared" si="46"/>
        <v>-0.10741118437443478</v>
      </c>
      <c r="N423" s="13">
        <f t="shared" si="47"/>
        <v>3.3911442770550573E-4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-2.1438174625427589E-2</v>
      </c>
      <c r="G424">
        <f t="shared" si="43"/>
        <v>6.3969302356194726</v>
      </c>
      <c r="H424" s="10">
        <f t="shared" si="48"/>
        <v>-8.7810763265751407E-2</v>
      </c>
      <c r="I424">
        <f t="shared" si="44"/>
        <v>-1.0537291591890168</v>
      </c>
      <c r="K424">
        <f t="shared" si="45"/>
        <v>-0.10619523073385358</v>
      </c>
      <c r="M424">
        <f t="shared" si="46"/>
        <v>-0.10619523073385358</v>
      </c>
      <c r="N424" s="13">
        <f t="shared" si="47"/>
        <v>3.3798864408570703E-4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-2.1152409923928143E-2</v>
      </c>
      <c r="G425">
        <f t="shared" si="43"/>
        <v>6.407710692711059</v>
      </c>
      <c r="H425" s="10">
        <f t="shared" si="48"/>
        <v>-8.664027104840967E-2</v>
      </c>
      <c r="I425">
        <f t="shared" si="44"/>
        <v>-1.0396832525809161</v>
      </c>
      <c r="K425">
        <f t="shared" si="45"/>
        <v>-0.10499304549123015</v>
      </c>
      <c r="M425">
        <f t="shared" si="46"/>
        <v>-0.10499304549123015</v>
      </c>
      <c r="N425" s="13">
        <f t="shared" si="47"/>
        <v>3.3682432974904448E-4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-2.0870233342767219E-2</v>
      </c>
      <c r="G426">
        <f t="shared" si="43"/>
        <v>6.4184911498026462</v>
      </c>
      <c r="H426" s="10">
        <f t="shared" si="48"/>
        <v>-8.548447577197453E-2</v>
      </c>
      <c r="I426">
        <f t="shared" si="44"/>
        <v>-1.0258137092636943</v>
      </c>
      <c r="K426">
        <f t="shared" si="45"/>
        <v>-0.10380447275735451</v>
      </c>
      <c r="M426">
        <f t="shared" si="46"/>
        <v>-0.10380447275735451</v>
      </c>
      <c r="N426" s="13">
        <f t="shared" si="47"/>
        <v>3.3562228954433143E-4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-2.0591603290525711E-2</v>
      </c>
      <c r="G427">
        <f t="shared" si="43"/>
        <v>6.4292716068942308</v>
      </c>
      <c r="H427" s="10">
        <f t="shared" si="48"/>
        <v>-8.4343207077993324E-2</v>
      </c>
      <c r="I427">
        <f t="shared" si="44"/>
        <v>-1.0121184849359199</v>
      </c>
      <c r="K427">
        <f t="shared" si="45"/>
        <v>-0.10262935840519871</v>
      </c>
      <c r="M427">
        <f t="shared" si="46"/>
        <v>-0.10262935840519871</v>
      </c>
      <c r="N427" s="13">
        <f t="shared" si="47"/>
        <v>3.3438333036145537E-4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-2.0316478607617323E-2</v>
      </c>
      <c r="G428">
        <f t="shared" si="43"/>
        <v>6.4400520639858181</v>
      </c>
      <c r="H428" s="10">
        <f t="shared" si="48"/>
        <v>-8.3216296376800572E-2</v>
      </c>
      <c r="I428">
        <f t="shared" si="44"/>
        <v>-0.99859555652160692</v>
      </c>
      <c r="K428">
        <f t="shared" si="45"/>
        <v>-0.10146755005014159</v>
      </c>
      <c r="M428">
        <f t="shared" si="46"/>
        <v>-0.10146755005014159</v>
      </c>
      <c r="N428" s="13">
        <f t="shared" si="47"/>
        <v>3.3310826064864398E-4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-2.0044818562431829E-2</v>
      </c>
      <c r="G429">
        <f t="shared" si="43"/>
        <v>6.4508325210774045</v>
      </c>
      <c r="H429" s="10">
        <f t="shared" si="48"/>
        <v>-8.2103576831720773E-2</v>
      </c>
      <c r="I429">
        <f t="shared" si="44"/>
        <v>-0.98524292198064933</v>
      </c>
      <c r="K429">
        <f t="shared" si="45"/>
        <v>-0.10031889703041173</v>
      </c>
      <c r="M429">
        <f t="shared" si="46"/>
        <v>-0.10031889703041173</v>
      </c>
      <c r="N429" s="13">
        <f t="shared" si="47"/>
        <v>3.3179788994083884E-4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-1.9776582847507704E-2</v>
      </c>
      <c r="G430">
        <f t="shared" si="43"/>
        <v>6.4616129781689899</v>
      </c>
      <c r="H430" s="10">
        <f t="shared" si="48"/>
        <v>-8.1004883343391551E-2</v>
      </c>
      <c r="I430">
        <f t="shared" si="44"/>
        <v>-0.97205860012069856</v>
      </c>
      <c r="K430">
        <f t="shared" si="45"/>
        <v>-9.9183250387741173E-2</v>
      </c>
      <c r="M430">
        <f t="shared" si="46"/>
        <v>-9.9183250387741173E-2</v>
      </c>
      <c r="N430" s="13">
        <f t="shared" si="47"/>
        <v>3.3045302839909642E-4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-1.9511731575734336E-2</v>
      </c>
      <c r="G431">
        <f t="shared" si="43"/>
        <v>6.4723934352605763</v>
      </c>
      <c r="H431" s="10">
        <f t="shared" si="48"/>
        <v>-7.992005253420785E-2</v>
      </c>
      <c r="I431">
        <f t="shared" si="44"/>
        <v>-0.95904063041049414</v>
      </c>
      <c r="K431">
        <f t="shared" si="45"/>
        <v>-9.8060462848233249E-2</v>
      </c>
      <c r="M431">
        <f t="shared" si="46"/>
        <v>-9.8060462848233249E-2</v>
      </c>
      <c r="N431" s="13">
        <f t="shared" si="47"/>
        <v>3.2907448636119904E-4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-1.9250225276583023E-2</v>
      </c>
      <c r="G432">
        <f t="shared" si="43"/>
        <v>6.4831738923521627</v>
      </c>
      <c r="H432" s="10">
        <f t="shared" si="48"/>
        <v>-7.8848922732884061E-2</v>
      </c>
      <c r="I432">
        <f t="shared" si="44"/>
        <v>-0.94618707279460867</v>
      </c>
      <c r="K432">
        <f t="shared" si="45"/>
        <v>-9.6950388803439147E-2</v>
      </c>
      <c r="M432">
        <f t="shared" si="46"/>
        <v>-9.6950388803439147E-2</v>
      </c>
      <c r="N432" s="13">
        <f t="shared" si="47"/>
        <v>3.2766307390345699E-4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-1.899202489236685E-2</v>
      </c>
      <c r="G433">
        <f t="shared" si="43"/>
        <v>6.4939543494437482</v>
      </c>
      <c r="H433" s="10">
        <f t="shared" si="48"/>
        <v>-7.7791333959134623E-2</v>
      </c>
      <c r="I433">
        <f t="shared" si="44"/>
        <v>-0.93349600750961548</v>
      </c>
      <c r="K433">
        <f t="shared" si="45"/>
        <v>-9.5852884291641752E-2</v>
      </c>
      <c r="M433">
        <f t="shared" si="46"/>
        <v>-9.5852884291641752E-2</v>
      </c>
      <c r="N433" s="13">
        <f t="shared" si="47"/>
        <v>3.2621960041368837E-4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-1.8737091774529115E-2</v>
      </c>
      <c r="G434">
        <f t="shared" si="43"/>
        <v>6.5047348065353345</v>
      </c>
      <c r="H434" s="10">
        <f t="shared" si="48"/>
        <v>-7.6747127908471255E-2</v>
      </c>
      <c r="I434">
        <f t="shared" si="44"/>
        <v>-0.920965534901655</v>
      </c>
      <c r="K434">
        <f t="shared" si="45"/>
        <v>-9.4767806979345684E-2</v>
      </c>
      <c r="M434">
        <f t="shared" si="46"/>
        <v>-9.4767806979345684E-2</v>
      </c>
      <c r="N434" s="13">
        <f t="shared" si="47"/>
        <v>3.2474487417545166E-4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-1.8485387679959792E-2</v>
      </c>
      <c r="G435">
        <f t="shared" si="43"/>
        <v>6.5155152636269218</v>
      </c>
      <c r="H435" s="10">
        <f t="shared" si="48"/>
        <v>-7.5716147937115313E-2</v>
      </c>
      <c r="I435">
        <f t="shared" si="44"/>
        <v>-0.90859377524538376</v>
      </c>
      <c r="K435">
        <f t="shared" si="45"/>
        <v>-9.3695016142969587E-2</v>
      </c>
      <c r="M435">
        <f t="shared" si="46"/>
        <v>-9.3695016142969587E-2</v>
      </c>
      <c r="N435" s="13">
        <f t="shared" si="47"/>
        <v>3.2323970196347765E-4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-1.8236874767340181E-2</v>
      </c>
      <c r="G436">
        <f t="shared" si="43"/>
        <v>6.5262957207185064</v>
      </c>
      <c r="H436" s="10">
        <f t="shared" si="48"/>
        <v>-7.4698239047025383E-2</v>
      </c>
      <c r="I436">
        <f t="shared" si="44"/>
        <v>-0.8963788685643046</v>
      </c>
      <c r="K436">
        <f t="shared" si="45"/>
        <v>-9.263437265074112E-2</v>
      </c>
      <c r="M436">
        <f t="shared" si="46"/>
        <v>-9.263437265074112E-2</v>
      </c>
      <c r="N436" s="13">
        <f t="shared" si="47"/>
        <v>3.2170488865034089E-4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-1.7991515593515084E-2</v>
      </c>
      <c r="G437">
        <f t="shared" si="43"/>
        <v>6.5370761778100936</v>
      </c>
      <c r="H437" s="10">
        <f t="shared" si="48"/>
        <v>-7.3693247871037787E-2</v>
      </c>
      <c r="I437">
        <f t="shared" si="44"/>
        <v>-0.88431897445245344</v>
      </c>
      <c r="K437">
        <f t="shared" si="45"/>
        <v>-9.1585738944789358E-2</v>
      </c>
      <c r="M437">
        <f t="shared" si="46"/>
        <v>-9.1585738944789358E-2</v>
      </c>
      <c r="N437" s="13">
        <f t="shared" si="47"/>
        <v>3.2014123682427961E-4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-1.7749273109892601E-2</v>
      </c>
      <c r="G438">
        <f t="shared" si="43"/>
        <v>6.54785663490168</v>
      </c>
      <c r="H438" s="10">
        <f t="shared" si="48"/>
        <v>-7.270102265812009E-2</v>
      </c>
      <c r="I438">
        <f t="shared" si="44"/>
        <v>-0.87241227189744108</v>
      </c>
      <c r="K438">
        <f t="shared" si="45"/>
        <v>-9.054897902343706E-2</v>
      </c>
      <c r="M438">
        <f t="shared" si="46"/>
        <v>-9.054897902343706E-2</v>
      </c>
      <c r="N438" s="13">
        <f t="shared" si="47"/>
        <v>3.1854954641825852E-4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-1.7510110658871057E-2</v>
      </c>
      <c r="G439">
        <f t="shared" si="43"/>
        <v>6.5586370919932655</v>
      </c>
      <c r="H439" s="10">
        <f t="shared" si="48"/>
        <v>-7.172141325873585E-2</v>
      </c>
      <c r="I439">
        <f t="shared" si="44"/>
        <v>-0.8606569591048302</v>
      </c>
      <c r="K439">
        <f t="shared" si="45"/>
        <v>-8.9523958423685102E-2</v>
      </c>
      <c r="M439">
        <f t="shared" si="46"/>
        <v>-8.9523958423685102E-2</v>
      </c>
      <c r="N439" s="13">
        <f t="shared" si="47"/>
        <v>3.1693061435005796E-4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-1.7273991970293015E-2</v>
      </c>
      <c r="G440">
        <f t="shared" si="43"/>
        <v>6.5694175490848519</v>
      </c>
      <c r="H440" s="10">
        <f t="shared" si="48"/>
        <v>-7.0754271110320191E-2</v>
      </c>
      <c r="I440">
        <f t="shared" si="44"/>
        <v>-0.84905125332384235</v>
      </c>
      <c r="K440">
        <f t="shared" si="45"/>
        <v>-8.85105442038924E-2</v>
      </c>
      <c r="M440">
        <f t="shared" si="46"/>
        <v>-8.85105442038924E-2</v>
      </c>
      <c r="N440" s="13">
        <f t="shared" si="47"/>
        <v>3.1528523417351635E-4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-1.704088115792593E-2</v>
      </c>
      <c r="G441">
        <f t="shared" si="43"/>
        <v>6.5801980061764382</v>
      </c>
      <c r="H441" s="10">
        <f t="shared" si="48"/>
        <v>-6.9799449222864615E-2</v>
      </c>
      <c r="I441">
        <f t="shared" si="44"/>
        <v>-0.83759339067437533</v>
      </c>
      <c r="K441">
        <f t="shared" si="45"/>
        <v>-8.7508604926646472E-2</v>
      </c>
      <c r="M441">
        <f t="shared" si="46"/>
        <v>-8.7508604926646472E-2</v>
      </c>
      <c r="N441" s="13">
        <f t="shared" si="47"/>
        <v>3.1361419574078945E-4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-1.6810742715969513E-2</v>
      </c>
      <c r="G442">
        <f t="shared" si="43"/>
        <v>6.5909784632680237</v>
      </c>
      <c r="H442" s="10">
        <f t="shared" si="48"/>
        <v>-6.8856802164611125E-2</v>
      </c>
      <c r="I442">
        <f t="shared" si="44"/>
        <v>-0.8262816259753335</v>
      </c>
      <c r="K442">
        <f t="shared" si="45"/>
        <v>-8.6518010641822657E-2</v>
      </c>
      <c r="M442">
        <f t="shared" si="46"/>
        <v>-8.6518010641822657E-2</v>
      </c>
      <c r="N442" s="13">
        <f t="shared" si="47"/>
        <v>3.119182848755285E-4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-1.6583541515589256E-2</v>
      </c>
      <c r="G443">
        <f t="shared" si="43"/>
        <v>6.6017589203596101</v>
      </c>
      <c r="H443" s="10">
        <f t="shared" si="48"/>
        <v>-6.7926186047853582E-2</v>
      </c>
      <c r="I443">
        <f t="shared" si="44"/>
        <v>-0.81511423257424298</v>
      </c>
      <c r="K443">
        <f t="shared" si="45"/>
        <v>-8.5538632869831308E-2</v>
      </c>
      <c r="M443">
        <f t="shared" si="46"/>
        <v>-8.5538632869831308E-2</v>
      </c>
      <c r="N443" s="13">
        <f t="shared" si="47"/>
        <v>3.1019828305699329E-4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-1.6359242801476204E-2</v>
      </c>
      <c r="G444">
        <f t="shared" si="43"/>
        <v>6.6125393774511956</v>
      </c>
      <c r="H444" s="10">
        <f t="shared" si="48"/>
        <v>-6.7007458514846532E-2</v>
      </c>
      <c r="I444">
        <f t="shared" si="44"/>
        <v>-0.80408950217815844</v>
      </c>
      <c r="K444">
        <f t="shared" si="45"/>
        <v>-8.4570344585050292E-2</v>
      </c>
      <c r="M444">
        <f t="shared" si="46"/>
        <v>-8.4570344585050292E-2</v>
      </c>
      <c r="N444" s="13">
        <f t="shared" si="47"/>
        <v>3.0845496711495723E-4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-1.6137812188432483E-2</v>
      </c>
      <c r="G445">
        <f t="shared" si="43"/>
        <v>6.6233198345427819</v>
      </c>
      <c r="H445" s="10">
        <f t="shared" si="48"/>
        <v>-6.6100478723819453E-2</v>
      </c>
      <c r="I445">
        <f t="shared" si="44"/>
        <v>-0.79320574468583338</v>
      </c>
      <c r="K445">
        <f t="shared" si="45"/>
        <v>-8.3613020199440641E-2</v>
      </c>
      <c r="M445">
        <f t="shared" si="46"/>
        <v>-8.3613020199440641E-2</v>
      </c>
      <c r="N445" s="13">
        <f t="shared" si="47"/>
        <v>3.0668910893535235E-4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-1.5919215657982683E-2</v>
      </c>
      <c r="G446">
        <f t="shared" si="43"/>
        <v>6.6341002916343683</v>
      </c>
      <c r="H446" s="10">
        <f t="shared" si="48"/>
        <v>-6.5205107335097073E-2</v>
      </c>
      <c r="I446">
        <f t="shared" si="44"/>
        <v>-0.78246128802116488</v>
      </c>
      <c r="K446">
        <f t="shared" si="45"/>
        <v>-8.2666535546344275E-2</v>
      </c>
      <c r="M446">
        <f t="shared" si="46"/>
        <v>-8.2666535546344275E-2</v>
      </c>
      <c r="N446" s="13">
        <f t="shared" si="47"/>
        <v>3.0490147517653966E-4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-1.5703419555010555E-2</v>
      </c>
      <c r="G447">
        <f t="shared" si="43"/>
        <v>6.6448807487259538</v>
      </c>
      <c r="H447" s="10">
        <f t="shared" si="48"/>
        <v>-6.432120649732323E-2</v>
      </c>
      <c r="I447">
        <f t="shared" si="44"/>
        <v>-0.77185447796787876</v>
      </c>
      <c r="K447">
        <f t="shared" si="45"/>
        <v>-8.1730767864460541E-2</v>
      </c>
      <c r="M447">
        <f t="shared" si="46"/>
        <v>-8.1730767864460541E-2</v>
      </c>
      <c r="N447" s="13">
        <f t="shared" si="47"/>
        <v>3.0309282699611995E-4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-1.5490390584421171E-2</v>
      </c>
      <c r="G448">
        <f t="shared" si="43"/>
        <v>6.6556612058175402</v>
      </c>
      <c r="H448" s="10">
        <f t="shared" si="48"/>
        <v>-6.3448639833789122E-2</v>
      </c>
      <c r="I448">
        <f t="shared" si="44"/>
        <v>-0.76138367800546947</v>
      </c>
      <c r="K448">
        <f t="shared" si="45"/>
        <v>-8.0805595782001444E-2</v>
      </c>
      <c r="M448">
        <f t="shared" si="46"/>
        <v>-8.0805595782001444E-2</v>
      </c>
      <c r="N448" s="13">
        <f t="shared" si="47"/>
        <v>3.0126391978818308E-4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-1.528009580782801E-2</v>
      </c>
      <c r="G449">
        <f t="shared" si="43"/>
        <v>6.6664416629091257</v>
      </c>
      <c r="H449" s="10">
        <f t="shared" si="48"/>
        <v>-6.2587272428863527E-2</v>
      </c>
      <c r="I449">
        <f t="shared" si="44"/>
        <v>-0.75104726914636233</v>
      </c>
      <c r="K449">
        <f t="shared" si="45"/>
        <v>-7.9890899301022208E-2</v>
      </c>
      <c r="M449">
        <f t="shared" si="46"/>
        <v>-7.9890899301022208E-2</v>
      </c>
      <c r="N449" s="13">
        <f t="shared" si="47"/>
        <v>2.9941550293089201E-4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-1.5072502640265146E-2</v>
      </c>
      <c r="G450">
        <f t="shared" si="43"/>
        <v>6.677222120000712</v>
      </c>
      <c r="H450" s="10">
        <f t="shared" si="48"/>
        <v>-6.1736970814526039E-2</v>
      </c>
      <c r="I450">
        <f t="shared" si="44"/>
        <v>-0.7408436497743125</v>
      </c>
      <c r="K450">
        <f t="shared" si="45"/>
        <v>-7.8986559781926119E-2</v>
      </c>
      <c r="M450">
        <f t="shared" si="46"/>
        <v>-7.8986559781926119E-2</v>
      </c>
      <c r="N450" s="13">
        <f t="shared" si="47"/>
        <v>2.9754831954425056E-4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-1.4867578846923928E-2</v>
      </c>
      <c r="G451">
        <f t="shared" si="43"/>
        <v>6.6880025770922984</v>
      </c>
      <c r="H451" s="10">
        <f t="shared" si="48"/>
        <v>-6.0897602957000405E-2</v>
      </c>
      <c r="I451">
        <f t="shared" si="44"/>
        <v>-0.7307712354840048</v>
      </c>
      <c r="K451">
        <f t="shared" si="45"/>
        <v>-7.8092459928141747E-2</v>
      </c>
      <c r="M451">
        <f t="shared" si="46"/>
        <v>-7.8092459928141747E-2</v>
      </c>
      <c r="N451" s="13">
        <f t="shared" si="47"/>
        <v>2.9566310625800803E-4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-1.466529253991445E-2</v>
      </c>
      <c r="G452">
        <f t="shared" si="43"/>
        <v>6.6987830341838839</v>
      </c>
      <c r="H452" s="10">
        <f t="shared" si="48"/>
        <v>-6.0069038243489588E-2</v>
      </c>
      <c r="I452">
        <f t="shared" si="44"/>
        <v>-0.72082845892187508</v>
      </c>
      <c r="K452">
        <f t="shared" si="45"/>
        <v>-7.7208483770970088E-2</v>
      </c>
      <c r="M452">
        <f t="shared" si="46"/>
        <v>-7.7208483770970088E-2</v>
      </c>
      <c r="N452" s="13">
        <f t="shared" si="47"/>
        <v>2.9376059298947133E-4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-1.4465612175051155E-2</v>
      </c>
      <c r="G453">
        <f t="shared" si="43"/>
        <v>6.7095634912754702</v>
      </c>
      <c r="H453" s="10">
        <f t="shared" si="48"/>
        <v>-5.925114746900953E-2</v>
      </c>
      <c r="I453">
        <f t="shared" si="44"/>
        <v>-0.71101376962811436</v>
      </c>
      <c r="K453">
        <f t="shared" si="45"/>
        <v>-7.6334516654600906E-2</v>
      </c>
      <c r="M453">
        <f t="shared" si="46"/>
        <v>-7.6334516654600906E-2</v>
      </c>
      <c r="N453" s="13">
        <f t="shared" si="47"/>
        <v>2.9184150273121298E-4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-1.4268506548662803E-2</v>
      </c>
      <c r="G454">
        <f t="shared" si="43"/>
        <v>6.7203439483670566</v>
      </c>
      <c r="H454" s="10">
        <f t="shared" si="48"/>
        <v>-5.844380282332285E-2</v>
      </c>
      <c r="I454">
        <f t="shared" si="44"/>
        <v>-0.70132563387987423</v>
      </c>
      <c r="K454">
        <f t="shared" si="45"/>
        <v>-7.5470445221295548E-2</v>
      </c>
      <c r="M454">
        <f t="shared" si="46"/>
        <v>-7.5470445221295548E-2</v>
      </c>
      <c r="N454" s="13">
        <f t="shared" si="47"/>
        <v>2.8990655134844144E-4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-1.4073944794426313E-2</v>
      </c>
      <c r="G455">
        <f t="shared" si="43"/>
        <v>6.731124405458643</v>
      </c>
      <c r="H455" s="10">
        <f t="shared" si="48"/>
        <v>-5.7646877877970175E-2</v>
      </c>
      <c r="I455">
        <f t="shared" si="44"/>
        <v>-0.69176253453564207</v>
      </c>
      <c r="K455">
        <f t="shared" si="45"/>
        <v>-7.4616157396734911E-2</v>
      </c>
      <c r="M455">
        <f t="shared" si="46"/>
        <v>-7.4616157396734911E-2</v>
      </c>
      <c r="N455" s="13">
        <f t="shared" si="47"/>
        <v>2.8795644738596835E-4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-1.388189638022457E-2</v>
      </c>
      <c r="G456">
        <f t="shared" si="43"/>
        <v>6.7419048625502294</v>
      </c>
      <c r="H456" s="10">
        <f t="shared" si="48"/>
        <v>-5.6860247573399837E-2</v>
      </c>
      <c r="I456">
        <f t="shared" si="44"/>
        <v>-0.68232297088079807</v>
      </c>
      <c r="K456">
        <f t="shared" si="45"/>
        <v>-7.3771542375531199E-2</v>
      </c>
      <c r="M456">
        <f t="shared" si="46"/>
        <v>-7.3771542375531199E-2</v>
      </c>
      <c r="N456" s="13">
        <f t="shared" si="47"/>
        <v>2.8599189188459524E-4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-1.3692331105027811E-2</v>
      </c>
      <c r="G457">
        <f t="shared" si="43"/>
        <v>6.752685319641814</v>
      </c>
      <c r="H457" s="10">
        <f t="shared" si="48"/>
        <v>-5.6083788206193919E-2</v>
      </c>
      <c r="I457">
        <f t="shared" si="44"/>
        <v>-0.67300545847432702</v>
      </c>
      <c r="K457">
        <f t="shared" si="45"/>
        <v>-7.2936490606900134E-2</v>
      </c>
      <c r="M457">
        <f t="shared" si="46"/>
        <v>-7.2936490606900134E-2</v>
      </c>
      <c r="N457" s="13">
        <f t="shared" si="47"/>
        <v>2.8401357820676904E-4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-1.3505219095798585E-2</v>
      </c>
      <c r="G458">
        <f t="shared" si="43"/>
        <v>6.7634657767334012</v>
      </c>
      <c r="H458" s="10">
        <f t="shared" si="48"/>
        <v>-5.5317377416391006E-2</v>
      </c>
      <c r="I458">
        <f t="shared" si="44"/>
        <v>-0.66380852899669207</v>
      </c>
      <c r="K458">
        <f t="shared" si="45"/>
        <v>-7.211089378049379E-2</v>
      </c>
      <c r="M458">
        <f t="shared" si="46"/>
        <v>-7.211089378049379E-2</v>
      </c>
      <c r="N458" s="13">
        <f t="shared" si="47"/>
        <v>2.8202219187138802E-4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-1.3320530804420075E-2</v>
      </c>
      <c r="G459">
        <f t="shared" si="43"/>
        <v>6.7742462338249876</v>
      </c>
      <c r="H459" s="10">
        <f t="shared" si="48"/>
        <v>-5.4560894174904624E-2</v>
      </c>
      <c r="I459">
        <f t="shared" si="44"/>
        <v>-0.65473073009885552</v>
      </c>
      <c r="K459">
        <f t="shared" si="45"/>
        <v>-7.129464481239238E-2</v>
      </c>
      <c r="M459">
        <f t="shared" si="46"/>
        <v>-7.129464481239238E-2</v>
      </c>
      <c r="N459" s="13">
        <f t="shared" si="47"/>
        <v>2.8001841039762185E-4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-1.3138237004647568E-2</v>
      </c>
      <c r="G460">
        <f t="shared" si="43"/>
        <v>6.785026690916574</v>
      </c>
      <c r="H460" s="10">
        <f t="shared" si="48"/>
        <v>-5.3814218771036433E-2</v>
      </c>
      <c r="I460">
        <f t="shared" si="44"/>
        <v>-0.64577062525243722</v>
      </c>
      <c r="K460">
        <f t="shared" si="45"/>
        <v>-7.0487637831250366E-2</v>
      </c>
      <c r="M460">
        <f t="shared" si="46"/>
        <v>-7.0487637831250366E-2</v>
      </c>
      <c r="N460" s="13">
        <f t="shared" si="47"/>
        <v>2.7800290315750528E-4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-1.2958308789083047E-2</v>
      </c>
      <c r="G461">
        <f t="shared" si="43"/>
        <v>6.7958071480081594</v>
      </c>
      <c r="H461" s="10">
        <f t="shared" si="48"/>
        <v>-5.3077232800084168E-2</v>
      </c>
      <c r="I461">
        <f t="shared" si="44"/>
        <v>-0.63692679360101001</v>
      </c>
      <c r="K461">
        <f t="shared" si="45"/>
        <v>-6.9689768164599347E-2</v>
      </c>
      <c r="M461">
        <f t="shared" si="46"/>
        <v>-6.9689768164599347E-2</v>
      </c>
      <c r="N461" s="13">
        <f t="shared" si="47"/>
        <v>2.7597633123726747E-4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-1.2780717566172571E-2</v>
      </c>
      <c r="G462">
        <f t="shared" si="43"/>
        <v>6.8065876050997458</v>
      </c>
      <c r="H462" s="10">
        <f t="shared" si="48"/>
        <v>-5.2349819151042844E-2</v>
      </c>
      <c r="I462">
        <f t="shared" si="44"/>
        <v>-0.62819782981251415</v>
      </c>
      <c r="K462">
        <f t="shared" si="45"/>
        <v>-6.8900932325303005E-2</v>
      </c>
      <c r="M462">
        <f t="shared" si="46"/>
        <v>-6.8900932325303005E-2</v>
      </c>
      <c r="N462" s="13">
        <f t="shared" si="47"/>
        <v>2.7393934730716828E-4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-1.2605435057226532E-2</v>
      </c>
      <c r="G463">
        <f t="shared" si="43"/>
        <v>6.8173680621913313</v>
      </c>
      <c r="H463" s="10">
        <f t="shared" si="48"/>
        <v>-5.1631861994399876E-2</v>
      </c>
      <c r="I463">
        <f t="shared" si="44"/>
        <v>-0.61958234393279854</v>
      </c>
      <c r="K463">
        <f t="shared" si="45"/>
        <v>-6.8121027998163927E-2</v>
      </c>
      <c r="M463">
        <f t="shared" si="46"/>
        <v>-6.8121027998163927E-2</v>
      </c>
      <c r="N463" s="13">
        <f t="shared" si="47"/>
        <v>2.7189259549968811E-4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-1.2432433293462386E-2</v>
      </c>
      <c r="G464">
        <f t="shared" si="43"/>
        <v>6.8281485192829185</v>
      </c>
      <c r="H464" s="10">
        <f t="shared" si="48"/>
        <v>-5.0923246770021934E-2</v>
      </c>
      <c r="I464">
        <f t="shared" si="44"/>
        <v>-0.61107896124026317</v>
      </c>
      <c r="K464">
        <f t="shared" si="45"/>
        <v>-6.7349954026680189E-2</v>
      </c>
      <c r="M464">
        <f t="shared" si="46"/>
        <v>-6.7349954026680189E-2</v>
      </c>
      <c r="N464" s="13">
        <f t="shared" si="47"/>
        <v>2.6983671129594898E-4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-1.2261684613069923E-2</v>
      </c>
      <c r="G465">
        <f t="shared" si="43"/>
        <v>6.8389289763745049</v>
      </c>
      <c r="H465" s="10">
        <f t="shared" si="48"/>
        <v>-5.0223860175134402E-2</v>
      </c>
      <c r="I465">
        <f t="shared" si="44"/>
        <v>-0.60268632210161277</v>
      </c>
      <c r="K465">
        <f t="shared" si="45"/>
        <v>-6.6587610399950009E-2</v>
      </c>
      <c r="M465">
        <f t="shared" si="46"/>
        <v>-6.6587610399950009E-2</v>
      </c>
      <c r="N465" s="13">
        <f t="shared" si="47"/>
        <v>2.6777232142015281E-4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-1.2093161658298796E-2</v>
      </c>
      <c r="G466">
        <f t="shared" si="43"/>
        <v>6.8497094334660913</v>
      </c>
      <c r="H466" s="10">
        <f t="shared" si="48"/>
        <v>-4.9533590152391858E-2</v>
      </c>
      <c r="I466">
        <f t="shared" si="44"/>
        <v>-0.59440308182870227</v>
      </c>
      <c r="K466">
        <f t="shared" si="45"/>
        <v>-6.5833898239723049E-2</v>
      </c>
      <c r="M466">
        <f t="shared" si="46"/>
        <v>-6.5833898239723049E-2</v>
      </c>
      <c r="N466" s="13">
        <f t="shared" si="47"/>
        <v>2.6570004374191461E-4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-1.1926837372568271E-2</v>
      </c>
      <c r="G467">
        <f t="shared" si="43"/>
        <v>6.8604898905576768</v>
      </c>
      <c r="H467" s="10">
        <f t="shared" si="48"/>
        <v>-4.8852325878039636E-2</v>
      </c>
      <c r="I467">
        <f t="shared" si="44"/>
        <v>-0.5862279105364756</v>
      </c>
      <c r="K467">
        <f t="shared" si="45"/>
        <v>-6.5088719787597116E-2</v>
      </c>
      <c r="M467">
        <f t="shared" si="46"/>
        <v>-6.5088719787597116E-2</v>
      </c>
      <c r="N467" s="13">
        <f t="shared" si="47"/>
        <v>2.6362048718631522E-4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-1.1762684997598943E-2</v>
      </c>
      <c r="G468">
        <f t="shared" si="43"/>
        <v>6.8712703476492631</v>
      </c>
      <c r="H468" s="10">
        <f t="shared" si="48"/>
        <v>-4.8179957750165273E-2</v>
      </c>
      <c r="I468">
        <f t="shared" ref="I468:I469" si="50">H468*$E$6</f>
        <v>-0.57815949300198333</v>
      </c>
      <c r="K468">
        <f t="shared" ref="K468:K469" si="51">$L$9*$L$6*EXP(-$L$4*(G468/$L$10-1))+6*$L$6*EXP(-$L$4*(SQRT(2)*G468/$L$10-1))+24*$L$6*EXP(-$L$4*(SQRT(3)*G468/$L$10-1))+12*$L$6*EXP(-$L$4*(SQRT(4)*G468/$L$10-1))+24*$L$6*EXP(-$L$4*(SQRT(5)*G468/$L$10-1))-SQRT($L$9*$L$7^2*EXP(-2*$L$5*(G468/$L$10-1))+6*$L$7^2*EXP(-2*$L$5*(SQRT(2)*G468/$L$10-1))+24*$L$7^2*EXP(-2*$L$5*(SQRT(3)*G468/$L$10-1))+12*$L$7^2*EXP(-2*$L$5*(SQRT(4)*G468/$L$10-1))+24*$L$7^2*EXP(-2*$L$5*(SQRT(5)*G468/$L$10-1)))</f>
        <v>-6.4351978392357803E-2</v>
      </c>
      <c r="M468">
        <f t="shared" ref="M468:M469" si="52">$L$9*$O$6*EXP(-$O$4*(G468/$L$10-1))+6*$O$6*EXP(-$O$4*(SQRT(2)*G468/$L$10-1))+24*$O$6*EXP(-$O$4*(SQRT(3)*G468/$L$10-1))+12*$O$6*EXP(-$O$4*(SQRT(4)*G468/$L$10-1))+24*$O$6*EXP(-$O$4*(SQRT(5)*G468/$L$10-1))-SQRT($L$9*$O$7^2*EXP(-2*$O$5*(G468/$L$10-1))+6*$O$7^2*EXP(-2*$O$5*(SQRT(2)*G468/$L$10-1))+24*$O$7^2*EXP(-2*$O$5*(SQRT(3)*G468/$L$10-1))+12*$O$7^2*EXP(-2*$O$5*(SQRT(4)*G468/$L$10-1))+24*$O$7^2*EXP(-2*$O$5*(SQRT(5)*G468/$L$10-1)))</f>
        <v>-6.4351978392357803E-2</v>
      </c>
      <c r="N468" s="13">
        <f t="shared" ref="N468:N469" si="53">(M468-H468)^2*O468</f>
        <v>2.6153425165150129E-4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-1.1600678070566431E-2</v>
      </c>
      <c r="G469">
        <f t="shared" si="43"/>
        <v>6.8820508047408486</v>
      </c>
      <c r="H469" s="10">
        <f t="shared" si="48"/>
        <v>-4.7516377377040106E-2</v>
      </c>
      <c r="I469">
        <f t="shared" si="50"/>
        <v>-0.57019652852448122</v>
      </c>
      <c r="K469">
        <f t="shared" si="51"/>
        <v>-6.3623578497460379E-2</v>
      </c>
      <c r="M469">
        <f t="shared" si="52"/>
        <v>-6.3623578497460379E-2</v>
      </c>
      <c r="N469" s="13">
        <f t="shared" si="53"/>
        <v>2.5944192793366807E-4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topLeftCell="E1" workbookViewId="0">
      <selection activeCell="W10" sqref="W10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174</v>
      </c>
      <c r="B3" s="1" t="s">
        <v>130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3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-8.4559999999999995</v>
      </c>
      <c r="D4" s="21" t="s">
        <v>8</v>
      </c>
      <c r="E4" s="4">
        <f>E11</f>
        <v>2.4627182667040017</v>
      </c>
      <c r="F4" t="s">
        <v>188</v>
      </c>
      <c r="K4" s="2" t="s">
        <v>22</v>
      </c>
      <c r="L4" s="4">
        <f>O4</f>
        <v>6.5326562170957265</v>
      </c>
      <c r="N4" s="18" t="s">
        <v>22</v>
      </c>
      <c r="O4" s="4">
        <v>6.5326562170957265</v>
      </c>
      <c r="Q4" s="26" t="s">
        <v>28</v>
      </c>
      <c r="AA4" s="27"/>
    </row>
    <row r="5" spans="1:27" x14ac:dyDescent="0.4">
      <c r="A5" s="2" t="s">
        <v>19</v>
      </c>
      <c r="B5" s="5">
        <v>11.497999999999999</v>
      </c>
      <c r="D5" s="2" t="s">
        <v>3</v>
      </c>
      <c r="E5" s="5">
        <f>O10</f>
        <v>8.3404835281439091E-2</v>
      </c>
      <c r="K5" s="2" t="s">
        <v>23</v>
      </c>
      <c r="L5" s="4">
        <f>O5</f>
        <v>1.6322303485538066</v>
      </c>
      <c r="N5" s="12" t="s">
        <v>23</v>
      </c>
      <c r="O5" s="4">
        <v>1.6322303485538066</v>
      </c>
      <c r="P5" t="s">
        <v>50</v>
      </c>
      <c r="Q5" s="28" t="s">
        <v>29</v>
      </c>
      <c r="R5" s="29">
        <f>L10</f>
        <v>2.4627182667040017</v>
      </c>
      <c r="S5" s="29">
        <f>L4</f>
        <v>6.5326562170957265</v>
      </c>
      <c r="T5" s="29">
        <f>L5</f>
        <v>1.6322303485538066</v>
      </c>
      <c r="U5" s="29">
        <f>L6</f>
        <v>0.31995072919835615</v>
      </c>
      <c r="V5" s="29">
        <f>L7</f>
        <v>3.0818600552689546</v>
      </c>
      <c r="W5" s="30">
        <f>($L$10*2+$L$10*2/(SQRT(3)/2))/2</f>
        <v>5.3064203751435297</v>
      </c>
      <c r="X5" s="30">
        <f>$L$10*2/(SQRT(3)/2)</f>
        <v>5.687404216879056</v>
      </c>
      <c r="Y5" s="31" t="s">
        <v>114</v>
      </c>
      <c r="Z5" s="31" t="str">
        <f>B3</f>
        <v>Fe</v>
      </c>
      <c r="AA5" s="32" t="str">
        <f>B3</f>
        <v>Fe</v>
      </c>
    </row>
    <row r="6" spans="1:27" x14ac:dyDescent="0.4">
      <c r="A6" s="2" t="s">
        <v>0</v>
      </c>
      <c r="B6" s="5">
        <v>1.077</v>
      </c>
      <c r="D6" s="2" t="s">
        <v>13</v>
      </c>
      <c r="E6" s="1">
        <v>8</v>
      </c>
      <c r="F6" t="s">
        <v>275</v>
      </c>
      <c r="K6" s="2" t="s">
        <v>26</v>
      </c>
      <c r="L6" s="4">
        <f>O6</f>
        <v>0.31995072919835615</v>
      </c>
      <c r="N6" s="12" t="s">
        <v>26</v>
      </c>
      <c r="O6" s="4">
        <v>0.31995072919835615</v>
      </c>
      <c r="P6" t="s">
        <v>50</v>
      </c>
    </row>
    <row r="7" spans="1:27" x14ac:dyDescent="0.4">
      <c r="A7" s="64" t="s">
        <v>1</v>
      </c>
      <c r="B7" s="5">
        <v>2.2709999999999999</v>
      </c>
      <c r="C7" t="s">
        <v>262</v>
      </c>
      <c r="D7" s="2" t="s">
        <v>31</v>
      </c>
      <c r="E7" s="1">
        <v>2</v>
      </c>
      <c r="F7" t="s">
        <v>276</v>
      </c>
      <c r="K7" s="2" t="s">
        <v>27</v>
      </c>
      <c r="L7" s="4">
        <f>O7</f>
        <v>3.0818600552689546</v>
      </c>
      <c r="N7" s="12" t="s">
        <v>27</v>
      </c>
      <c r="O7" s="4">
        <v>3.0818600552689546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2/SQRT(3)</f>
        <v>1.1547005383792517</v>
      </c>
      <c r="F8" t="s">
        <v>277</v>
      </c>
      <c r="Q8" s="26" t="s">
        <v>264</v>
      </c>
      <c r="AA8" s="27"/>
    </row>
    <row r="9" spans="1:27" x14ac:dyDescent="0.4">
      <c r="A9" s="11" t="s">
        <v>20</v>
      </c>
      <c r="K9" s="3" t="s">
        <v>13</v>
      </c>
      <c r="L9" s="1">
        <f>E6</f>
        <v>8</v>
      </c>
      <c r="M9" t="s">
        <v>275</v>
      </c>
      <c r="N9" s="3" t="s">
        <v>70</v>
      </c>
      <c r="O9" s="1">
        <f>O4/O5</f>
        <v>4.0022881714482335</v>
      </c>
      <c r="Q9" s="28" t="s">
        <v>247</v>
      </c>
      <c r="R9" s="29">
        <f>L10</f>
        <v>2.4627182667040017</v>
      </c>
      <c r="S9" s="29">
        <f>O4</f>
        <v>6.5326562170957265</v>
      </c>
      <c r="T9" s="29">
        <f>O5</f>
        <v>1.6322303485538066</v>
      </c>
      <c r="U9" s="29">
        <f>O6</f>
        <v>0.31995072919835615</v>
      </c>
      <c r="V9" s="29">
        <f>O7</f>
        <v>3.0818600552689546</v>
      </c>
      <c r="W9" s="30">
        <f>($L$10*2+$L$10*2/(SQRT(3)/2))/2</f>
        <v>5.3064203751435297</v>
      </c>
      <c r="X9" s="30">
        <f>$L$10*2/(SQRT(3)/2)</f>
        <v>5.687404216879056</v>
      </c>
      <c r="Y9" s="31" t="s">
        <v>114</v>
      </c>
      <c r="Z9" s="31" t="str">
        <f>B3</f>
        <v>Fe</v>
      </c>
      <c r="AA9" s="32" t="str">
        <f>B3</f>
        <v>Fe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2.4627182667040017</v>
      </c>
      <c r="M10" t="s">
        <v>32</v>
      </c>
      <c r="N10" s="3" t="s">
        <v>260</v>
      </c>
      <c r="O10" s="1">
        <f>((SQRT(O9))^3/(O9-1)+(SQRT(1/O9)^3/(1/O9-1))-2)/6</f>
        <v>8.3404835281439091E-2</v>
      </c>
    </row>
    <row r="11" spans="1:27" x14ac:dyDescent="0.4">
      <c r="A11" s="3" t="s">
        <v>35</v>
      </c>
      <c r="B11" s="4">
        <f>($B$5*$E$7)^(1/3)</f>
        <v>2.8437021084395284</v>
      </c>
      <c r="D11" s="3" t="s">
        <v>8</v>
      </c>
      <c r="E11" s="4">
        <f>$B$11/$E$8</f>
        <v>2.4627182667040017</v>
      </c>
      <c r="F11" t="s">
        <v>278</v>
      </c>
      <c r="N11" s="65" t="s">
        <v>265</v>
      </c>
      <c r="O11" s="20">
        <f>G119</f>
        <v>3.1410731571775052</v>
      </c>
      <c r="Q11" s="34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3.129899159865194</v>
      </c>
      <c r="D12" s="3" t="s">
        <v>2</v>
      </c>
      <c r="E12" s="4">
        <f>(9*$B$6*$B$5/(-$B$4))^(1/2)</f>
        <v>3.6304275259001693</v>
      </c>
      <c r="N12" t="s">
        <v>266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-0.1582850792458407</v>
      </c>
      <c r="D14" s="3" t="s">
        <v>14</v>
      </c>
      <c r="E14" s="4">
        <f>-(1+$E$13+$E$5*$E$13^3)*EXP(-$E$13)</f>
        <v>-1</v>
      </c>
      <c r="Q14" s="28" t="s">
        <v>46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-8.4559999999999995</v>
      </c>
    </row>
    <row r="16" spans="1:27" x14ac:dyDescent="0.4">
      <c r="D16" s="3" t="s">
        <v>9</v>
      </c>
      <c r="E16" s="4">
        <f>$E$15*$E$6</f>
        <v>-67.647999999999996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3.2602071874312966E-2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0.22671784815115573</v>
      </c>
      <c r="G19">
        <f>$E$11*(D19/$E$12+1)</f>
        <v>1.7843633762304982</v>
      </c>
      <c r="H19" s="10">
        <f>-(-$B$4)*(1+D19+$E$5*D19^3)*EXP(-D19)</f>
        <v>1.9171261239661725</v>
      </c>
      <c r="I19">
        <f>H19*$E$6</f>
        <v>15.33700899172938</v>
      </c>
      <c r="K19">
        <f t="shared" ref="K19:K82" si="1">$L$9*$L$6*EXP(-$L$4*(G19/$L$10-1))+6*$L$6*EXP(-$L$4*(2/SQRT(3)*G19/$L$10-1))+12*$L$6*EXP(-$L$4*(SQRT(2)*2/SQRT(3)*G19/$L$10-1))+24*$L$6*EXP(-$L$4*(SQRT(11)/2*2/SQRT(3)*G19/$L$10-1))+8*$L$6*EXP(-$L$4*(2*G19/$L$10-1))-SQRT($L$9*$L$7^2*EXP(-2*$L$5*(G19/$L$10-1))+6*$L$7^2*EXP(-2*$L$5*(2/SQRT(3)*G19/$L$10-1))+12*$L$7^2*EXP(-2*$L$5*(SQRT(2)*2/SQRT(3)*G19/$L$10-1))+24*$L$7^2*EXP(-2*$L$5*(SQRT(11)/2*2/SQRT(3)*G19/$L$10-1))+8*$L$7^2*EXP(-2*$L$5*(2*G19/$L$10-1)))</f>
        <v>2.2653112003259146</v>
      </c>
      <c r="M19">
        <f>$L$9*$O$6*EXP(-$O$4*(G19/$L$10-1))+6*$O$6*EXP(-$O$4*(2/SQRT(3)*G19/$L$10-1))+12*$O$6*EXP(-$O$4*(SQRT(2)*2/SQRT(3)*G19/$L$10-1))+24*$O$6*EXP(-$O$4*(SQRT(11)/2*2/SQRT(3)*G19/$L$10-1))+8*$O$6*EXP(-$O$4*(2*G19/$L$10-1))-SQRT($L$9*$O$7^2*EXP(-2*$O$5*(G19/$L$10-1))+6*$O$7^2*EXP(-2*$O$5*(2/SQRT(3)*G19/$L$10-1))+12*$O$7^2*EXP(-2*$O$5*(SQRT(2)*2/SQRT(3)*G19/$L$10-1))+24*$O$7^2*EXP(-2*$O$5*(SQRT(11)/2*2/SQRT(3)*G19/$L$10-1))+8*$O$7^2*EXP(-2*$O$5*(2*G19/$L$10-1)))</f>
        <v>2.2653112003259146</v>
      </c>
      <c r="N19" s="13">
        <f>(M19-H19)^2*O19</f>
        <v>0.12123284739963941</v>
      </c>
      <c r="O19" s="13">
        <v>1</v>
      </c>
      <c r="P19" s="14">
        <f>SUMSQ(N26:N295)</f>
        <v>5.4707561667553784E-4</v>
      </c>
      <c r="Q19" s="1" t="s">
        <v>65</v>
      </c>
      <c r="R19" s="19">
        <f>O4/(O4-O5)*-B4/SQRT(L9)</f>
        <v>3.9854371153313193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0.15587059350826879</v>
      </c>
      <c r="G20">
        <f t="shared" ref="G20:G83" si="2">$E$11*(D20/$E$12+1)</f>
        <v>1.7979304740399682</v>
      </c>
      <c r="H20" s="10">
        <f>-(-$B$4)*(1+D20+$E$5*D20^3)*EXP(-D20)</f>
        <v>1.3180417387059209</v>
      </c>
      <c r="I20">
        <f t="shared" ref="I20:I83" si="3">H20*$E$6</f>
        <v>10.544333909647367</v>
      </c>
      <c r="K20">
        <f t="shared" si="1"/>
        <v>1.6161592173749781</v>
      </c>
      <c r="M20">
        <f t="shared" ref="M20:M83" si="4">$L$9*$O$6*EXP(-$O$4*(G20/$L$10-1))+6*$O$6*EXP(-$O$4*(2/SQRT(3)*G20/$L$10-1))+12*$O$6*EXP(-$O$4*(SQRT(2)*2/SQRT(3)*G20/$L$10-1))+24*$O$6*EXP(-$O$4*(SQRT(11)/2*2/SQRT(3)*G20/$L$10-1))+8*$O$6*EXP(-$O$4*(2*G20/$L$10-1))-SQRT($L$9*$O$7^2*EXP(-2*$O$5*(G20/$L$10-1))+6*$O$7^2*EXP(-2*$O$5*(2/SQRT(3)*G20/$L$10-1))+12*$O$7^2*EXP(-2*$O$5*(SQRT(2)*2/SQRT(3)*G20/$L$10-1))+24*$O$7^2*EXP(-2*$O$5*(SQRT(11)/2*2/SQRT(3)*G20/$L$10-1))+8*$O$7^2*EXP(-2*$O$5*(2*G20/$L$10-1)))</f>
        <v>1.6161592173749781</v>
      </c>
      <c r="N20" s="13">
        <f t="shared" ref="N20:N83" si="5">(M20-H20)^2*O20</f>
        <v>8.8874031087995797E-2</v>
      </c>
      <c r="O20" s="13">
        <v>1</v>
      </c>
      <c r="Q20" s="1"/>
    </row>
    <row r="21" spans="1:25" x14ac:dyDescent="0.4">
      <c r="D21" s="6">
        <v>-0.96</v>
      </c>
      <c r="E21" s="7">
        <f t="shared" si="0"/>
        <v>8.8252515482242971E-2</v>
      </c>
      <c r="G21">
        <f t="shared" si="2"/>
        <v>1.8114975718494386</v>
      </c>
      <c r="H21" s="10">
        <f t="shared" ref="H21:H84" si="6">-(-$B$4)*(1+D21+$E$5*D21^3)*EXP(-D21)</f>
        <v>0.74626327091784639</v>
      </c>
      <c r="I21">
        <f t="shared" si="3"/>
        <v>5.9701061673427711</v>
      </c>
      <c r="K21">
        <f t="shared" si="1"/>
        <v>0.99947567724781905</v>
      </c>
      <c r="M21">
        <f t="shared" si="4"/>
        <v>0.99947567724781905</v>
      </c>
      <c r="N21" s="13">
        <f t="shared" si="5"/>
        <v>6.4116522719415175E-2</v>
      </c>
      <c r="O21" s="13">
        <v>1</v>
      </c>
      <c r="Q21" s="16" t="s">
        <v>57</v>
      </c>
      <c r="R21" s="19">
        <f>(O7/O6)/(O4/O5)</f>
        <v>2.406697208387043</v>
      </c>
      <c r="S21" s="1" t="s">
        <v>58</v>
      </c>
      <c r="T21" s="1">
        <f>SQRT(L9)</f>
        <v>2.8284271247461903</v>
      </c>
      <c r="U21" s="1" t="s">
        <v>59</v>
      </c>
      <c r="V21" s="1">
        <f>R21-T21</f>
        <v>-0.42172991635914725</v>
      </c>
    </row>
    <row r="22" spans="1:25" x14ac:dyDescent="0.4">
      <c r="D22" s="6">
        <v>-0.94</v>
      </c>
      <c r="E22" s="7">
        <f t="shared" si="0"/>
        <v>2.3743115231115899E-2</v>
      </c>
      <c r="G22">
        <f t="shared" si="2"/>
        <v>1.8250646696589083</v>
      </c>
      <c r="H22" s="10">
        <f t="shared" si="6"/>
        <v>0.20077178239431603</v>
      </c>
      <c r="I22">
        <f t="shared" si="3"/>
        <v>1.6061742591545283</v>
      </c>
      <c r="K22">
        <f t="shared" si="1"/>
        <v>0.41380959615220192</v>
      </c>
      <c r="M22">
        <f t="shared" si="4"/>
        <v>0.41380959615220192</v>
      </c>
      <c r="N22" s="13">
        <f t="shared" si="5"/>
        <v>4.5385110090739672E-2</v>
      </c>
      <c r="O22" s="13">
        <v>1</v>
      </c>
    </row>
    <row r="23" spans="1:25" x14ac:dyDescent="0.4">
      <c r="D23" s="6">
        <v>-0.92</v>
      </c>
      <c r="E23" s="7">
        <f t="shared" si="0"/>
        <v>-3.7773993391633884E-2</v>
      </c>
      <c r="G23">
        <f t="shared" si="2"/>
        <v>1.8386317674683783</v>
      </c>
      <c r="H23" s="10">
        <f t="shared" si="6"/>
        <v>-0.31941688811965613</v>
      </c>
      <c r="I23">
        <f t="shared" si="3"/>
        <v>-2.555335104957249</v>
      </c>
      <c r="K23">
        <f t="shared" si="1"/>
        <v>-0.14222389177314909</v>
      </c>
      <c r="M23">
        <f t="shared" si="4"/>
        <v>-0.14222389177314909</v>
      </c>
      <c r="N23" s="13">
        <f t="shared" si="5"/>
        <v>3.1397357954253254E-2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-9.6411215497093486E-2</v>
      </c>
      <c r="G24">
        <f t="shared" si="2"/>
        <v>1.8521988652778487</v>
      </c>
      <c r="H24" s="10">
        <f t="shared" si="6"/>
        <v>-0.81525323824342244</v>
      </c>
      <c r="I24">
        <f t="shared" si="3"/>
        <v>-6.5220259059473795</v>
      </c>
      <c r="K24">
        <f t="shared" si="1"/>
        <v>-0.66994672016584644</v>
      </c>
      <c r="M24">
        <f t="shared" si="4"/>
        <v>-0.66994672016584644</v>
      </c>
      <c r="N24" s="13">
        <f t="shared" si="5"/>
        <v>2.1113984195828921E-2</v>
      </c>
      <c r="O24" s="13">
        <v>1</v>
      </c>
      <c r="Q24" s="17" t="s">
        <v>61</v>
      </c>
      <c r="R24" s="19">
        <f>O5/(O4-O5)*-B4/L9</f>
        <v>0.35206480512166427</v>
      </c>
      <c r="V24" s="15" t="str">
        <f>D3</f>
        <v>BCC</v>
      </c>
      <c r="W24" s="1" t="str">
        <f>E3</f>
        <v>Fe</v>
      </c>
      <c r="X24" t="s">
        <v>103</v>
      </c>
    </row>
    <row r="25" spans="1:25" x14ac:dyDescent="0.4">
      <c r="D25" s="6">
        <v>-0.88</v>
      </c>
      <c r="E25" s="7">
        <f t="shared" si="0"/>
        <v>-0.15227710282234336</v>
      </c>
      <c r="G25">
        <f t="shared" si="2"/>
        <v>1.8657659630873185</v>
      </c>
      <c r="H25" s="10">
        <f t="shared" si="6"/>
        <v>-1.2876551814657353</v>
      </c>
      <c r="I25">
        <f t="shared" si="3"/>
        <v>-10.301241451725883</v>
      </c>
      <c r="K25">
        <f t="shared" si="1"/>
        <v>-1.1706209121482196</v>
      </c>
      <c r="M25">
        <f t="shared" si="4"/>
        <v>-1.1706209121482196</v>
      </c>
      <c r="N25" s="13">
        <f t="shared" si="5"/>
        <v>1.3697020194684799E-2</v>
      </c>
      <c r="O25" s="13">
        <v>1</v>
      </c>
      <c r="Q25" s="17" t="s">
        <v>62</v>
      </c>
      <c r="R25" s="19">
        <f>O4/(O4-O5)*-B4/SQRT(L9)</f>
        <v>3.9854371153313193</v>
      </c>
      <c r="V25" s="2" t="s">
        <v>106</v>
      </c>
      <c r="W25" s="1">
        <f>(-B4/(12*PI()*B6*W26))^(1/2)</f>
        <v>0.38432578224305608</v>
      </c>
      <c r="X25" t="s">
        <v>104</v>
      </c>
    </row>
    <row r="26" spans="1:25" x14ac:dyDescent="0.4">
      <c r="D26" s="6">
        <v>-0.86</v>
      </c>
      <c r="E26" s="7">
        <f t="shared" si="0"/>
        <v>-0.2054764775094832</v>
      </c>
      <c r="G26">
        <f t="shared" si="2"/>
        <v>1.8793330608967886</v>
      </c>
      <c r="H26" s="10">
        <f t="shared" si="6"/>
        <v>-1.7375090938201898</v>
      </c>
      <c r="I26">
        <f t="shared" si="3"/>
        <v>-13.900072750561518</v>
      </c>
      <c r="K26">
        <f t="shared" si="1"/>
        <v>-1.6454514470321513</v>
      </c>
      <c r="M26">
        <f t="shared" si="4"/>
        <v>-1.6454514470321513</v>
      </c>
      <c r="N26" s="13">
        <f t="shared" si="5"/>
        <v>8.4746103321512584E-3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-0.25611055211516842</v>
      </c>
      <c r="G27">
        <f t="shared" si="2"/>
        <v>1.8929001587062588</v>
      </c>
      <c r="H27" s="10">
        <f t="shared" si="6"/>
        <v>-2.1656708286858639</v>
      </c>
      <c r="I27">
        <f t="shared" si="3"/>
        <v>-17.325366629486911</v>
      </c>
      <c r="K27">
        <f t="shared" si="1"/>
        <v>-2.0955889804948811</v>
      </c>
      <c r="M27">
        <f t="shared" si="4"/>
        <v>-2.0955889804948811</v>
      </c>
      <c r="N27" s="13">
        <f t="shared" si="5"/>
        <v>4.9114654458639649E-3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-0.30427704596041499</v>
      </c>
      <c r="G28">
        <f t="shared" si="2"/>
        <v>1.906467256515729</v>
      </c>
      <c r="H28" s="10">
        <f t="shared" si="6"/>
        <v>-2.5729667006412686</v>
      </c>
      <c r="I28">
        <f t="shared" si="3"/>
        <v>-20.583733605130149</v>
      </c>
      <c r="K28">
        <f t="shared" si="1"/>
        <v>-2.5221324262121811</v>
      </c>
      <c r="M28">
        <f t="shared" si="4"/>
        <v>-2.5221324262121811</v>
      </c>
      <c r="N28" s="13">
        <f t="shared" si="5"/>
        <v>2.5841234567317794E-3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1.0393150409168601</v>
      </c>
      <c r="X28" t="s">
        <v>111</v>
      </c>
    </row>
    <row r="29" spans="1:25" x14ac:dyDescent="0.4">
      <c r="D29" s="6">
        <v>-0.8</v>
      </c>
      <c r="E29" s="7">
        <f t="shared" si="0"/>
        <v>-0.35007029792734962</v>
      </c>
      <c r="G29">
        <f t="shared" si="2"/>
        <v>1.9200343543251988</v>
      </c>
      <c r="H29" s="10">
        <f t="shared" si="6"/>
        <v>-2.9601944392736681</v>
      </c>
      <c r="I29">
        <f t="shared" si="3"/>
        <v>-23.681555514189345</v>
      </c>
      <c r="K29">
        <f t="shared" si="1"/>
        <v>-2.9261314064749193</v>
      </c>
      <c r="M29">
        <f t="shared" si="4"/>
        <v>-2.9261314064749193</v>
      </c>
      <c r="N29" s="13">
        <f t="shared" si="5"/>
        <v>1.1602902034486353E-3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-0.39358137580659297</v>
      </c>
      <c r="G30">
        <f t="shared" si="2"/>
        <v>1.9336014521346689</v>
      </c>
      <c r="H30" s="10">
        <f t="shared" si="6"/>
        <v>-3.3281241138205502</v>
      </c>
      <c r="I30">
        <f t="shared" si="3"/>
        <v>-26.624992910564401</v>
      </c>
      <c r="K30">
        <f t="shared" si="1"/>
        <v>-3.3085885788834055</v>
      </c>
      <c r="M30">
        <f t="shared" si="4"/>
        <v>-3.3085885788834055</v>
      </c>
      <c r="N30" s="13">
        <f t="shared" si="5"/>
        <v>3.8163712528039965E-4</v>
      </c>
      <c r="O30" s="13">
        <v>1</v>
      </c>
      <c r="V30" s="22" t="s">
        <v>22</v>
      </c>
      <c r="W30" s="1">
        <f>1/(O5*W25^2)</f>
        <v>4.1478162797635472</v>
      </c>
    </row>
    <row r="31" spans="1:25" x14ac:dyDescent="0.4">
      <c r="D31" s="6">
        <v>-0.76</v>
      </c>
      <c r="E31" s="7">
        <f t="shared" si="0"/>
        <v>-0.43489818229604382</v>
      </c>
      <c r="G31">
        <f t="shared" si="2"/>
        <v>1.9471685499441391</v>
      </c>
      <c r="H31" s="10">
        <f t="shared" si="6"/>
        <v>-3.6774990294953462</v>
      </c>
      <c r="I31">
        <f t="shared" si="3"/>
        <v>-29.41999223596277</v>
      </c>
      <c r="K31">
        <f t="shared" si="1"/>
        <v>-3.6704618458076119</v>
      </c>
      <c r="M31">
        <f t="shared" si="4"/>
        <v>-3.6704618458076119</v>
      </c>
      <c r="N31" s="13">
        <f t="shared" si="5"/>
        <v>4.9521954254913954E-5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-0.47410555774901014</v>
      </c>
      <c r="G32">
        <f t="shared" si="2"/>
        <v>1.9607356477536093</v>
      </c>
      <c r="H32" s="10">
        <f t="shared" si="6"/>
        <v>-4.0090365963256298</v>
      </c>
      <c r="I32">
        <f t="shared" si="3"/>
        <v>-32.072292770605038</v>
      </c>
      <c r="K32">
        <f t="shared" si="1"/>
        <v>-4.0126664529196372</v>
      </c>
      <c r="M32">
        <f t="shared" si="4"/>
        <v>-4.0126664529196372</v>
      </c>
      <c r="N32" s="13">
        <f t="shared" si="5"/>
        <v>1.3175858893058899E-5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-0.51128537976686717</v>
      </c>
      <c r="G33">
        <f t="shared" si="2"/>
        <v>1.9743027455630791</v>
      </c>
      <c r="H33" s="10">
        <f t="shared" si="6"/>
        <v>-4.3234291713086286</v>
      </c>
      <c r="I33">
        <f t="shared" si="3"/>
        <v>-34.587433370469029</v>
      </c>
      <c r="K33">
        <f t="shared" si="1"/>
        <v>-4.336076982745583</v>
      </c>
      <c r="M33">
        <f t="shared" si="4"/>
        <v>-4.336076982745583</v>
      </c>
      <c r="N33" s="13">
        <f t="shared" si="5"/>
        <v>1.5996713414475377E-4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-0.54651665972874752</v>
      </c>
      <c r="G34">
        <f t="shared" si="2"/>
        <v>1.9878698433725492</v>
      </c>
      <c r="H34" s="10">
        <f t="shared" si="6"/>
        <v>-4.6213448746662884</v>
      </c>
      <c r="I34">
        <f t="shared" si="3"/>
        <v>-36.970758997330307</v>
      </c>
      <c r="K34">
        <f t="shared" si="1"/>
        <v>-4.6415292488463518</v>
      </c>
      <c r="M34">
        <f t="shared" si="4"/>
        <v>-4.6415292488463518</v>
      </c>
      <c r="N34" s="13">
        <f t="shared" si="5"/>
        <v>4.0740896104080835E-4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-0.57987563634815864</v>
      </c>
      <c r="G35">
        <f t="shared" si="2"/>
        <v>2.0014369411820194</v>
      </c>
      <c r="H35" s="10">
        <f t="shared" si="6"/>
        <v>-4.9034283809600296</v>
      </c>
      <c r="I35">
        <f t="shared" si="3"/>
        <v>-39.227427047680237</v>
      </c>
      <c r="K35">
        <f t="shared" si="1"/>
        <v>-4.9298220959191958</v>
      </c>
      <c r="M35">
        <f t="shared" si="4"/>
        <v>-4.9298220959191958</v>
      </c>
      <c r="N35" s="13">
        <f t="shared" si="5"/>
        <v>6.9662818934571383E-4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-0.61143586634388924</v>
      </c>
      <c r="G36">
        <f t="shared" si="2"/>
        <v>2.0150040389914894</v>
      </c>
      <c r="H36" s="10">
        <f t="shared" si="6"/>
        <v>-5.1703016858039268</v>
      </c>
      <c r="I36">
        <f t="shared" si="3"/>
        <v>-41.362413486431414</v>
      </c>
      <c r="K36">
        <f t="shared" si="1"/>
        <v>-5.2017191108132277</v>
      </c>
      <c r="M36">
        <f t="shared" si="4"/>
        <v>-5.2017191108132277</v>
      </c>
      <c r="N36" s="13">
        <f t="shared" si="5"/>
        <v>9.8705459421504524E-4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-0.64126831231009063</v>
      </c>
      <c r="G37">
        <f t="shared" si="2"/>
        <v>2.0285711368009598</v>
      </c>
      <c r="H37" s="10">
        <f t="shared" si="6"/>
        <v>-5.422564848894126</v>
      </c>
      <c r="I37">
        <f t="shared" si="3"/>
        <v>-43.380518791153008</v>
      </c>
      <c r="K37">
        <f t="shared" si="1"/>
        <v>-5.4579502491707306</v>
      </c>
      <c r="M37">
        <f t="shared" si="4"/>
        <v>-5.4579502491707306</v>
      </c>
      <c r="N37" s="13">
        <f t="shared" si="5"/>
        <v>1.2521265527355239E-3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-0.66944142786803362</v>
      </c>
      <c r="G38">
        <f t="shared" si="2"/>
        <v>2.0421382346104293</v>
      </c>
      <c r="H38" s="10">
        <f t="shared" si="6"/>
        <v>-5.6607967140520916</v>
      </c>
      <c r="I38">
        <f t="shared" si="3"/>
        <v>-45.286373712416733</v>
      </c>
      <c r="K38">
        <f t="shared" si="1"/>
        <v>-5.6992133821416271</v>
      </c>
      <c r="M38">
        <f t="shared" si="4"/>
        <v>-5.6992133821416271</v>
      </c>
      <c r="N38" s="13">
        <f t="shared" si="5"/>
        <v>1.4758403871015335E-3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-0.69602124017969036</v>
      </c>
      <c r="G39">
        <f t="shared" si="2"/>
        <v>2.0557053324198997</v>
      </c>
      <c r="H39" s="10">
        <f t="shared" si="6"/>
        <v>-5.8855556069594606</v>
      </c>
      <c r="I39">
        <f t="shared" si="3"/>
        <v>-47.084444855675684</v>
      </c>
      <c r="K39">
        <f t="shared" si="1"/>
        <v>-5.9261757673698625</v>
      </c>
      <c r="M39">
        <f t="shared" si="4"/>
        <v>-5.9261757673698625</v>
      </c>
      <c r="N39" s="13">
        <f t="shared" si="5"/>
        <v>1.649997431766786E-3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-0.72107142990103434</v>
      </c>
      <c r="G40">
        <f t="shared" si="2"/>
        <v>2.0692724302293697</v>
      </c>
      <c r="H40" s="10">
        <f t="shared" si="6"/>
        <v>-6.0973800112431453</v>
      </c>
      <c r="I40">
        <f t="shared" si="3"/>
        <v>-48.779040089945163</v>
      </c>
      <c r="K40">
        <f t="shared" si="1"/>
        <v>-6.1394754482153164</v>
      </c>
      <c r="M40">
        <f t="shared" si="4"/>
        <v>-6.1394754482153164</v>
      </c>
      <c r="N40" s="13">
        <f t="shared" si="5"/>
        <v>1.7720258138780303E-3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-0.74465340865073404</v>
      </c>
      <c r="G41">
        <f t="shared" si="2"/>
        <v>2.0828395280388396</v>
      </c>
      <c r="H41" s="10">
        <f t="shared" si="6"/>
        <v>-6.2967892235506069</v>
      </c>
      <c r="I41">
        <f t="shared" si="3"/>
        <v>-50.374313788404855</v>
      </c>
      <c r="K41">
        <f t="shared" si="1"/>
        <v>-6.3397225849553802</v>
      </c>
      <c r="M41">
        <f t="shared" si="4"/>
        <v>-6.3397225849553802</v>
      </c>
      <c r="N41" s="13">
        <f t="shared" si="5"/>
        <v>1.8432735215128801E-3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-0.76682639406777375</v>
      </c>
      <c r="G42">
        <f t="shared" si="2"/>
        <v>2.0964066258483096</v>
      </c>
      <c r="H42" s="10">
        <f t="shared" si="6"/>
        <v>-6.4842839882370944</v>
      </c>
      <c r="I42">
        <f t="shared" si="3"/>
        <v>-51.874271905896755</v>
      </c>
      <c r="K42">
        <f t="shared" si="1"/>
        <v>-6.5275007215016743</v>
      </c>
      <c r="M42">
        <f t="shared" si="4"/>
        <v>-6.5275007215016743</v>
      </c>
      <c r="N42" s="13">
        <f t="shared" si="5"/>
        <v>1.8676860340618438E-3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-0.78764748252944117</v>
      </c>
      <c r="G43">
        <f t="shared" si="2"/>
        <v>2.10997372365778</v>
      </c>
      <c r="H43" s="10">
        <f t="shared" si="6"/>
        <v>-6.6603471122689539</v>
      </c>
      <c r="I43">
        <f t="shared" si="3"/>
        <v>-53.282776898151631</v>
      </c>
      <c r="K43">
        <f t="shared" si="1"/>
        <v>-6.7033679909722679</v>
      </c>
      <c r="M43">
        <f t="shared" si="4"/>
        <v>-6.7033679909722679</v>
      </c>
      <c r="N43" s="13">
        <f t="shared" si="5"/>
        <v>1.8507960044052516E-3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-0.80717171959909551</v>
      </c>
      <c r="G44">
        <f t="shared" si="2"/>
        <v>2.12354082146725</v>
      </c>
      <c r="H44" s="10">
        <f t="shared" si="6"/>
        <v>-6.8254440609299518</v>
      </c>
      <c r="I44">
        <f t="shared" si="3"/>
        <v>-54.603552487439615</v>
      </c>
      <c r="K44">
        <f t="shared" si="1"/>
        <v>-6.8678582632756484</v>
      </c>
      <c r="M44">
        <f t="shared" si="4"/>
        <v>-6.8678582632756484</v>
      </c>
      <c r="N44" s="13">
        <f t="shared" si="5"/>
        <v>1.7989645606216946E-3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-0.82545216827114931</v>
      </c>
      <c r="G45">
        <f t="shared" si="2"/>
        <v>2.1371079192767199</v>
      </c>
      <c r="H45" s="10">
        <f t="shared" si="6"/>
        <v>-6.9800235349008384</v>
      </c>
      <c r="I45">
        <f t="shared" si="3"/>
        <v>-55.840188279206707</v>
      </c>
      <c r="K45">
        <f t="shared" si="1"/>
        <v>-7.0214822376889696</v>
      </c>
      <c r="M45">
        <f t="shared" si="4"/>
        <v>-7.0214822376889696</v>
      </c>
      <c r="N45" s="13">
        <f t="shared" si="5"/>
        <v>1.7188240368746011E-3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-0.84253997507877865</v>
      </c>
      <c r="G46">
        <f t="shared" si="2"/>
        <v>2.1506750170861899</v>
      </c>
      <c r="H46" s="10">
        <f t="shared" si="6"/>
        <v>-7.1245180292661523</v>
      </c>
      <c r="I46">
        <f t="shared" si="3"/>
        <v>-56.996144234129218</v>
      </c>
      <c r="K46">
        <f t="shared" si="1"/>
        <v>-7.164728483249732</v>
      </c>
      <c r="M46">
        <f t="shared" si="4"/>
        <v>-7.164728483249732</v>
      </c>
      <c r="N46" s="13">
        <f t="shared" si="5"/>
        <v>1.6168806095655803E-3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-0.85848443412800468</v>
      </c>
      <c r="G47">
        <f t="shared" si="2"/>
        <v>2.1642421148956603</v>
      </c>
      <c r="H47" s="10">
        <f t="shared" si="6"/>
        <v>-7.2593443749864068</v>
      </c>
      <c r="I47">
        <f t="shared" si="3"/>
        <v>-58.074754999891255</v>
      </c>
      <c r="K47">
        <f t="shared" si="1"/>
        <v>-7.2980644296261667</v>
      </c>
      <c r="M47">
        <f t="shared" si="4"/>
        <v>-7.2980644296261667</v>
      </c>
      <c r="N47" s="13">
        <f t="shared" si="5"/>
        <v>1.4992426313059934E-3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-0.87333304911997944</v>
      </c>
      <c r="G48">
        <f t="shared" si="2"/>
        <v>2.1778092127051307</v>
      </c>
      <c r="H48" s="10">
        <f t="shared" si="6"/>
        <v>-7.3849042633585462</v>
      </c>
      <c r="I48">
        <f t="shared" si="3"/>
        <v>-59.07923410686837</v>
      </c>
      <c r="K48">
        <f t="shared" si="1"/>
        <v>-7.4219373109863715</v>
      </c>
      <c r="M48">
        <f t="shared" si="4"/>
        <v>-7.4219373109863715</v>
      </c>
      <c r="N48" s="13">
        <f t="shared" si="5"/>
        <v>1.3714466166047795E-3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-0.88713159342152748</v>
      </c>
      <c r="G49">
        <f t="shared" si="2"/>
        <v>2.1913763105146011</v>
      </c>
      <c r="H49" s="10">
        <f t="shared" si="6"/>
        <v>-7.501584753972435</v>
      </c>
      <c r="I49">
        <f t="shared" si="3"/>
        <v>-60.01267803177948</v>
      </c>
      <c r="K49">
        <f t="shared" si="1"/>
        <v>-7.5367750652494712</v>
      </c>
      <c r="M49">
        <f t="shared" si="4"/>
        <v>-7.5367750652494712</v>
      </c>
      <c r="N49" s="13">
        <f t="shared" si="5"/>
        <v>1.2383580077747012E-3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-0.89992416824230115</v>
      </c>
      <c r="G50">
        <f t="shared" si="2"/>
        <v>2.2049434083240711</v>
      </c>
      <c r="H50" s="10">
        <f t="shared" si="6"/>
        <v>-7.6097587666568991</v>
      </c>
      <c r="I50">
        <f t="shared" si="3"/>
        <v>-60.878070133255193</v>
      </c>
      <c r="K50">
        <f t="shared" si="1"/>
        <v>-7.6429871909731846</v>
      </c>
      <c r="M50">
        <f t="shared" si="4"/>
        <v>-7.6429871909731846</v>
      </c>
      <c r="N50" s="13">
        <f t="shared" si="5"/>
        <v>1.1041281825431119E-3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-0.91175325897520387</v>
      </c>
      <c r="G51">
        <f t="shared" si="2"/>
        <v>2.2185105061335411</v>
      </c>
      <c r="H51" s="10">
        <f t="shared" si="6"/>
        <v>-7.7097855578943237</v>
      </c>
      <c r="I51">
        <f t="shared" si="3"/>
        <v>-61.67828446315459</v>
      </c>
      <c r="K51">
        <f t="shared" si="1"/>
        <v>-7.7409655640105921</v>
      </c>
      <c r="M51">
        <f t="shared" si="4"/>
        <v>-7.7409655640105921</v>
      </c>
      <c r="N51" s="13">
        <f t="shared" si="5"/>
        <v>9.7219278141053272E-4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-0.92265978975514162</v>
      </c>
      <c r="G52">
        <f t="shared" si="2"/>
        <v>2.232077603943011</v>
      </c>
      <c r="H52" s="10">
        <f t="shared" si="6"/>
        <v>-7.8020111821694771</v>
      </c>
      <c r="I52">
        <f t="shared" si="3"/>
        <v>-62.416089457355817</v>
      </c>
      <c r="K52">
        <f t="shared" si="1"/>
        <v>-7.8310852159542454</v>
      </c>
      <c r="M52">
        <f t="shared" si="4"/>
        <v>-7.8310852159542454</v>
      </c>
      <c r="N52" s="13">
        <f t="shared" si="5"/>
        <v>8.45299440517852E-4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-0.93268317628956376</v>
      </c>
      <c r="G53">
        <f t="shared" si="2"/>
        <v>2.2456447017524814</v>
      </c>
      <c r="H53" s="10">
        <f t="shared" si="6"/>
        <v>-7.8867689387045505</v>
      </c>
      <c r="I53">
        <f t="shared" si="3"/>
        <v>-63.094151509636404</v>
      </c>
      <c r="K53">
        <f t="shared" si="1"/>
        <v>-7.9137050762776751</v>
      </c>
      <c r="M53">
        <f t="shared" si="4"/>
        <v>-7.9137050762776751</v>
      </c>
      <c r="N53" s="13">
        <f t="shared" si="5"/>
        <v>7.2555550735829049E-4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-0.94186137701272765</v>
      </c>
      <c r="G54">
        <f t="shared" si="2"/>
        <v>2.2592117995619514</v>
      </c>
      <c r="H54" s="10">
        <f t="shared" si="6"/>
        <v>-7.9643798040196243</v>
      </c>
      <c r="I54">
        <f t="shared" si="3"/>
        <v>-63.715038432156994</v>
      </c>
      <c r="K54">
        <f t="shared" si="1"/>
        <v>-7.9891686799824111</v>
      </c>
      <c r="M54">
        <f t="shared" si="4"/>
        <v>-7.9891686799824111</v>
      </c>
      <c r="N54" s="13">
        <f t="shared" si="5"/>
        <v>6.1448837149842832E-4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-0.95023094261412222</v>
      </c>
      <c r="G55">
        <f t="shared" si="2"/>
        <v>2.2727788973714214</v>
      </c>
      <c r="H55" s="10">
        <f t="shared" si="6"/>
        <v>-8.0351528507450176</v>
      </c>
      <c r="I55">
        <f t="shared" si="3"/>
        <v>-64.281222805960141</v>
      </c>
      <c r="K55">
        <f t="shared" si="1"/>
        <v>-8.0578048424623603</v>
      </c>
      <c r="M55">
        <f t="shared" si="4"/>
        <v>-8.0578048424623603</v>
      </c>
      <c r="N55" s="13">
        <f t="shared" si="5"/>
        <v>5.1311272876256085E-4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-0.95782706399003914</v>
      </c>
      <c r="G56">
        <f t="shared" si="2"/>
        <v>2.2863459951808913</v>
      </c>
      <c r="H56" s="10">
        <f t="shared" si="6"/>
        <v>-8.0993856530997714</v>
      </c>
      <c r="I56">
        <f t="shared" si="3"/>
        <v>-64.795085224798171</v>
      </c>
      <c r="K56">
        <f t="shared" si="1"/>
        <v>-8.1199283032065654</v>
      </c>
      <c r="M56">
        <f t="shared" si="4"/>
        <v>-8.1199283032065654</v>
      </c>
      <c r="N56" s="13">
        <f t="shared" si="5"/>
        <v>4.2200047341016411E-4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-0.96468361866586205</v>
      </c>
      <c r="G57">
        <f t="shared" si="2"/>
        <v>2.2999130929903613</v>
      </c>
      <c r="H57" s="10">
        <f t="shared" si="6"/>
        <v>-8.1573646794385279</v>
      </c>
      <c r="I57">
        <f t="shared" si="3"/>
        <v>-65.258917435508224</v>
      </c>
      <c r="K57">
        <f t="shared" si="1"/>
        <v>-8.175840339875851</v>
      </c>
      <c r="M57">
        <f t="shared" si="4"/>
        <v>-8.175840339875851</v>
      </c>
      <c r="N57" s="13">
        <f t="shared" si="5"/>
        <v>3.4135002859526497E-4</v>
      </c>
      <c r="O57" s="13">
        <v>1</v>
      </c>
    </row>
    <row r="58" spans="4:21" x14ac:dyDescent="0.4">
      <c r="D58" s="6">
        <v>-0.219999999999999</v>
      </c>
      <c r="E58" s="7">
        <f t="shared" si="0"/>
        <v>-0.97083321573527892</v>
      </c>
      <c r="G58">
        <f t="shared" si="2"/>
        <v>2.3134801907998317</v>
      </c>
      <c r="H58" s="10">
        <f t="shared" si="6"/>
        <v>-8.2093656722575172</v>
      </c>
      <c r="I58">
        <f t="shared" si="3"/>
        <v>-65.674925378060138</v>
      </c>
      <c r="K58">
        <f t="shared" si="1"/>
        <v>-8.2258293542077947</v>
      </c>
      <c r="M58">
        <f t="shared" si="4"/>
        <v>-8.2258293542077947</v>
      </c>
      <c r="N58" s="13">
        <f t="shared" si="5"/>
        <v>2.7105282335989234E-4</v>
      </c>
      <c r="O58" s="13">
        <v>1</v>
      </c>
    </row>
    <row r="59" spans="4:21" x14ac:dyDescent="0.4">
      <c r="D59" s="6">
        <v>-0.19999999999999901</v>
      </c>
      <c r="E59" s="7">
        <f t="shared" si="0"/>
        <v>-0.97630723936128283</v>
      </c>
      <c r="G59">
        <f t="shared" si="2"/>
        <v>2.3270472886093017</v>
      </c>
      <c r="H59" s="10">
        <f t="shared" si="6"/>
        <v>-8.2556540160390064</v>
      </c>
      <c r="I59">
        <f t="shared" si="3"/>
        <v>-66.045232128312051</v>
      </c>
      <c r="K59">
        <f t="shared" si="1"/>
        <v>-8.2701714311282473</v>
      </c>
      <c r="M59">
        <f t="shared" si="4"/>
        <v>-8.2701714311282473</v>
      </c>
      <c r="N59" s="13">
        <f t="shared" si="5"/>
        <v>2.107553408733185E-4</v>
      </c>
      <c r="O59" s="13">
        <v>1</v>
      </c>
    </row>
    <row r="60" spans="4:21" x14ac:dyDescent="0.4">
      <c r="D60" s="6">
        <v>-0.17999999999999899</v>
      </c>
      <c r="E60" s="7">
        <f t="shared" si="0"/>
        <v>-0.9811358908825315</v>
      </c>
      <c r="G60">
        <f t="shared" si="2"/>
        <v>2.3406143864187721</v>
      </c>
      <c r="H60" s="10">
        <f t="shared" si="6"/>
        <v>-8.2964850933026852</v>
      </c>
      <c r="I60">
        <f t="shared" si="3"/>
        <v>-66.371880746421482</v>
      </c>
      <c r="K60">
        <f t="shared" si="1"/>
        <v>-8.3091308723754782</v>
      </c>
      <c r="M60">
        <f t="shared" si="4"/>
        <v>-8.3091308723754782</v>
      </c>
      <c r="N60" s="13">
        <f t="shared" si="5"/>
        <v>1.5991572835788844E-4</v>
      </c>
      <c r="O60" s="13">
        <v>1</v>
      </c>
    </row>
    <row r="61" spans="4:21" x14ac:dyDescent="0.4">
      <c r="D61" s="6">
        <v>-0.159999999999999</v>
      </c>
      <c r="E61" s="7">
        <f t="shared" si="0"/>
        <v>-0.98534822956737067</v>
      </c>
      <c r="G61">
        <f t="shared" si="2"/>
        <v>2.3541814842282416</v>
      </c>
      <c r="H61" s="10">
        <f t="shared" si="6"/>
        <v>-8.3321046292216856</v>
      </c>
      <c r="I61">
        <f t="shared" si="3"/>
        <v>-66.656837033773485</v>
      </c>
      <c r="K61">
        <f t="shared" si="1"/>
        <v>-8.3429607058749617</v>
      </c>
      <c r="M61">
        <f t="shared" si="4"/>
        <v>-8.3429607058749617</v>
      </c>
      <c r="N61" s="13">
        <f t="shared" si="5"/>
        <v>1.1785440030180745E-4</v>
      </c>
      <c r="O61" s="13">
        <v>1</v>
      </c>
    </row>
    <row r="62" spans="4:21" x14ac:dyDescent="0.4">
      <c r="D62" s="6">
        <v>-0.13999999999999899</v>
      </c>
      <c r="E62" s="7">
        <f t="shared" si="0"/>
        <v>-0.98897221205660968</v>
      </c>
      <c r="G62">
        <f t="shared" si="2"/>
        <v>2.367748582037712</v>
      </c>
      <c r="H62" s="10">
        <f t="shared" si="6"/>
        <v>-8.3627490251506913</v>
      </c>
      <c r="I62">
        <f t="shared" si="3"/>
        <v>-66.90199220120553</v>
      </c>
      <c r="K62">
        <f t="shared" si="1"/>
        <v>-8.3719031720384542</v>
      </c>
      <c r="M62">
        <f t="shared" si="4"/>
        <v>-8.3719031720384542</v>
      </c>
      <c r="N62" s="13">
        <f t="shared" si="5"/>
        <v>8.379840524274008E-5</v>
      </c>
      <c r="O62" s="13">
        <v>1</v>
      </c>
    </row>
    <row r="63" spans="4:21" x14ac:dyDescent="0.4">
      <c r="D63" s="6">
        <v>-0.119999999999999</v>
      </c>
      <c r="E63" s="7">
        <f t="shared" si="0"/>
        <v>-0.99203473053493685</v>
      </c>
      <c r="G63">
        <f t="shared" si="2"/>
        <v>2.381315679847182</v>
      </c>
      <c r="H63" s="10">
        <f t="shared" si="6"/>
        <v>-8.3886456814034247</v>
      </c>
      <c r="I63">
        <f t="shared" si="3"/>
        <v>-67.109165451227398</v>
      </c>
      <c r="K63">
        <f t="shared" si="1"/>
        <v>-8.3961901881003165</v>
      </c>
      <c r="M63">
        <f t="shared" si="4"/>
        <v>-8.3961901881003165</v>
      </c>
      <c r="N63" s="13">
        <f t="shared" si="5"/>
        <v>5.6919581299444806E-5</v>
      </c>
      <c r="O63" s="13">
        <v>1</v>
      </c>
    </row>
    <row r="64" spans="4:21" x14ac:dyDescent="0.4">
      <c r="D64" s="6">
        <v>-9.9999999999999006E-2</v>
      </c>
      <c r="E64" s="7">
        <f t="shared" si="0"/>
        <v>-0.99456164966970306</v>
      </c>
      <c r="G64">
        <f t="shared" si="2"/>
        <v>2.3948827776566524</v>
      </c>
      <c r="H64" s="10">
        <f t="shared" si="6"/>
        <v>-8.4100133096070095</v>
      </c>
      <c r="I64">
        <f t="shared" si="3"/>
        <v>-67.280106476856076</v>
      </c>
      <c r="K64">
        <f t="shared" si="1"/>
        <v>-8.4160437915466204</v>
      </c>
      <c r="M64">
        <f t="shared" si="4"/>
        <v>-8.4160437915466204</v>
      </c>
      <c r="N64" s="13">
        <f t="shared" si="5"/>
        <v>3.6366712423972826E-5</v>
      </c>
      <c r="O64" s="13">
        <v>1</v>
      </c>
    </row>
    <row r="65" spans="3:16" x14ac:dyDescent="0.4">
      <c r="D65" s="6">
        <v>-7.9999999999999002E-2</v>
      </c>
      <c r="E65" s="7">
        <f t="shared" si="0"/>
        <v>-0.99657784235468772</v>
      </c>
      <c r="G65">
        <f t="shared" si="2"/>
        <v>2.4084498754661219</v>
      </c>
      <c r="H65" s="10">
        <f t="shared" si="6"/>
        <v>-8.4270622349512401</v>
      </c>
      <c r="I65">
        <f t="shared" si="3"/>
        <v>-67.416497879609921</v>
      </c>
      <c r="K65">
        <f t="shared" si="1"/>
        <v>-8.4316765636382414</v>
      </c>
      <c r="M65">
        <f t="shared" si="4"/>
        <v>-8.4316765636382414</v>
      </c>
      <c r="N65" s="13">
        <f t="shared" si="5"/>
        <v>2.1292029231683049E-5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-0.99810722429534993</v>
      </c>
      <c r="G66">
        <f t="shared" si="2"/>
        <v>2.4220169732755923</v>
      </c>
      <c r="H66" s="10">
        <f t="shared" si="6"/>
        <v>-8.4399946886414785</v>
      </c>
      <c r="I66">
        <f t="shared" si="3"/>
        <v>-67.519957509131828</v>
      </c>
      <c r="K66">
        <f t="shared" si="1"/>
        <v>-8.4432920339779969</v>
      </c>
      <c r="M66">
        <f t="shared" si="4"/>
        <v>-8.4432920339779969</v>
      </c>
      <c r="N66" s="13">
        <f t="shared" si="5"/>
        <v>1.0872486268259481E-5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-0.99917278747101712</v>
      </c>
      <c r="G67">
        <f t="shared" si="2"/>
        <v>2.4355840710850623</v>
      </c>
      <c r="H67" s="10">
        <f t="shared" si="6"/>
        <v>-8.4490050908549197</v>
      </c>
      <c r="I67">
        <f t="shared" si="3"/>
        <v>-67.592040726839357</v>
      </c>
      <c r="K67">
        <f t="shared" si="1"/>
        <v>-8.4510850670231967</v>
      </c>
      <c r="M67">
        <f t="shared" si="4"/>
        <v>-8.4510850670231967</v>
      </c>
      <c r="N67" s="13">
        <f t="shared" si="5"/>
        <v>4.326300860600447E-6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-0.99979663250842299</v>
      </c>
      <c r="G68">
        <f t="shared" si="2"/>
        <v>2.4491511688945322</v>
      </c>
      <c r="H68" s="10">
        <f t="shared" si="6"/>
        <v>-8.4542803244912239</v>
      </c>
      <c r="I68">
        <f t="shared" si="3"/>
        <v>-67.634242595929791</v>
      </c>
      <c r="K68">
        <f t="shared" si="1"/>
        <v>-8.4552422313993638</v>
      </c>
      <c r="M68">
        <f t="shared" si="4"/>
        <v>-8.4552422313993638</v>
      </c>
      <c r="N68" s="13">
        <f t="shared" si="5"/>
        <v>9.2526489992727917E-3</v>
      </c>
      <c r="O68" s="13">
        <v>10000</v>
      </c>
    </row>
    <row r="69" spans="3:16" x14ac:dyDescent="0.4">
      <c r="C69" s="52" t="s">
        <v>47</v>
      </c>
      <c r="D69" s="53">
        <v>0</v>
      </c>
      <c r="E69" s="54">
        <f t="shared" si="0"/>
        <v>-1</v>
      </c>
      <c r="F69" s="52"/>
      <c r="G69" s="52">
        <f t="shared" si="2"/>
        <v>2.4627182667040017</v>
      </c>
      <c r="H69" s="55">
        <f t="shared" si="6"/>
        <v>-8.4559999999999995</v>
      </c>
      <c r="I69" s="52">
        <f t="shared" si="3"/>
        <v>-67.647999999999996</v>
      </c>
      <c r="J69" s="52"/>
      <c r="K69">
        <f t="shared" si="1"/>
        <v>-8.455942152827328</v>
      </c>
      <c r="M69">
        <f t="shared" si="4"/>
        <v>-8.455942152827328</v>
      </c>
      <c r="N69" s="56">
        <f t="shared" si="5"/>
        <v>3.3462953860913682E-5</v>
      </c>
      <c r="O69" s="56">
        <v>10000</v>
      </c>
      <c r="P69" s="52" t="s">
        <v>48</v>
      </c>
    </row>
    <row r="70" spans="3:16" x14ac:dyDescent="0.4">
      <c r="D70" s="6">
        <v>0.02</v>
      </c>
      <c r="E70" s="7">
        <f t="shared" si="0"/>
        <v>-0.99980330079936153</v>
      </c>
      <c r="G70">
        <f t="shared" si="2"/>
        <v>2.4762853645134717</v>
      </c>
      <c r="H70" s="10">
        <f t="shared" si="6"/>
        <v>-8.4543367115594013</v>
      </c>
      <c r="I70">
        <f t="shared" si="3"/>
        <v>-67.63469369247521</v>
      </c>
      <c r="K70">
        <f t="shared" si="1"/>
        <v>-8.4533558514349245</v>
      </c>
      <c r="M70">
        <f t="shared" si="4"/>
        <v>-8.4533558514349245</v>
      </c>
      <c r="N70" s="13">
        <f t="shared" si="5"/>
        <v>9.6208658378851529E-3</v>
      </c>
      <c r="O70" s="13">
        <v>10000</v>
      </c>
    </row>
    <row r="71" spans="3:16" x14ac:dyDescent="0.4">
      <c r="D71" s="6">
        <v>0.04</v>
      </c>
      <c r="E71" s="7">
        <f t="shared" si="0"/>
        <v>-0.99922614532545051</v>
      </c>
      <c r="G71">
        <f t="shared" si="2"/>
        <v>2.4898524623229421</v>
      </c>
      <c r="H71" s="10">
        <f t="shared" si="6"/>
        <v>-8.4494562848720083</v>
      </c>
      <c r="I71">
        <f t="shared" si="3"/>
        <v>-67.595650278976066</v>
      </c>
      <c r="K71">
        <f t="shared" si="1"/>
        <v>-8.4476470641858121</v>
      </c>
      <c r="M71">
        <f t="shared" si="4"/>
        <v>-8.4476470641858121</v>
      </c>
      <c r="N71" s="13">
        <f t="shared" si="5"/>
        <v>3.2732794913600884E-6</v>
      </c>
      <c r="O71" s="13">
        <v>1</v>
      </c>
    </row>
    <row r="72" spans="3:16" x14ac:dyDescent="0.4">
      <c r="D72" s="6">
        <v>6.0000000000000102E-2</v>
      </c>
      <c r="E72" s="7">
        <f t="shared" si="0"/>
        <v>-0.99828737190591577</v>
      </c>
      <c r="G72">
        <f t="shared" si="2"/>
        <v>2.5034195601324121</v>
      </c>
      <c r="H72" s="10">
        <f t="shared" si="6"/>
        <v>-8.4415180168364241</v>
      </c>
      <c r="I72">
        <f t="shared" si="3"/>
        <v>-67.532144134691393</v>
      </c>
      <c r="K72">
        <f t="shared" si="1"/>
        <v>-8.4389725531210473</v>
      </c>
      <c r="M72">
        <f t="shared" si="4"/>
        <v>-8.4389725531210473</v>
      </c>
      <c r="N72" s="13">
        <f t="shared" si="5"/>
        <v>6.4793855262997781E-6</v>
      </c>
      <c r="O72" s="13">
        <v>1</v>
      </c>
    </row>
    <row r="73" spans="3:16" x14ac:dyDescent="0.4">
      <c r="D73" s="6">
        <v>8.0000000000000099E-2</v>
      </c>
      <c r="E73" s="7">
        <f t="shared" si="0"/>
        <v>-0.99700507418937623</v>
      </c>
      <c r="G73">
        <f t="shared" si="2"/>
        <v>2.5169866579418825</v>
      </c>
      <c r="H73" s="10">
        <f t="shared" si="6"/>
        <v>-8.4306749073453648</v>
      </c>
      <c r="I73">
        <f t="shared" si="3"/>
        <v>-67.445399258762919</v>
      </c>
      <c r="K73">
        <f t="shared" si="1"/>
        <v>-8.4274824000744371</v>
      </c>
      <c r="M73">
        <f t="shared" si="4"/>
        <v>-8.4274824000744371</v>
      </c>
      <c r="N73" s="13">
        <f t="shared" si="5"/>
        <v>1.0192102674926814E-5</v>
      </c>
      <c r="O73" s="13">
        <v>1</v>
      </c>
    </row>
    <row r="74" spans="3:16" x14ac:dyDescent="0.4">
      <c r="D74" s="6">
        <v>0.1</v>
      </c>
      <c r="E74" s="7">
        <f t="shared" si="0"/>
        <v>-0.9953966276553633</v>
      </c>
      <c r="G74">
        <f t="shared" si="2"/>
        <v>2.530553755751352</v>
      </c>
      <c r="H74" s="10">
        <f t="shared" si="6"/>
        <v>-8.4170738834537513</v>
      </c>
      <c r="I74">
        <f t="shared" si="3"/>
        <v>-67.33659106763001</v>
      </c>
      <c r="K74">
        <f t="shared" si="1"/>
        <v>-8.4133202884896843</v>
      </c>
      <c r="M74">
        <f t="shared" si="4"/>
        <v>-8.4133202884896843</v>
      </c>
      <c r="N74" s="13">
        <f t="shared" si="5"/>
        <v>1.408947515426929E-5</v>
      </c>
      <c r="O74" s="13">
        <v>1</v>
      </c>
    </row>
    <row r="75" spans="3:16" x14ac:dyDescent="0.4">
      <c r="D75" s="6">
        <v>0.12</v>
      </c>
      <c r="E75" s="7">
        <f t="shared" si="0"/>
        <v>-0.99347871524988318</v>
      </c>
      <c r="G75">
        <f t="shared" si="2"/>
        <v>2.544120853560822</v>
      </c>
      <c r="H75" s="10">
        <f t="shared" si="6"/>
        <v>-8.4008560161530124</v>
      </c>
      <c r="I75">
        <f t="shared" si="3"/>
        <v>-67.206848129224099</v>
      </c>
      <c r="K75">
        <f t="shared" si="1"/>
        <v>-8.396623772936227</v>
      </c>
      <c r="M75">
        <f t="shared" si="4"/>
        <v>-8.396623772936227</v>
      </c>
      <c r="N75" s="13">
        <f t="shared" si="5"/>
        <v>1.7911882646025962E-5</v>
      </c>
      <c r="O75" s="13">
        <v>1</v>
      </c>
    </row>
    <row r="76" spans="3:16" x14ac:dyDescent="0.4">
      <c r="D76" s="6">
        <v>0.14000000000000001</v>
      </c>
      <c r="E76" s="7">
        <f t="shared" si="0"/>
        <v>-0.99126735217372219</v>
      </c>
      <c r="G76">
        <f t="shared" si="2"/>
        <v>2.5576879513702924</v>
      </c>
      <c r="H76" s="10">
        <f t="shared" si="6"/>
        <v>-8.3821567299809949</v>
      </c>
      <c r="I76">
        <f t="shared" si="3"/>
        <v>-67.057253839847959</v>
      </c>
      <c r="K76">
        <f t="shared" si="1"/>
        <v>-8.377524536891185</v>
      </c>
      <c r="M76">
        <f t="shared" si="4"/>
        <v>-8.377524536891185</v>
      </c>
      <c r="N76" s="13">
        <f t="shared" si="5"/>
        <v>2.145721282128248E-5</v>
      </c>
      <c r="O76" s="13">
        <v>1</v>
      </c>
    </row>
    <row r="77" spans="3:16" x14ac:dyDescent="0.4">
      <c r="D77" s="6">
        <v>0.16</v>
      </c>
      <c r="E77" s="7">
        <f t="shared" si="0"/>
        <v>-0.98877790984981051</v>
      </c>
      <c r="G77">
        <f t="shared" si="2"/>
        <v>2.5712550491797623</v>
      </c>
      <c r="H77" s="10">
        <f t="shared" si="6"/>
        <v>-8.3611060056899973</v>
      </c>
      <c r="I77">
        <f t="shared" si="3"/>
        <v>-66.888848045519978</v>
      </c>
      <c r="K77">
        <f t="shared" si="1"/>
        <v>-8.3561486393268627</v>
      </c>
      <c r="M77">
        <f t="shared" si="4"/>
        <v>-8.3561486393268627</v>
      </c>
      <c r="N77" s="13">
        <f t="shared" si="5"/>
        <v>2.4575481258338337E-5</v>
      </c>
      <c r="O77" s="13">
        <v>1</v>
      </c>
    </row>
    <row r="78" spans="3:16" x14ac:dyDescent="0.4">
      <c r="D78" s="6">
        <v>0.18</v>
      </c>
      <c r="E78" s="7">
        <f t="shared" si="0"/>
        <v>-0.98602513909519141</v>
      </c>
      <c r="G78">
        <f t="shared" si="2"/>
        <v>2.5848221469892323</v>
      </c>
      <c r="H78" s="10">
        <f t="shared" si="6"/>
        <v>-8.3378285761889384</v>
      </c>
      <c r="I78">
        <f t="shared" si="3"/>
        <v>-66.702628609511507</v>
      </c>
      <c r="K78">
        <f t="shared" si="1"/>
        <v>-8.3326167506167348</v>
      </c>
      <c r="M78">
        <f t="shared" si="4"/>
        <v>-8.3326167506167348</v>
      </c>
      <c r="N78" s="13">
        <f t="shared" si="5"/>
        <v>2.7163125795075024E-5</v>
      </c>
      <c r="O78" s="13">
        <v>1</v>
      </c>
    </row>
    <row r="79" spans="3:16" x14ac:dyDescent="0.4">
      <c r="D79" s="6">
        <v>0.2</v>
      </c>
      <c r="E79" s="7">
        <f t="shared" si="0"/>
        <v>-0.98302319252238068</v>
      </c>
      <c r="G79">
        <f t="shared" si="2"/>
        <v>2.5983892447987027</v>
      </c>
      <c r="H79" s="10">
        <f t="shared" si="6"/>
        <v>-8.3124441159692513</v>
      </c>
      <c r="I79">
        <f t="shared" si="3"/>
        <v>-66.49955292775401</v>
      </c>
      <c r="K79">
        <f t="shared" si="1"/>
        <v>-8.3070443782478929</v>
      </c>
      <c r="M79">
        <f t="shared" si="4"/>
        <v>-8.3070443782478929</v>
      </c>
      <c r="N79" s="13">
        <f t="shared" si="5"/>
        <v>2.9157167459460563E-5</v>
      </c>
      <c r="O79" s="13">
        <v>1</v>
      </c>
    </row>
    <row r="80" spans="3:16" x14ac:dyDescent="0.4">
      <c r="D80" s="6">
        <v>0.22</v>
      </c>
      <c r="E80" s="7">
        <f t="shared" si="0"/>
        <v>-0.97978564619417097</v>
      </c>
      <c r="G80">
        <f t="shared" si="2"/>
        <v>2.6119563426081722</v>
      </c>
      <c r="H80" s="10">
        <f t="shared" si="6"/>
        <v>-8.2850674242179085</v>
      </c>
      <c r="I80">
        <f t="shared" si="3"/>
        <v>-66.280539393743268</v>
      </c>
      <c r="K80">
        <f t="shared" si="1"/>
        <v>-8.2795420828039745</v>
      </c>
      <c r="M80">
        <f t="shared" si="4"/>
        <v>-8.2795420828039745</v>
      </c>
      <c r="N80" s="13">
        <f t="shared" si="5"/>
        <v>3.0529397740534341E-5</v>
      </c>
      <c r="O80" s="13">
        <v>1</v>
      </c>
    </row>
    <row r="81" spans="4:15" x14ac:dyDescent="0.4">
      <c r="D81" s="6">
        <v>0.24</v>
      </c>
      <c r="E81" s="7">
        <f t="shared" si="0"/>
        <v>-0.97632552055522326</v>
      </c>
      <c r="G81">
        <f t="shared" si="2"/>
        <v>2.6255234404176426</v>
      </c>
      <c r="H81" s="10">
        <f t="shared" si="6"/>
        <v>-8.2558086018149677</v>
      </c>
      <c r="I81">
        <f t="shared" si="3"/>
        <v>-66.046468814519741</v>
      </c>
      <c r="K81">
        <f t="shared" si="1"/>
        <v>-8.2502156846602297</v>
      </c>
      <c r="M81">
        <f t="shared" si="4"/>
        <v>-8.2502156846602297</v>
      </c>
      <c r="N81" s="13">
        <f t="shared" si="5"/>
        <v>3.1280722299762331E-5</v>
      </c>
      <c r="O81" s="13">
        <v>1</v>
      </c>
    </row>
    <row r="82" spans="4:15" x14ac:dyDescent="0.4">
      <c r="D82" s="6">
        <v>0.26</v>
      </c>
      <c r="E82" s="7">
        <f t="shared" si="0"/>
        <v>-0.97265530066309225</v>
      </c>
      <c r="G82">
        <f t="shared" si="2"/>
        <v>2.6390905382271126</v>
      </c>
      <c r="H82" s="10">
        <f t="shared" si="6"/>
        <v>-8.2247732224071086</v>
      </c>
      <c r="I82">
        <f t="shared" si="3"/>
        <v>-65.798185779256869</v>
      </c>
      <c r="K82">
        <f t="shared" si="1"/>
        <v>-8.2191664618108966</v>
      </c>
      <c r="M82">
        <f t="shared" si="4"/>
        <v>-8.2191664618108966</v>
      </c>
      <c r="N82" s="13">
        <f t="shared" si="5"/>
        <v>3.1435764383235683E-5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-0.96878695574066143</v>
      </c>
      <c r="G83">
        <f t="shared" si="2"/>
        <v>2.6526576360365826</v>
      </c>
      <c r="H83" s="10">
        <f t="shared" si="6"/>
        <v>-8.1920624977430325</v>
      </c>
      <c r="I83">
        <f t="shared" si="3"/>
        <v>-65.53649998194426</v>
      </c>
      <c r="K83">
        <f t="shared" ref="K83:K146" si="8">$L$9*$L$6*EXP(-$L$4*(G83/$L$10-1))+6*$L$6*EXP(-$L$4*(2/SQRT(3)*G83/$L$10-1))+12*$L$6*EXP(-$L$4*(SQRT(2)*2/SQRT(3)*G83/$L$10-1))+24*$L$6*EXP(-$L$4*(SQRT(11)/2*2/SQRT(3)*G83/$L$10-1))+8*$L$6*EXP(-$L$4*(2*G83/$L$10-1))-SQRT($L$9*$L$7^2*EXP(-2*$L$5*(G83/$L$10-1))+6*$L$7^2*EXP(-2*$L$5*(2/SQRT(3)*G83/$L$10-1))+12*$L$7^2*EXP(-2*$L$5*(SQRT(2)*2/SQRT(3)*G83/$L$10-1))+24*$L$7^2*EXP(-2*$L$5*(SQRT(11)/2*2/SQRT(3)*G83/$L$10-1))+8*$L$7^2*EXP(-2*$L$5*(2*G83/$L$10-1)))</f>
        <v>-8.1864913392288603</v>
      </c>
      <c r="M83">
        <f t="shared" si="4"/>
        <v>-8.1864913392288603</v>
      </c>
      <c r="N83" s="13">
        <f t="shared" si="5"/>
        <v>3.103780719003368E-5</v>
      </c>
      <c r="O83" s="13">
        <v>1</v>
      </c>
    </row>
    <row r="84" spans="4:15" x14ac:dyDescent="0.4">
      <c r="D84" s="6">
        <v>0.3</v>
      </c>
      <c r="E84" s="7">
        <f t="shared" si="7"/>
        <v>-0.96473195807130829</v>
      </c>
      <c r="G84">
        <f t="shared" ref="G84:G147" si="9">$E$11*(D84/$E$12+1)</f>
        <v>2.666224733846053</v>
      </c>
      <c r="H84" s="10">
        <f t="shared" si="6"/>
        <v>-8.1577734374509827</v>
      </c>
      <c r="I84">
        <f t="shared" ref="I84:I147" si="10">H84*$E$6</f>
        <v>-65.262187499607862</v>
      </c>
      <c r="K84">
        <f t="shared" si="8"/>
        <v>-8.1522830701383349</v>
      </c>
      <c r="M84">
        <f t="shared" ref="M84:M147" si="11">$L$9*$O$6*EXP(-$O$4*(G84/$L$10-1))+6*$O$6*EXP(-$O$4*(2/SQRT(3)*G84/$L$10-1))+12*$O$6*EXP(-$O$4*(SQRT(2)*2/SQRT(3)*G84/$L$10-1))+24*$O$6*EXP(-$O$4*(SQRT(11)/2*2/SQRT(3)*G84/$L$10-1))+8*$O$6*EXP(-$O$4*(2*G84/$L$10-1))-SQRT($L$9*$O$7^2*EXP(-2*$O$5*(G84/$L$10-1))+6*$O$7^2*EXP(-2*$O$5*(2/SQRT(3)*G84/$L$10-1))+12*$O$7^2*EXP(-2*$O$5*(SQRT(2)*2/SQRT(3)*G84/$L$10-1))+24*$O$7^2*EXP(-2*$O$5*(SQRT(11)/2*2/SQRT(3)*G84/$L$10-1))+8*$O$7^2*EXP(-2*$O$5*(2*G84/$L$10-1)))</f>
        <v>-8.1522830701383349</v>
      </c>
      <c r="N84" s="13">
        <f t="shared" ref="N84:N147" si="12">(M84-H84)^2*O84</f>
        <v>3.0144133227791952E-5</v>
      </c>
      <c r="O84" s="13">
        <v>1</v>
      </c>
    </row>
    <row r="85" spans="4:15" x14ac:dyDescent="0.4">
      <c r="D85" s="6">
        <v>0.32</v>
      </c>
      <c r="E85" s="7">
        <f t="shared" si="7"/>
        <v>-0.96050130125748823</v>
      </c>
      <c r="G85">
        <f t="shared" si="9"/>
        <v>2.6797918316555229</v>
      </c>
      <c r="H85" s="10">
        <f t="shared" ref="H85:H148" si="13">-(-$B$4)*(1+D85+$E$5*D85^3)*EXP(-D85)</f>
        <v>-8.1219990034333183</v>
      </c>
      <c r="I85">
        <f t="shared" si="10"/>
        <v>-64.975992027466546</v>
      </c>
      <c r="K85">
        <f t="shared" si="8"/>
        <v>-8.116630409563081</v>
      </c>
      <c r="M85">
        <f t="shared" si="11"/>
        <v>-8.116630409563081</v>
      </c>
      <c r="N85" s="13">
        <f t="shared" si="12"/>
        <v>2.8821800143548956E-5</v>
      </c>
      <c r="O85" s="13">
        <v>1</v>
      </c>
    </row>
    <row r="86" spans="4:15" x14ac:dyDescent="0.4">
      <c r="D86" s="6">
        <v>0.34</v>
      </c>
      <c r="E86" s="7">
        <f t="shared" si="7"/>
        <v>-0.95610551786280262</v>
      </c>
      <c r="G86">
        <f t="shared" si="9"/>
        <v>2.6933589294649933</v>
      </c>
      <c r="H86" s="10">
        <f t="shared" si="13"/>
        <v>-8.0848282590478586</v>
      </c>
      <c r="I86">
        <f t="shared" si="10"/>
        <v>-64.678626072382869</v>
      </c>
      <c r="K86">
        <f t="shared" si="8"/>
        <v>-8.079618280495378</v>
      </c>
      <c r="M86">
        <f t="shared" si="11"/>
        <v>-8.079618280495378</v>
      </c>
      <c r="N86" s="13">
        <f t="shared" si="12"/>
        <v>2.7143876517308066E-5</v>
      </c>
      <c r="O86" s="13">
        <v>1</v>
      </c>
    </row>
    <row r="87" spans="4:15" x14ac:dyDescent="0.4">
      <c r="D87" s="6">
        <v>0.36</v>
      </c>
      <c r="E87" s="7">
        <f t="shared" si="7"/>
        <v>-0.95155469645702551</v>
      </c>
      <c r="G87">
        <f t="shared" si="9"/>
        <v>2.7069260272744629</v>
      </c>
      <c r="H87" s="10">
        <f t="shared" si="13"/>
        <v>-8.0463465132406089</v>
      </c>
      <c r="I87">
        <f t="shared" si="10"/>
        <v>-64.370772105924871</v>
      </c>
      <c r="K87">
        <f t="shared" si="8"/>
        <v>-8.0413279330145606</v>
      </c>
      <c r="M87">
        <f t="shared" si="11"/>
        <v>-8.0413279330145606</v>
      </c>
      <c r="N87" s="13">
        <f t="shared" si="12"/>
        <v>2.5186147485282866E-5</v>
      </c>
      <c r="O87" s="13">
        <v>1</v>
      </c>
    </row>
    <row r="88" spans="4:15" x14ac:dyDescent="0.4">
      <c r="D88" s="6">
        <v>0.38</v>
      </c>
      <c r="E88" s="7">
        <f t="shared" si="7"/>
        <v>-0.9468584980829704</v>
      </c>
      <c r="G88">
        <f t="shared" si="9"/>
        <v>2.7204931250839328</v>
      </c>
      <c r="H88" s="10">
        <f t="shared" si="13"/>
        <v>-8.0066354597895977</v>
      </c>
      <c r="I88">
        <f t="shared" si="10"/>
        <v>-64.053083678316781</v>
      </c>
      <c r="K88">
        <f t="shared" si="8"/>
        <v>-8.0018370966683445</v>
      </c>
      <c r="M88">
        <f t="shared" si="11"/>
        <v>-8.0018370966683445</v>
      </c>
      <c r="N88" s="13">
        <f t="shared" si="12"/>
        <v>2.3024288643402239E-5</v>
      </c>
      <c r="O88" s="13">
        <v>1</v>
      </c>
    </row>
    <row r="89" spans="4:15" x14ac:dyDescent="0.4">
      <c r="D89" s="6">
        <v>0.4</v>
      </c>
      <c r="E89" s="7">
        <f t="shared" si="7"/>
        <v>-0.9420261721635238</v>
      </c>
      <c r="G89">
        <f t="shared" si="9"/>
        <v>2.7340602228934032</v>
      </c>
      <c r="H89" s="10">
        <f t="shared" si="13"/>
        <v>-7.9657733118147576</v>
      </c>
      <c r="I89">
        <f t="shared" si="10"/>
        <v>-63.72618649451806</v>
      </c>
      <c r="K89">
        <f t="shared" si="8"/>
        <v>-7.9612201264153981</v>
      </c>
      <c r="M89">
        <f t="shared" si="11"/>
        <v>-7.9612201264153981</v>
      </c>
      <c r="N89" s="13">
        <f t="shared" si="12"/>
        <v>2.0731497280940071E-5</v>
      </c>
      <c r="O89" s="13">
        <v>1</v>
      </c>
    </row>
    <row r="90" spans="4:15" x14ac:dyDescent="0.4">
      <c r="D90" s="6">
        <v>0.42</v>
      </c>
      <c r="E90" s="7">
        <f t="shared" si="7"/>
        <v>-0.93706657186661335</v>
      </c>
      <c r="G90">
        <f t="shared" si="9"/>
        <v>2.7476273207028732</v>
      </c>
      <c r="H90" s="10">
        <f t="shared" si="13"/>
        <v>-7.9238349317040822</v>
      </c>
      <c r="I90">
        <f t="shared" si="10"/>
        <v>-63.390679453632657</v>
      </c>
      <c r="K90">
        <f t="shared" si="8"/>
        <v>-7.9195481424135412</v>
      </c>
      <c r="M90">
        <f t="shared" si="11"/>
        <v>-7.9195481424135412</v>
      </c>
      <c r="N90" s="13">
        <f t="shared" si="12"/>
        <v>1.8376562421496475E-5</v>
      </c>
      <c r="O90" s="13">
        <v>1</v>
      </c>
    </row>
    <row r="91" spans="4:15" x14ac:dyDescent="0.4">
      <c r="D91" s="6">
        <v>0.44</v>
      </c>
      <c r="E91" s="7">
        <f t="shared" si="7"/>
        <v>-0.93198816894535419</v>
      </c>
      <c r="G91">
        <f t="shared" si="9"/>
        <v>2.7611944185123432</v>
      </c>
      <c r="H91" s="10">
        <f t="shared" si="13"/>
        <v>-7.8808919566019151</v>
      </c>
      <c r="I91">
        <f t="shared" si="10"/>
        <v>-63.047135652815321</v>
      </c>
      <c r="K91">
        <f t="shared" si="8"/>
        <v>-7.8768891639246572</v>
      </c>
      <c r="M91">
        <f t="shared" si="11"/>
        <v>-7.8768891639246572</v>
      </c>
      <c r="N91" s="13">
        <f t="shared" si="12"/>
        <v>1.6022349217109416E-5</v>
      </c>
      <c r="O91" s="13">
        <v>1</v>
      </c>
    </row>
    <row r="92" spans="4:15" x14ac:dyDescent="0.4">
      <c r="D92" s="6">
        <v>0.46</v>
      </c>
      <c r="E92" s="7">
        <f t="shared" si="7"/>
        <v>-0.92679906807008661</v>
      </c>
      <c r="G92">
        <f t="shared" si="9"/>
        <v>2.7747615163218136</v>
      </c>
      <c r="H92" s="10">
        <f t="shared" si="13"/>
        <v>-7.8370129196006522</v>
      </c>
      <c r="I92">
        <f t="shared" si="10"/>
        <v>-62.696103356805217</v>
      </c>
      <c r="K92">
        <f t="shared" si="8"/>
        <v>-7.8333082375946903</v>
      </c>
      <c r="M92">
        <f t="shared" si="11"/>
        <v>-7.8333082375946903</v>
      </c>
      <c r="N92" s="13">
        <f t="shared" si="12"/>
        <v>1.3724668765297568E-5</v>
      </c>
      <c r="O92" s="13">
        <v>1</v>
      </c>
    </row>
    <row r="93" spans="4:15" x14ac:dyDescent="0.4">
      <c r="D93" s="6">
        <v>0.48</v>
      </c>
      <c r="E93" s="7">
        <f t="shared" si="7"/>
        <v>-0.92150702066852741</v>
      </c>
      <c r="G93">
        <f t="shared" si="9"/>
        <v>2.7883286141312835</v>
      </c>
      <c r="H93" s="10">
        <f t="shared" si="13"/>
        <v>-7.7922633667730672</v>
      </c>
      <c r="I93">
        <f t="shared" si="10"/>
        <v>-62.338106934184538</v>
      </c>
      <c r="K93">
        <f t="shared" si="8"/>
        <v>-7.7888675603551238</v>
      </c>
      <c r="M93">
        <f t="shared" si="11"/>
        <v>-7.7888675603551238</v>
      </c>
      <c r="N93" s="13">
        <f t="shared" si="12"/>
        <v>1.1531501228145232E-5</v>
      </c>
      <c r="O93" s="13">
        <v>1</v>
      </c>
    </row>
    <row r="94" spans="4:15" x14ac:dyDescent="0.4">
      <c r="D94" s="6">
        <v>0.5</v>
      </c>
      <c r="E94" s="7">
        <f t="shared" si="7"/>
        <v>-0.91611943828975939</v>
      </c>
      <c r="G94">
        <f t="shared" si="9"/>
        <v>2.8018957119407539</v>
      </c>
      <c r="H94" s="10">
        <f t="shared" si="13"/>
        <v>-7.7467059701782048</v>
      </c>
      <c r="I94">
        <f t="shared" si="10"/>
        <v>-61.973647761425639</v>
      </c>
      <c r="K94">
        <f t="shared" si="8"/>
        <v>-7.743626597180838</v>
      </c>
      <c r="M94">
        <f t="shared" si="11"/>
        <v>-7.743626597180838</v>
      </c>
      <c r="N94" s="13">
        <f t="shared" si="12"/>
        <v>9.4825380569119439E-6</v>
      </c>
      <c r="O94" s="13">
        <v>1</v>
      </c>
    </row>
    <row r="95" spans="4:15" x14ac:dyDescent="0.4">
      <c r="D95" s="6">
        <v>0.52</v>
      </c>
      <c r="E95" s="7">
        <f t="shared" si="7"/>
        <v>-0.91064340550731138</v>
      </c>
      <c r="G95">
        <f t="shared" si="9"/>
        <v>2.8154628097502234</v>
      </c>
      <c r="H95" s="10">
        <f t="shared" si="13"/>
        <v>-7.7004006369698246</v>
      </c>
      <c r="I95">
        <f t="shared" si="10"/>
        <v>-61.603205095758597</v>
      </c>
      <c r="K95">
        <f t="shared" si="8"/>
        <v>-7.6976421939284503</v>
      </c>
      <c r="M95">
        <f t="shared" si="11"/>
        <v>-7.6976421939284503</v>
      </c>
      <c r="N95" s="13">
        <f t="shared" si="12"/>
        <v>7.6090080125062548E-6</v>
      </c>
      <c r="O95" s="13">
        <v>1</v>
      </c>
    </row>
    <row r="96" spans="4:15" x14ac:dyDescent="0.4">
      <c r="D96" s="6">
        <v>0.54</v>
      </c>
      <c r="E96" s="7">
        <f t="shared" si="7"/>
        <v>-0.90508569237612047</v>
      </c>
      <c r="G96">
        <f t="shared" si="9"/>
        <v>2.8290299075596934</v>
      </c>
      <c r="H96" s="10">
        <f t="shared" si="13"/>
        <v>-7.6534046147324739</v>
      </c>
      <c r="I96">
        <f t="shared" si="10"/>
        <v>-61.227236917859791</v>
      </c>
      <c r="K96">
        <f t="shared" si="8"/>
        <v>-7.6509686854687935</v>
      </c>
      <c r="M96">
        <f t="shared" si="11"/>
        <v>-7.6509686854687935</v>
      </c>
      <c r="N96" s="13">
        <f t="shared" si="12"/>
        <v>5.9337513776546048E-6</v>
      </c>
      <c r="O96" s="13">
        <v>1</v>
      </c>
    </row>
    <row r="97" spans="4:15" x14ac:dyDescent="0.4">
      <c r="D97" s="6">
        <v>0.56000000000000005</v>
      </c>
      <c r="E97" s="7">
        <f t="shared" si="7"/>
        <v>-0.89945276645772199</v>
      </c>
      <c r="G97">
        <f t="shared" si="9"/>
        <v>2.8425970053691638</v>
      </c>
      <c r="H97" s="10">
        <f t="shared" si="13"/>
        <v>-7.6057725931664963</v>
      </c>
      <c r="I97">
        <f t="shared" si="10"/>
        <v>-60.846180745331971</v>
      </c>
      <c r="K97">
        <f t="shared" si="8"/>
        <v>-7.6036579993175533</v>
      </c>
      <c r="M97">
        <f t="shared" si="11"/>
        <v>-7.6036579993175533</v>
      </c>
      <c r="N97" s="13">
        <f t="shared" si="12"/>
        <v>4.4715071459879109E-6</v>
      </c>
      <c r="O97" s="13">
        <v>1</v>
      </c>
    </row>
    <row r="98" spans="4:15" x14ac:dyDescent="0.4">
      <c r="D98" s="6">
        <v>0.57999999999999996</v>
      </c>
      <c r="E98" s="7">
        <f t="shared" si="7"/>
        <v>-0.8937508044275696</v>
      </c>
      <c r="G98">
        <f t="shared" si="9"/>
        <v>2.8561641031786338</v>
      </c>
      <c r="H98" s="10">
        <f t="shared" si="13"/>
        <v>-7.5575568022395281</v>
      </c>
      <c r="I98">
        <f t="shared" si="10"/>
        <v>-60.460454417916225</v>
      </c>
      <c r="K98">
        <f t="shared" si="8"/>
        <v>-7.5557597549585207</v>
      </c>
      <c r="M98">
        <f t="shared" si="11"/>
        <v>-7.5557597549585207</v>
      </c>
      <c r="N98" s="13">
        <f t="shared" si="12"/>
        <v>3.2293789301760176E-6</v>
      </c>
      <c r="O98" s="13">
        <v>1</v>
      </c>
    </row>
    <row r="99" spans="4:15" x14ac:dyDescent="0.4">
      <c r="D99" s="6">
        <v>0.6</v>
      </c>
      <c r="E99" s="7">
        <f t="shared" si="7"/>
        <v>-0.88798570327797754</v>
      </c>
      <c r="G99">
        <f t="shared" si="9"/>
        <v>2.8697312009881042</v>
      </c>
      <c r="H99" s="10">
        <f t="shared" si="13"/>
        <v>-7.508807106918578</v>
      </c>
      <c r="I99">
        <f t="shared" si="10"/>
        <v>-60.070456855348624</v>
      </c>
      <c r="K99">
        <f t="shared" si="8"/>
        <v>-7.507321359045191</v>
      </c>
      <c r="M99">
        <f t="shared" si="11"/>
        <v>-7.507321359045191</v>
      </c>
      <c r="N99" s="13">
        <f t="shared" si="12"/>
        <v>2.2074467432738611E-6</v>
      </c>
      <c r="O99" s="13">
        <v>1</v>
      </c>
    </row>
    <row r="100" spans="4:15" x14ac:dyDescent="0.4">
      <c r="D100" s="6">
        <v>0.62</v>
      </c>
      <c r="E100" s="7">
        <f t="shared" si="7"/>
        <v>-0.88216309112975677</v>
      </c>
      <c r="G100">
        <f t="shared" si="9"/>
        <v>2.8832982987975742</v>
      </c>
      <c r="H100" s="10">
        <f t="shared" si="13"/>
        <v>-7.4595710985932229</v>
      </c>
      <c r="I100">
        <f t="shared" si="10"/>
        <v>-59.676568788745783</v>
      </c>
      <c r="K100">
        <f t="shared" si="8"/>
        <v>-7.4583880966579947</v>
      </c>
      <c r="M100">
        <f t="shared" si="11"/>
        <v>-7.4583880966579947</v>
      </c>
      <c r="N100" s="13">
        <f t="shared" si="12"/>
        <v>1.3994935787535102E-6</v>
      </c>
      <c r="O100" s="13">
        <v>1</v>
      </c>
    </row>
    <row r="101" spans="4:15" x14ac:dyDescent="0.4">
      <c r="D101" s="6">
        <v>0.64</v>
      </c>
      <c r="E101" s="7">
        <f t="shared" si="7"/>
        <v>-0.87628833766522374</v>
      </c>
      <c r="G101">
        <f t="shared" si="9"/>
        <v>2.8968653966070437</v>
      </c>
      <c r="H101" s="10">
        <f t="shared" si="13"/>
        <v>-7.4098941832971317</v>
      </c>
      <c r="I101">
        <f t="shared" si="10"/>
        <v>-59.279153466377053</v>
      </c>
      <c r="K101">
        <f t="shared" si="8"/>
        <v>-7.4090032187862356</v>
      </c>
      <c r="M101">
        <f t="shared" si="11"/>
        <v>-7.4090032187862356</v>
      </c>
      <c r="N101" s="13">
        <f t="shared" si="12"/>
        <v>7.9381775967632189E-7</v>
      </c>
      <c r="O101" s="13">
        <v>1</v>
      </c>
    </row>
    <row r="102" spans="4:15" x14ac:dyDescent="0.4">
      <c r="D102" s="6">
        <v>0.66</v>
      </c>
      <c r="E102" s="7">
        <f t="shared" si="7"/>
        <v>-0.87036656419487235</v>
      </c>
      <c r="G102">
        <f t="shared" si="9"/>
        <v>2.9104324944165141</v>
      </c>
      <c r="H102" s="10">
        <f t="shared" si="13"/>
        <v>-7.3598196668318403</v>
      </c>
      <c r="I102">
        <f t="shared" si="10"/>
        <v>-58.878557334654722</v>
      </c>
      <c r="K102">
        <f t="shared" si="8"/>
        <v>-7.3592080261963941</v>
      </c>
      <c r="M102">
        <f t="shared" si="11"/>
        <v>-7.3592080261963941</v>
      </c>
      <c r="N102" s="13">
        <f t="shared" si="12"/>
        <v>3.7410426692898795E-7</v>
      </c>
      <c r="O102" s="13">
        <v>1</v>
      </c>
    </row>
    <row r="103" spans="4:15" x14ac:dyDescent="0.4">
      <c r="D103" s="6">
        <v>0.68</v>
      </c>
      <c r="E103" s="7">
        <f t="shared" si="7"/>
        <v>-0.86440265336962308</v>
      </c>
      <c r="G103">
        <f t="shared" si="9"/>
        <v>2.923999592225984</v>
      </c>
      <c r="H103" s="10">
        <f t="shared" si="13"/>
        <v>-7.3093888368935334</v>
      </c>
      <c r="I103">
        <f t="shared" si="10"/>
        <v>-58.475110695148267</v>
      </c>
      <c r="K103">
        <f t="shared" si="8"/>
        <v>-7.3090419498409993</v>
      </c>
      <c r="M103">
        <f t="shared" si="11"/>
        <v>-7.3090419498409993</v>
      </c>
      <c r="N103" s="13">
        <f t="shared" si="12"/>
        <v>1.203306272157612E-7</v>
      </c>
      <c r="O103" s="13">
        <v>1</v>
      </c>
    </row>
    <row r="104" spans="4:15" x14ac:dyDescent="0.4">
      <c r="D104" s="6">
        <v>0.7</v>
      </c>
      <c r="E104" s="7">
        <f t="shared" si="7"/>
        <v>-0.85840125855020188</v>
      </c>
      <c r="G104">
        <f t="shared" si="9"/>
        <v>2.937566690035454</v>
      </c>
      <c r="H104" s="10">
        <f t="shared" si="13"/>
        <v>-7.258641042300507</v>
      </c>
      <c r="I104">
        <f t="shared" si="10"/>
        <v>-58.069128338404056</v>
      </c>
      <c r="K104">
        <f t="shared" si="8"/>
        <v>-7.2585426279553857</v>
      </c>
      <c r="M104">
        <f t="shared" si="11"/>
        <v>-7.2585426279553857</v>
      </c>
      <c r="N104" s="13">
        <f t="shared" si="12"/>
        <v>9.6853833256456878E-9</v>
      </c>
      <c r="O104" s="13">
        <v>1</v>
      </c>
    </row>
    <row r="105" spans="4:15" x14ac:dyDescent="0.4">
      <c r="D105" s="6">
        <v>0.72</v>
      </c>
      <c r="E105" s="7">
        <f t="shared" si="7"/>
        <v>-0.85236681284484206</v>
      </c>
      <c r="G105">
        <f t="shared" si="9"/>
        <v>2.9511337878449244</v>
      </c>
      <c r="H105" s="10">
        <f t="shared" si="13"/>
        <v>-7.2076137694159845</v>
      </c>
      <c r="I105">
        <f t="shared" si="10"/>
        <v>-57.660910155327876</v>
      </c>
      <c r="K105">
        <f t="shared" si="8"/>
        <v>-7.2077459799830939</v>
      </c>
      <c r="M105">
        <f t="shared" si="11"/>
        <v>-7.2077459799830939</v>
      </c>
      <c r="N105" s="13">
        <f t="shared" si="12"/>
        <v>1.7479634055369446E-8</v>
      </c>
      <c r="O105" s="13">
        <v>1</v>
      </c>
    </row>
    <row r="106" spans="4:15" x14ac:dyDescent="0.4">
      <c r="D106" s="6">
        <v>0.74</v>
      </c>
      <c r="E106" s="7">
        <f t="shared" si="7"/>
        <v>-0.84630353782616585</v>
      </c>
      <c r="G106">
        <f t="shared" si="9"/>
        <v>2.9647008856543944</v>
      </c>
      <c r="H106" s="10">
        <f t="shared" si="13"/>
        <v>-7.1563427158580586</v>
      </c>
      <c r="I106">
        <f t="shared" si="10"/>
        <v>-57.250741726864469</v>
      </c>
      <c r="K106">
        <f t="shared" si="8"/>
        <v>-7.156686277464356</v>
      </c>
      <c r="M106">
        <f t="shared" si="11"/>
        <v>-7.156686277464356</v>
      </c>
      <c r="N106" s="13">
        <f t="shared" si="12"/>
        <v>1.1803457732168329E-7</v>
      </c>
      <c r="O106" s="13">
        <v>1</v>
      </c>
    </row>
    <row r="107" spans="4:15" x14ac:dyDescent="0.4">
      <c r="D107" s="6">
        <v>0.76</v>
      </c>
      <c r="E107" s="7">
        <f t="shared" si="7"/>
        <v>-0.84021545193776237</v>
      </c>
      <c r="G107">
        <f t="shared" si="9"/>
        <v>2.9782679834638648</v>
      </c>
      <c r="H107" s="10">
        <f t="shared" si="13"/>
        <v>-7.1048618615857189</v>
      </c>
      <c r="I107">
        <f t="shared" si="10"/>
        <v>-56.838894892685751</v>
      </c>
      <c r="K107">
        <f t="shared" si="8"/>
        <v>-7.1053962120160623</v>
      </c>
      <c r="M107">
        <f t="shared" si="11"/>
        <v>-7.1053962120160623</v>
      </c>
      <c r="N107" s="13">
        <f t="shared" si="12"/>
        <v>2.8553038240822414E-7</v>
      </c>
      <c r="O107" s="13">
        <v>1</v>
      </c>
    </row>
    <row r="108" spans="4:15" x14ac:dyDescent="0.4">
      <c r="D108" s="6">
        <v>0.78</v>
      </c>
      <c r="E108" s="7">
        <f t="shared" si="7"/>
        <v>-0.83410637860065784</v>
      </c>
      <c r="G108">
        <f t="shared" si="9"/>
        <v>2.9918350812733343</v>
      </c>
      <c r="H108" s="10">
        <f t="shared" si="13"/>
        <v>-7.0532035374471622</v>
      </c>
      <c r="I108">
        <f t="shared" si="10"/>
        <v>-56.425628299577298</v>
      </c>
      <c r="K108">
        <f t="shared" si="8"/>
        <v>-7.0539069605260583</v>
      </c>
      <c r="M108">
        <f t="shared" si="11"/>
        <v>-7.0539069605260583</v>
      </c>
      <c r="N108" s="13">
        <f t="shared" si="12"/>
        <v>4.9480402792358049E-7</v>
      </c>
      <c r="O108" s="13">
        <v>1</v>
      </c>
    </row>
    <row r="109" spans="4:15" x14ac:dyDescent="0.4">
      <c r="D109" s="6">
        <v>0.8</v>
      </c>
      <c r="E109" s="7">
        <f t="shared" si="7"/>
        <v>-0.82797995402955959</v>
      </c>
      <c r="G109">
        <f t="shared" si="9"/>
        <v>3.0054021790828043</v>
      </c>
      <c r="H109" s="10">
        <f t="shared" si="13"/>
        <v>-7.0013984912739557</v>
      </c>
      <c r="I109">
        <f t="shared" si="10"/>
        <v>-56.011187930191646</v>
      </c>
      <c r="K109">
        <f t="shared" si="8"/>
        <v>-7.0022482476789731</v>
      </c>
      <c r="M109">
        <f t="shared" si="11"/>
        <v>-7.0022482476789731</v>
      </c>
      <c r="N109" s="13">
        <f t="shared" si="12"/>
        <v>7.2208594786807483E-7</v>
      </c>
      <c r="O109" s="13">
        <v>1</v>
      </c>
    </row>
    <row r="110" spans="4:15" x14ac:dyDescent="0.4">
      <c r="D110" s="6">
        <v>0.82</v>
      </c>
      <c r="E110" s="7">
        <f t="shared" si="7"/>
        <v>-0.82183963476844957</v>
      </c>
      <c r="G110">
        <f t="shared" si="9"/>
        <v>3.0189692768922747</v>
      </c>
      <c r="H110" s="10">
        <f t="shared" si="13"/>
        <v>-6.9494759516020093</v>
      </c>
      <c r="I110">
        <f t="shared" si="10"/>
        <v>-55.595807612816074</v>
      </c>
      <c r="K110">
        <f t="shared" si="8"/>
        <v>-6.9504484059258154</v>
      </c>
      <c r="M110">
        <f t="shared" si="11"/>
        <v>-6.9504484059258154</v>
      </c>
      <c r="N110" s="13">
        <f t="shared" si="12"/>
        <v>9.4566741188918803E-7</v>
      </c>
      <c r="O110" s="13">
        <v>1</v>
      </c>
    </row>
    <row r="111" spans="4:15" x14ac:dyDescent="0.4">
      <c r="D111" s="6">
        <v>0.84</v>
      </c>
      <c r="E111" s="7">
        <f t="shared" si="7"/>
        <v>-0.81568870495480694</v>
      </c>
      <c r="G111">
        <f t="shared" si="9"/>
        <v>3.0325363747017446</v>
      </c>
      <c r="H111" s="10">
        <f t="shared" si="13"/>
        <v>-6.8974636890978474</v>
      </c>
      <c r="I111">
        <f t="shared" si="10"/>
        <v>-55.179709512782779</v>
      </c>
      <c r="K111">
        <f t="shared" si="8"/>
        <v>-6.8985344330044853</v>
      </c>
      <c r="M111">
        <f t="shared" si="11"/>
        <v>-6.8985344330044853</v>
      </c>
      <c r="N111" s="13">
        <f t="shared" si="12"/>
        <v>1.1464925136023461E-6</v>
      </c>
      <c r="O111" s="13">
        <v>1</v>
      </c>
    </row>
    <row r="112" spans="4:15" x14ac:dyDescent="0.4">
      <c r="D112" s="6">
        <v>0.86</v>
      </c>
      <c r="E112" s="7">
        <f t="shared" si="7"/>
        <v>-0.80953028332145183</v>
      </c>
      <c r="G112">
        <f t="shared" si="9"/>
        <v>3.0461034725112146</v>
      </c>
      <c r="H112" s="10">
        <f t="shared" si="13"/>
        <v>-6.8453880757661958</v>
      </c>
      <c r="I112">
        <f t="shared" si="10"/>
        <v>-54.763104606129566</v>
      </c>
      <c r="K112">
        <f t="shared" si="8"/>
        <v>-6.846532047113695</v>
      </c>
      <c r="M112">
        <f t="shared" si="11"/>
        <v>-6.846532047113695</v>
      </c>
      <c r="N112" s="13">
        <f t="shared" si="12"/>
        <v>1.3086704438991753E-3</v>
      </c>
      <c r="O112" s="13">
        <v>1000</v>
      </c>
    </row>
    <row r="113" spans="4:15" x14ac:dyDescent="0.4">
      <c r="D113" s="6">
        <v>0.88</v>
      </c>
      <c r="E113" s="7">
        <f t="shared" si="7"/>
        <v>-0.80336732994472404</v>
      </c>
      <c r="G113">
        <f t="shared" si="9"/>
        <v>3.059670570320685</v>
      </c>
      <c r="H113" s="10">
        <f t="shared" si="13"/>
        <v>-6.7932741420125859</v>
      </c>
      <c r="I113">
        <f t="shared" si="10"/>
        <v>-54.346193136100688</v>
      </c>
      <c r="K113">
        <f t="shared" si="8"/>
        <v>-6.7944657398383423</v>
      </c>
      <c r="M113">
        <f t="shared" si="11"/>
        <v>-6.7944657398383423</v>
      </c>
      <c r="N113" s="13">
        <f t="shared" si="12"/>
        <v>1.4199053783473712E-3</v>
      </c>
      <c r="O113" s="13">
        <v>1000</v>
      </c>
    </row>
    <row r="114" spans="4:15" x14ac:dyDescent="0.4">
      <c r="D114" s="6">
        <v>0.9</v>
      </c>
      <c r="E114" s="7">
        <f t="shared" si="7"/>
        <v>-0.79720265274743685</v>
      </c>
      <c r="G114">
        <f t="shared" si="9"/>
        <v>3.073237668130155</v>
      </c>
      <c r="H114" s="10">
        <f t="shared" si="13"/>
        <v>-6.7411456316323264</v>
      </c>
      <c r="I114">
        <f t="shared" si="10"/>
        <v>-53.929165053058611</v>
      </c>
      <c r="K114">
        <f t="shared" si="8"/>
        <v>-6.7423588269200643</v>
      </c>
      <c r="M114">
        <f t="shared" si="11"/>
        <v>-6.7423588269200643</v>
      </c>
      <c r="N114" s="13">
        <f t="shared" si="12"/>
        <v>1.47184280618942E-3</v>
      </c>
      <c r="O114" s="13">
        <v>1000</v>
      </c>
    </row>
    <row r="115" spans="4:15" x14ac:dyDescent="0.4">
      <c r="D115" s="6">
        <v>0.92</v>
      </c>
      <c r="E115" s="7">
        <f t="shared" si="7"/>
        <v>-0.79103891376478908</v>
      </c>
      <c r="G115">
        <f t="shared" si="9"/>
        <v>3.0868047659396254</v>
      </c>
      <c r="H115" s="10">
        <f t="shared" si="13"/>
        <v>-6.6890250547950565</v>
      </c>
      <c r="I115">
        <f t="shared" si="10"/>
        <v>-53.512200438360452</v>
      </c>
      <c r="K115">
        <f t="shared" si="8"/>
        <v>-6.6902334969625565</v>
      </c>
      <c r="M115">
        <f t="shared" si="11"/>
        <v>-6.6902334969625565</v>
      </c>
      <c r="N115" s="13">
        <f t="shared" si="12"/>
        <v>1.4603324721922084E-6</v>
      </c>
      <c r="O115" s="13">
        <v>1</v>
      </c>
    </row>
    <row r="116" spans="4:15" x14ac:dyDescent="0.4">
      <c r="D116" s="6">
        <v>0.94</v>
      </c>
      <c r="E116" s="7">
        <f t="shared" si="7"/>
        <v>-0.78487863518115608</v>
      </c>
      <c r="G116">
        <f t="shared" si="9"/>
        <v>3.1003718637490949</v>
      </c>
      <c r="H116" s="10">
        <f t="shared" si="13"/>
        <v>-6.6369337390918561</v>
      </c>
      <c r="I116">
        <f t="shared" si="10"/>
        <v>-53.095469912734849</v>
      </c>
      <c r="K116">
        <f t="shared" si="8"/>
        <v>-6.6381108581575541</v>
      </c>
      <c r="M116">
        <f t="shared" si="11"/>
        <v>-6.6381108581575541</v>
      </c>
      <c r="N116" s="13">
        <f t="shared" si="12"/>
        <v>1.3856092948296179E-6</v>
      </c>
      <c r="O116" s="13">
        <v>1</v>
      </c>
    </row>
    <row r="117" spans="4:15" x14ac:dyDescent="0.4">
      <c r="D117" s="6">
        <v>0.96</v>
      </c>
      <c r="E117" s="7">
        <f t="shared" si="7"/>
        <v>-0.7787242051454375</v>
      </c>
      <c r="G117">
        <f t="shared" si="9"/>
        <v>3.1139389615585649</v>
      </c>
      <c r="H117" s="10">
        <f t="shared" si="13"/>
        <v>-6.5848918787098194</v>
      </c>
      <c r="I117">
        <f t="shared" si="10"/>
        <v>-52.679135029678555</v>
      </c>
      <c r="K117">
        <f t="shared" si="8"/>
        <v>-6.5860109831133693</v>
      </c>
      <c r="M117">
        <f t="shared" si="11"/>
        <v>-6.5860109831133693</v>
      </c>
      <c r="N117" s="13">
        <f t="shared" si="12"/>
        <v>1.252394666044772E-6</v>
      </c>
      <c r="O117" s="13">
        <v>1</v>
      </c>
    </row>
    <row r="118" spans="4:15" x14ac:dyDescent="0.4">
      <c r="D118" s="6">
        <v>0.98</v>
      </c>
      <c r="E118" s="7">
        <f t="shared" si="7"/>
        <v>-0.77257788337239997</v>
      </c>
      <c r="G118">
        <f t="shared" si="9"/>
        <v>3.1275060593680353</v>
      </c>
      <c r="H118" s="10">
        <f t="shared" si="13"/>
        <v>-6.5329185817970137</v>
      </c>
      <c r="I118">
        <f t="shared" si="10"/>
        <v>-52.263348654376109</v>
      </c>
      <c r="K118">
        <f t="shared" si="8"/>
        <v>-6.5339529518646247</v>
      </c>
      <c r="M118">
        <f t="shared" si="11"/>
        <v>-6.5339529518646247</v>
      </c>
      <c r="N118" s="13">
        <f t="shared" si="12"/>
        <v>1.0699214367695415E-6</v>
      </c>
      <c r="O118" s="13">
        <v>1</v>
      </c>
    </row>
    <row r="119" spans="4:15" x14ac:dyDescent="0.4">
      <c r="D119" s="6">
        <v>1</v>
      </c>
      <c r="E119" s="7">
        <f t="shared" si="7"/>
        <v>-0.76644180653721661</v>
      </c>
      <c r="G119">
        <f t="shared" si="9"/>
        <v>3.1410731571775052</v>
      </c>
      <c r="H119" s="10">
        <f t="shared" si="13"/>
        <v>-6.4810319160787033</v>
      </c>
      <c r="I119">
        <f t="shared" si="10"/>
        <v>-51.848255328629627</v>
      </c>
      <c r="K119">
        <f t="shared" si="8"/>
        <v>-6.4819548931382149</v>
      </c>
      <c r="M119">
        <f t="shared" si="11"/>
        <v>-6.4819548931382149</v>
      </c>
      <c r="N119" s="13">
        <f t="shared" si="12"/>
        <v>8.5188665238469687E-7</v>
      </c>
      <c r="O119" s="13">
        <v>1</v>
      </c>
    </row>
    <row r="120" spans="4:15" x14ac:dyDescent="0.4">
      <c r="D120" s="6">
        <v>1.02</v>
      </c>
      <c r="E120" s="7">
        <f t="shared" si="7"/>
        <v>-0.76031799347018036</v>
      </c>
      <c r="G120">
        <f t="shared" si="9"/>
        <v>3.1546402549869756</v>
      </c>
      <c r="H120" s="10">
        <f t="shared" si="13"/>
        <v>-6.4292489527838441</v>
      </c>
      <c r="I120">
        <f t="shared" si="10"/>
        <v>-51.433991622270753</v>
      </c>
      <c r="K120">
        <f t="shared" si="8"/>
        <v>-6.4300340239474432</v>
      </c>
      <c r="M120">
        <f t="shared" si="11"/>
        <v>-6.4300340239474432</v>
      </c>
      <c r="N120" s="13">
        <f t="shared" si="12"/>
        <v>6.1633673191476517E-7</v>
      </c>
      <c r="O120" s="13">
        <v>1</v>
      </c>
    </row>
    <row r="121" spans="4:15" x14ac:dyDescent="0.4">
      <c r="D121" s="6">
        <v>1.04</v>
      </c>
      <c r="E121" s="7">
        <f t="shared" si="7"/>
        <v>-0.75420835015834942</v>
      </c>
      <c r="G121">
        <f t="shared" si="9"/>
        <v>3.1682073527964456</v>
      </c>
      <c r="H121" s="10">
        <f t="shared" si="13"/>
        <v>-6.3775858089390018</v>
      </c>
      <c r="I121">
        <f t="shared" si="10"/>
        <v>-51.020686471512015</v>
      </c>
      <c r="K121">
        <f t="shared" si="8"/>
        <v>-6.3782066875831323</v>
      </c>
      <c r="M121">
        <f t="shared" si="11"/>
        <v>-6.3782066875831323</v>
      </c>
      <c r="N121" s="13">
        <f t="shared" si="12"/>
        <v>3.8549029073721262E-7</v>
      </c>
      <c r="O121" s="13">
        <v>1</v>
      </c>
    </row>
    <row r="122" spans="4:15" x14ac:dyDescent="0.4">
      <c r="D122" s="6">
        <v>1.06</v>
      </c>
      <c r="E122" s="7">
        <f t="shared" si="7"/>
        <v>-0.74811467456067016</v>
      </c>
      <c r="G122">
        <f t="shared" si="9"/>
        <v>3.1817744506059151</v>
      </c>
      <c r="H122" s="10">
        <f t="shared" si="13"/>
        <v>-6.3260576880850268</v>
      </c>
      <c r="I122">
        <f t="shared" si="10"/>
        <v>-50.608461504680214</v>
      </c>
      <c r="K122">
        <f t="shared" si="8"/>
        <v>-6.3264883900675963</v>
      </c>
      <c r="M122">
        <f t="shared" si="11"/>
        <v>-6.3264883900675963</v>
      </c>
      <c r="N122" s="13">
        <f t="shared" si="12"/>
        <v>1.8550419778934875E-7</v>
      </c>
      <c r="O122" s="13">
        <v>1</v>
      </c>
    </row>
    <row r="123" spans="4:15" x14ac:dyDescent="0.4">
      <c r="D123" s="6">
        <v>1.08</v>
      </c>
      <c r="E123" s="7">
        <f t="shared" si="7"/>
        <v>-0.74203866124291595</v>
      </c>
      <c r="G123">
        <f t="shared" si="9"/>
        <v>3.1953415484153855</v>
      </c>
      <c r="H123" s="10">
        <f t="shared" si="13"/>
        <v>-6.2746789194700963</v>
      </c>
      <c r="I123">
        <f t="shared" si="10"/>
        <v>-50.19743135576077</v>
      </c>
      <c r="K123">
        <f t="shared" si="8"/>
        <v>-6.2748938351345229</v>
      </c>
      <c r="M123">
        <f t="shared" si="11"/>
        <v>-6.2748938351345229</v>
      </c>
      <c r="N123" s="13">
        <f t="shared" si="12"/>
        <v>4.6188742815953827E-8</v>
      </c>
      <c r="O123" s="13">
        <v>1</v>
      </c>
    </row>
    <row r="124" spans="4:15" x14ac:dyDescent="0.4">
      <c r="D124" s="6">
        <v>1.1000000000000001</v>
      </c>
      <c r="E124" s="7">
        <f t="shared" si="7"/>
        <v>-0.73598190583857681</v>
      </c>
      <c r="G124">
        <f t="shared" si="9"/>
        <v>3.2089086462248555</v>
      </c>
      <c r="H124" s="10">
        <f t="shared" si="13"/>
        <v>-6.2234629957710048</v>
      </c>
      <c r="I124">
        <f t="shared" si="10"/>
        <v>-49.787703966168039</v>
      </c>
      <c r="K124">
        <f t="shared" si="8"/>
        <v>-6.2234369577951885</v>
      </c>
      <c r="M124">
        <f t="shared" si="11"/>
        <v>-6.2234369577951885</v>
      </c>
      <c r="N124" s="13">
        <f t="shared" si="12"/>
        <v>6.7797618461287548E-10</v>
      </c>
      <c r="O124" s="13">
        <v>1</v>
      </c>
    </row>
    <row r="125" spans="4:15" x14ac:dyDescent="0.4">
      <c r="D125" s="6">
        <v>1.1200000000000001</v>
      </c>
      <c r="E125" s="7">
        <f t="shared" si="7"/>
        <v>-0.72994590934164771</v>
      </c>
      <c r="G125">
        <f t="shared" si="9"/>
        <v>3.2224757440343259</v>
      </c>
      <c r="H125" s="10">
        <f t="shared" si="13"/>
        <v>-6.1724226093929726</v>
      </c>
      <c r="I125">
        <f t="shared" si="10"/>
        <v>-49.379380875143781</v>
      </c>
      <c r="K125">
        <f t="shared" si="8"/>
        <v>-6.1721309565487648</v>
      </c>
      <c r="M125">
        <f t="shared" si="11"/>
        <v>-6.1721309565487648</v>
      </c>
      <c r="N125" s="13">
        <f t="shared" si="12"/>
        <v>8.506138153452602E-8</v>
      </c>
      <c r="O125" s="13">
        <v>1</v>
      </c>
    </row>
    <row r="126" spans="4:15" x14ac:dyDescent="0.4">
      <c r="D126" s="6">
        <v>1.1399999999999999</v>
      </c>
      <c r="E126" s="7">
        <f t="shared" si="7"/>
        <v>-0.72393208223706729</v>
      </c>
      <c r="G126">
        <f t="shared" si="9"/>
        <v>3.2360428418437959</v>
      </c>
      <c r="H126" s="10">
        <f t="shared" si="13"/>
        <v>-6.121569687396641</v>
      </c>
      <c r="I126">
        <f t="shared" si="10"/>
        <v>-48.972557499173128</v>
      </c>
      <c r="K126">
        <f t="shared" si="8"/>
        <v>-6.1209883242921768</v>
      </c>
      <c r="M126">
        <f t="shared" si="11"/>
        <v>-6.1209883242921768</v>
      </c>
      <c r="N126" s="13">
        <f t="shared" si="12"/>
        <v>3.3798305923227146E-7</v>
      </c>
      <c r="O126" s="13">
        <v>1</v>
      </c>
    </row>
    <row r="127" spans="4:15" x14ac:dyDescent="0.4">
      <c r="D127" s="6">
        <v>1.1599999999999999</v>
      </c>
      <c r="E127" s="7">
        <f t="shared" si="7"/>
        <v>-0.71794174847437897</v>
      </c>
      <c r="G127">
        <f t="shared" si="9"/>
        <v>3.2496099396532658</v>
      </c>
      <c r="H127" s="10">
        <f t="shared" si="13"/>
        <v>-6.070915425099348</v>
      </c>
      <c r="I127">
        <f t="shared" si="10"/>
        <v>-48.567323400794784</v>
      </c>
      <c r="K127">
        <f t="shared" si="8"/>
        <v>-6.0700208779824552</v>
      </c>
      <c r="M127">
        <f t="shared" si="11"/>
        <v>-6.0700208779824552</v>
      </c>
      <c r="N127" s="13">
        <f t="shared" si="12"/>
        <v>8.0021454434131395E-7</v>
      </c>
      <c r="O127" s="13">
        <v>1</v>
      </c>
    </row>
    <row r="128" spans="4:15" x14ac:dyDescent="0.4">
      <c r="D128" s="6">
        <v>1.18</v>
      </c>
      <c r="E128" s="7">
        <f t="shared" si="7"/>
        <v>-0.71197614929000985</v>
      </c>
      <c r="G128">
        <f t="shared" si="9"/>
        <v>3.2631770374627354</v>
      </c>
      <c r="H128" s="10">
        <f t="shared" si="13"/>
        <v>-6.0204703183963231</v>
      </c>
      <c r="I128">
        <f t="shared" si="10"/>
        <v>-48.163762547170585</v>
      </c>
      <c r="K128">
        <f t="shared" si="8"/>
        <v>-6.0192397871024754</v>
      </c>
      <c r="M128">
        <f t="shared" si="11"/>
        <v>-6.0192397871024754</v>
      </c>
      <c r="N128" s="13">
        <f t="shared" si="12"/>
        <v>1.5142072651383656E-6</v>
      </c>
      <c r="O128" s="13">
        <v>1</v>
      </c>
    </row>
    <row r="129" spans="4:15" x14ac:dyDescent="0.4">
      <c r="D129" s="6">
        <v>1.2</v>
      </c>
      <c r="E129" s="7">
        <f t="shared" si="7"/>
        <v>-0.70603644688339018</v>
      </c>
      <c r="G129">
        <f t="shared" si="9"/>
        <v>3.2767441352722058</v>
      </c>
      <c r="H129" s="10">
        <f t="shared" si="13"/>
        <v>-5.9702441948459466</v>
      </c>
      <c r="I129">
        <f t="shared" si="10"/>
        <v>-47.761953558767573</v>
      </c>
      <c r="K129">
        <f t="shared" si="8"/>
        <v>-5.968655600978658</v>
      </c>
      <c r="M129">
        <f t="shared" si="11"/>
        <v>-5.968655600978658</v>
      </c>
      <c r="N129" s="13">
        <f t="shared" si="12"/>
        <v>2.5236304751869541E-6</v>
      </c>
      <c r="O129" s="13">
        <v>1</v>
      </c>
    </row>
    <row r="130" spans="4:15" x14ac:dyDescent="0.4">
      <c r="D130" s="6">
        <v>1.22</v>
      </c>
      <c r="E130" s="7">
        <f t="shared" si="7"/>
        <v>-0.70012372795196331</v>
      </c>
      <c r="G130">
        <f t="shared" si="9"/>
        <v>3.2903112330816757</v>
      </c>
      <c r="H130" s="10">
        <f t="shared" si="13"/>
        <v>-5.9202462435618015</v>
      </c>
      <c r="I130">
        <f t="shared" si="10"/>
        <v>-47.361969948494412</v>
      </c>
      <c r="K130">
        <f t="shared" si="8"/>
        <v>-5.9182782749973573</v>
      </c>
      <c r="M130">
        <f t="shared" si="11"/>
        <v>-5.9182782749973573</v>
      </c>
      <c r="N130" s="13">
        <f t="shared" si="12"/>
        <v>3.8729002706407848E-6</v>
      </c>
      <c r="O130" s="13">
        <v>1</v>
      </c>
    </row>
    <row r="131" spans="4:15" x14ac:dyDescent="0.4">
      <c r="D131" s="6">
        <v>1.24</v>
      </c>
      <c r="E131" s="7">
        <f t="shared" si="7"/>
        <v>-0.69423900708998953</v>
      </c>
      <c r="G131">
        <f t="shared" si="9"/>
        <v>3.3038783308911461</v>
      </c>
      <c r="H131" s="10">
        <f t="shared" si="13"/>
        <v>-5.870485043952951</v>
      </c>
      <c r="I131">
        <f t="shared" si="10"/>
        <v>-46.963880351623608</v>
      </c>
      <c r="K131">
        <f t="shared" si="8"/>
        <v>-5.8681171957644862</v>
      </c>
      <c r="M131">
        <f t="shared" si="11"/>
        <v>-5.8681171957644862</v>
      </c>
      <c r="N131" s="13">
        <f t="shared" si="12"/>
        <v>5.6067050436160587E-6</v>
      </c>
      <c r="O131" s="13">
        <v>1</v>
      </c>
    </row>
    <row r="132" spans="4:15" x14ac:dyDescent="0.4">
      <c r="D132" s="6">
        <v>1.26</v>
      </c>
      <c r="E132" s="7">
        <f t="shared" si="7"/>
        <v>-0.68838323005586788</v>
      </c>
      <c r="G132">
        <f t="shared" si="9"/>
        <v>3.3174454287006161</v>
      </c>
      <c r="H132" s="10">
        <f t="shared" si="13"/>
        <v>-5.8209685933524185</v>
      </c>
      <c r="I132">
        <f t="shared" si="10"/>
        <v>-46.567748746819348</v>
      </c>
      <c r="K132">
        <f t="shared" si="8"/>
        <v>-5.8181812052513049</v>
      </c>
      <c r="M132">
        <f t="shared" si="11"/>
        <v>-5.8181812052513049</v>
      </c>
      <c r="N132" s="13">
        <f t="shared" si="12"/>
        <v>7.7695324262294777E-6</v>
      </c>
      <c r="O132" s="13">
        <v>1</v>
      </c>
    </row>
    <row r="133" spans="4:15" x14ac:dyDescent="0.4">
      <c r="D133" s="6">
        <v>1.28</v>
      </c>
      <c r="E133" s="7">
        <f t="shared" si="7"/>
        <v>-0.68255727691256973</v>
      </c>
      <c r="G133">
        <f t="shared" si="9"/>
        <v>3.3310125265100861</v>
      </c>
      <c r="H133" s="10">
        <f t="shared" si="13"/>
        <v>-5.7717043335726892</v>
      </c>
      <c r="I133">
        <f t="shared" si="10"/>
        <v>-46.173634668581514</v>
      </c>
      <c r="K133">
        <f t="shared" si="8"/>
        <v>-5.7684786239673045</v>
      </c>
      <c r="M133">
        <f t="shared" si="11"/>
        <v>-5.7684786239673045</v>
      </c>
      <c r="N133" s="13">
        <f t="shared" si="12"/>
        <v>1.0405202458271168E-5</v>
      </c>
      <c r="O133" s="13">
        <v>1</v>
      </c>
    </row>
    <row r="134" spans="4:15" x14ac:dyDescent="0.4">
      <c r="D134" s="6">
        <v>1.3</v>
      </c>
      <c r="E134" s="7">
        <f t="shared" si="7"/>
        <v>-0.67676196504561359</v>
      </c>
      <c r="G134">
        <f t="shared" si="9"/>
        <v>3.3445796243195565</v>
      </c>
      <c r="H134" s="10">
        <f t="shared" si="13"/>
        <v>-5.7226991764257082</v>
      </c>
      <c r="I134">
        <f t="shared" si="10"/>
        <v>-45.781593411405666</v>
      </c>
      <c r="K134">
        <f t="shared" si="8"/>
        <v>-5.7190172731995332</v>
      </c>
      <c r="M134">
        <f t="shared" si="11"/>
        <v>-5.7190172731995332</v>
      </c>
      <c r="N134" s="13">
        <f t="shared" si="12"/>
        <v>1.3556411366917943E-5</v>
      </c>
      <c r="O134" s="13">
        <v>1</v>
      </c>
    </row>
    <row r="135" spans="4:15" x14ac:dyDescent="0.4">
      <c r="D135" s="6">
        <v>1.32</v>
      </c>
      <c r="E135" s="7">
        <f t="shared" si="7"/>
        <v>-0.67099805206287966</v>
      </c>
      <c r="G135">
        <f t="shared" si="9"/>
        <v>3.3581467221290269</v>
      </c>
      <c r="H135" s="10">
        <f t="shared" si="13"/>
        <v>-5.6739595282437101</v>
      </c>
      <c r="I135">
        <f t="shared" si="10"/>
        <v>-45.391676225949681</v>
      </c>
      <c r="K135">
        <f t="shared" si="8"/>
        <v>-5.6698044963560728</v>
      </c>
      <c r="M135">
        <f t="shared" si="11"/>
        <v>-5.6698044963560728</v>
      </c>
      <c r="N135" s="13">
        <f t="shared" si="12"/>
        <v>1.7264289987283019E-5</v>
      </c>
      <c r="O135" s="13">
        <v>1</v>
      </c>
    </row>
    <row r="136" spans="4:15" x14ac:dyDescent="0.4">
      <c r="D136" s="6">
        <v>1.34</v>
      </c>
      <c r="E136" s="7">
        <f t="shared" si="7"/>
        <v>-0.66526623858041145</v>
      </c>
      <c r="G136">
        <f t="shared" si="9"/>
        <v>3.3717138199384968</v>
      </c>
      <c r="H136" s="10">
        <f t="shared" si="13"/>
        <v>-5.6254913134359583</v>
      </c>
      <c r="I136">
        <f t="shared" si="10"/>
        <v>-45.003930507487667</v>
      </c>
      <c r="K136">
        <f t="shared" si="8"/>
        <v>-5.6208471794497248</v>
      </c>
      <c r="M136">
        <f t="shared" si="11"/>
        <v>-5.6208471794497248</v>
      </c>
      <c r="N136" s="13">
        <f t="shared" si="12"/>
        <v>2.1567980482089374E-5</v>
      </c>
      <c r="O136" s="13">
        <v>1</v>
      </c>
    </row>
    <row r="137" spans="4:15" x14ac:dyDescent="0.4">
      <c r="D137" s="6">
        <v>1.36</v>
      </c>
      <c r="E137" s="7">
        <f t="shared" si="7"/>
        <v>-0.65956717089823125</v>
      </c>
      <c r="G137">
        <f t="shared" si="9"/>
        <v>3.3852809177479664</v>
      </c>
      <c r="H137" s="10">
        <f t="shared" si="13"/>
        <v>-5.5772999971154427</v>
      </c>
      <c r="I137">
        <f t="shared" si="10"/>
        <v>-44.618399976923541</v>
      </c>
      <c r="K137">
        <f t="shared" si="8"/>
        <v>-5.5721517707565784</v>
      </c>
      <c r="M137">
        <f t="shared" si="11"/>
        <v>-5.5721517707565784</v>
      </c>
      <c r="N137" s="13">
        <f t="shared" si="12"/>
        <v>2.6504234642104648E-5</v>
      </c>
      <c r="O137" s="13">
        <v>1</v>
      </c>
    </row>
    <row r="138" spans="4:15" x14ac:dyDescent="0.4">
      <c r="D138" s="6">
        <v>1.38</v>
      </c>
      <c r="E138" s="7">
        <f t="shared" si="7"/>
        <v>-0.6539014435700512</v>
      </c>
      <c r="G138">
        <f t="shared" si="9"/>
        <v>3.3988480155574363</v>
      </c>
      <c r="H138" s="10">
        <f t="shared" si="13"/>
        <v>-5.5293906068283531</v>
      </c>
      <c r="I138">
        <f t="shared" si="10"/>
        <v>-44.235124854626825</v>
      </c>
      <c r="K138">
        <f t="shared" si="8"/>
        <v>-5.5237242996826508</v>
      </c>
      <c r="M138">
        <f t="shared" si="11"/>
        <v>-5.5237242996826508</v>
      </c>
      <c r="N138" s="13">
        <f t="shared" si="12"/>
        <v>3.2107036669437807E-5</v>
      </c>
      <c r="O138" s="13">
        <v>1</v>
      </c>
    </row>
    <row r="139" spans="4:15" x14ac:dyDescent="0.4">
      <c r="D139" s="6">
        <v>1.4</v>
      </c>
      <c r="E139" s="7">
        <f t="shared" si="7"/>
        <v>-0.64826960187064964</v>
      </c>
      <c r="G139">
        <f t="shared" si="9"/>
        <v>3.4124151133669067</v>
      </c>
      <c r="H139" s="10">
        <f t="shared" si="13"/>
        <v>-5.4817677534182128</v>
      </c>
      <c r="I139">
        <f t="shared" si="10"/>
        <v>-43.854142027345702</v>
      </c>
      <c r="K139">
        <f t="shared" si="8"/>
        <v>-5.4755703948704131</v>
      </c>
      <c r="M139">
        <f t="shared" si="11"/>
        <v>-5.4755703948704131</v>
      </c>
      <c r="N139" s="13">
        <f t="shared" si="12"/>
        <v>3.8407252969985766E-5</v>
      </c>
      <c r="O139" s="13">
        <v>1</v>
      </c>
    </row>
    <row r="140" spans="4:15" x14ac:dyDescent="0.4">
      <c r="D140" s="6">
        <v>1.42</v>
      </c>
      <c r="E140" s="7">
        <f t="shared" si="7"/>
        <v>-0.6426721441645431</v>
      </c>
      <c r="G140">
        <f t="shared" si="9"/>
        <v>3.4259822111763767</v>
      </c>
      <c r="H140" s="10">
        <f t="shared" si="13"/>
        <v>-5.4344356510553755</v>
      </c>
      <c r="I140">
        <f t="shared" si="10"/>
        <v>-43.475485208443004</v>
      </c>
      <c r="K140">
        <f t="shared" si="8"/>
        <v>-5.4276953015757368</v>
      </c>
      <c r="M140">
        <f t="shared" si="11"/>
        <v>-5.4276953015757368</v>
      </c>
      <c r="N140" s="13">
        <f t="shared" si="12"/>
        <v>4.5432311107666397E-5</v>
      </c>
      <c r="O140" s="13">
        <v>1</v>
      </c>
    </row>
    <row r="141" spans="4:15" x14ac:dyDescent="0.4">
      <c r="D141" s="6">
        <v>1.44</v>
      </c>
      <c r="E141" s="7">
        <f t="shared" si="7"/>
        <v>-0.63710952417948419</v>
      </c>
      <c r="G141">
        <f t="shared" si="9"/>
        <v>3.4395493089858471</v>
      </c>
      <c r="H141" s="10">
        <f t="shared" si="13"/>
        <v>-5.3873981364617176</v>
      </c>
      <c r="I141">
        <f t="shared" si="10"/>
        <v>-43.099185091693741</v>
      </c>
      <c r="K141">
        <f t="shared" si="8"/>
        <v>-5.3801038983444975</v>
      </c>
      <c r="M141">
        <f t="shared" si="11"/>
        <v>-5.3801038983444975</v>
      </c>
      <c r="N141" s="13">
        <f t="shared" si="12"/>
        <v>5.320590971070627E-5</v>
      </c>
      <c r="O141" s="13">
        <v>1</v>
      </c>
    </row>
    <row r="142" spans="4:15" x14ac:dyDescent="0.4">
      <c r="D142" s="6">
        <v>1.46</v>
      </c>
      <c r="E142" s="7">
        <f t="shared" si="7"/>
        <v>-0.63158215318818267</v>
      </c>
      <c r="G142">
        <f t="shared" si="9"/>
        <v>3.4531164067953171</v>
      </c>
      <c r="H142" s="10">
        <f t="shared" si="13"/>
        <v>-5.340658687359273</v>
      </c>
      <c r="I142">
        <f t="shared" si="10"/>
        <v>-42.725269498874184</v>
      </c>
      <c r="K142">
        <f t="shared" si="8"/>
        <v>-5.3328007130169626</v>
      </c>
      <c r="M142">
        <f t="shared" si="11"/>
        <v>-5.3328007130169626</v>
      </c>
      <c r="N142" s="13">
        <f t="shared" si="12"/>
        <v>6.1747760764408437E-5</v>
      </c>
      <c r="O142" s="13">
        <v>1</v>
      </c>
    </row>
    <row r="143" spans="4:15" x14ac:dyDescent="0.4">
      <c r="D143" s="6">
        <v>1.48</v>
      </c>
      <c r="E143" s="7">
        <f t="shared" si="7"/>
        <v>-0.62609040210154887</v>
      </c>
      <c r="G143">
        <f t="shared" si="9"/>
        <v>3.4666835046047866</v>
      </c>
      <c r="H143" s="10">
        <f t="shared" si="13"/>
        <v>-5.2942204401706974</v>
      </c>
      <c r="I143">
        <f t="shared" si="10"/>
        <v>-42.353763521365579</v>
      </c>
      <c r="K143">
        <f t="shared" si="8"/>
        <v>-5.2857899380868059</v>
      </c>
      <c r="M143">
        <f t="shared" si="11"/>
        <v>-5.2857899380868059</v>
      </c>
      <c r="N143" s="13">
        <f t="shared" si="12"/>
        <v>7.1073365386499108E-5</v>
      </c>
      <c r="O143" s="13">
        <v>1</v>
      </c>
    </row>
    <row r="144" spans="4:15" x14ac:dyDescent="0.4">
      <c r="D144" s="6">
        <v>1.5</v>
      </c>
      <c r="E144" s="7">
        <f t="shared" si="7"/>
        <v>-0.62063460347664012</v>
      </c>
      <c r="G144">
        <f t="shared" si="9"/>
        <v>3.480250602414257</v>
      </c>
      <c r="H144" s="10">
        <f t="shared" si="13"/>
        <v>-5.2480862069984688</v>
      </c>
      <c r="I144">
        <f t="shared" si="10"/>
        <v>-41.984689655987751</v>
      </c>
      <c r="K144">
        <f t="shared" si="8"/>
        <v>-5.2390754454406245</v>
      </c>
      <c r="M144">
        <f t="shared" si="11"/>
        <v>-5.2390754454406245</v>
      </c>
      <c r="N144" s="13">
        <f t="shared" si="12"/>
        <v>8.1193823852324719E-5</v>
      </c>
      <c r="O144" s="13">
        <v>1</v>
      </c>
    </row>
    <row r="145" spans="4:15" x14ac:dyDescent="0.4">
      <c r="D145" s="6">
        <v>1.52</v>
      </c>
      <c r="E145" s="7">
        <f t="shared" si="7"/>
        <v>-0.61521505344239313</v>
      </c>
      <c r="G145">
        <f t="shared" si="9"/>
        <v>3.493817700223727</v>
      </c>
      <c r="H145" s="10">
        <f t="shared" si="13"/>
        <v>-5.2022584919088768</v>
      </c>
      <c r="I145">
        <f t="shared" si="10"/>
        <v>-41.618067935271014</v>
      </c>
      <c r="K145">
        <f t="shared" si="8"/>
        <v>-5.1926608005027113</v>
      </c>
      <c r="M145">
        <f t="shared" si="11"/>
        <v>-5.1926608005027113</v>
      </c>
      <c r="N145" s="13">
        <f t="shared" si="12"/>
        <v>9.2115680327983275E-5</v>
      </c>
      <c r="O145" s="13">
        <v>1</v>
      </c>
    </row>
    <row r="146" spans="4:15" x14ac:dyDescent="0.4">
      <c r="D146" s="6">
        <v>1.54</v>
      </c>
      <c r="E146" s="7">
        <f t="shared" si="7"/>
        <v>-0.60983201354611993</v>
      </c>
      <c r="G146">
        <f t="shared" si="9"/>
        <v>3.5073847980331974</v>
      </c>
      <c r="H146" s="10">
        <f t="shared" si="13"/>
        <v>-5.15673950654599</v>
      </c>
      <c r="I146">
        <f t="shared" si="10"/>
        <v>-41.25391605236792</v>
      </c>
      <c r="K146">
        <f t="shared" si="8"/>
        <v>-5.1465492758088018</v>
      </c>
      <c r="M146">
        <f t="shared" si="11"/>
        <v>-5.1465492758088018</v>
      </c>
      <c r="N146" s="13">
        <f t="shared" si="12"/>
        <v>1.0384080247713447E-4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-0.60448571252364602</v>
      </c>
      <c r="G147">
        <f t="shared" si="9"/>
        <v>3.5209518958426673</v>
      </c>
      <c r="H147" s="10">
        <f t="shared" si="13"/>
        <v>-5.1115311850999507</v>
      </c>
      <c r="I147">
        <f t="shared" si="10"/>
        <v>-40.892249480799606</v>
      </c>
      <c r="K147">
        <f t="shared" ref="K147:K210" si="15">$L$9*$L$6*EXP(-$L$4*(G147/$L$10-1))+6*$L$6*EXP(-$L$4*(2/SQRT(3)*G147/$L$10-1))+12*$L$6*EXP(-$L$4*(SQRT(2)*2/SQRT(3)*G147/$L$10-1))+24*$L$6*EXP(-$L$4*(SQRT(11)/2*2/SQRT(3)*G147/$L$10-1))+8*$L$6*EXP(-$L$4*(2*G147/$L$10-1))-SQRT($L$9*$L$7^2*EXP(-2*$L$5*(G147/$L$10-1))+6*$L$7^2*EXP(-2*$L$5*(2/SQRT(3)*G147/$L$10-1))+12*$L$7^2*EXP(-2*$L$5*(SQRT(2)*2/SQRT(3)*G147/$L$10-1))+24*$L$7^2*EXP(-2*$L$5*(SQRT(11)/2*2/SQRT(3)*G147/$L$10-1))+8*$L$7^2*EXP(-2*$L$5*(2*G147/$L$10-1)))</f>
        <v>-5.1007438640316645</v>
      </c>
      <c r="M147">
        <f t="shared" si="11"/>
        <v>-5.1007438640316645</v>
      </c>
      <c r="N147" s="13">
        <f t="shared" si="12"/>
        <v>1.1636629583029309E-4</v>
      </c>
      <c r="O147" s="13">
        <v>1</v>
      </c>
    </row>
    <row r="148" spans="4:15" x14ac:dyDescent="0.4">
      <c r="D148" s="6">
        <v>1.58</v>
      </c>
      <c r="E148" s="7">
        <f t="shared" si="14"/>
        <v>-0.5991763479958766</v>
      </c>
      <c r="G148">
        <f t="shared" ref="G148:G211" si="16">$E$11*(D148/$E$12+1)</f>
        <v>3.5345189936521373</v>
      </c>
      <c r="H148" s="10">
        <f t="shared" si="13"/>
        <v>-5.0666351986531319</v>
      </c>
      <c r="I148">
        <f t="shared" ref="I148:I211" si="17">H148*$E$6</f>
        <v>-40.533081589225056</v>
      </c>
      <c r="K148">
        <f t="shared" si="15"/>
        <v>-5.0552472904803043</v>
      </c>
      <c r="M148">
        <f t="shared" ref="M148:M211" si="18">$L$9*$O$6*EXP(-$O$4*(G148/$L$10-1))+6*$O$6*EXP(-$O$4*(2/SQRT(3)*G148/$L$10-1))+12*$O$6*EXP(-$O$4*(SQRT(2)*2/SQRT(3)*G148/$L$10-1))+24*$O$6*EXP(-$O$4*(SQRT(11)/2*2/SQRT(3)*G148/$L$10-1))+8*$O$6*EXP(-$O$4*(2*G148/$L$10-1))-SQRT($L$9*$O$7^2*EXP(-2*$O$5*(G148/$L$10-1))+6*$O$7^2*EXP(-2*$O$5*(2/SQRT(3)*G148/$L$10-1))+12*$O$7^2*EXP(-2*$O$5*(SQRT(2)*2/SQRT(3)*G148/$L$10-1))+24*$O$7^2*EXP(-2*$O$5*(SQRT(11)/2*2/SQRT(3)*G148/$L$10-1))+8*$O$7^2*EXP(-2*$O$5*(2*G148/$L$10-1)))</f>
        <v>-5.0552472904803043</v>
      </c>
      <c r="N148" s="13">
        <f t="shared" ref="N148:N211" si="19">(M148-H148)^2*O148</f>
        <v>1.2968445255275463E-4</v>
      </c>
      <c r="O148" s="13">
        <v>1</v>
      </c>
    </row>
    <row r="149" spans="4:15" x14ac:dyDescent="0.4">
      <c r="D149" s="6">
        <v>1.6</v>
      </c>
      <c r="E149" s="7">
        <f t="shared" si="14"/>
        <v>-0.59390408809448048</v>
      </c>
      <c r="G149">
        <f t="shared" si="16"/>
        <v>3.5480860914616077</v>
      </c>
      <c r="H149" s="10">
        <f t="shared" ref="H149:H212" si="20">-(-$B$4)*(1+D149+$E$5*D149^3)*EXP(-D149)</f>
        <v>-5.0220529689269267</v>
      </c>
      <c r="I149">
        <f t="shared" si="17"/>
        <v>-40.176423751415413</v>
      </c>
      <c r="K149">
        <f t="shared" si="15"/>
        <v>-5.0100620250938519</v>
      </c>
      <c r="M149">
        <f t="shared" si="18"/>
        <v>-5.0100620250938519</v>
      </c>
      <c r="N149" s="13">
        <f t="shared" si="19"/>
        <v>1.4378273400795342E-4</v>
      </c>
      <c r="O149" s="13">
        <v>1</v>
      </c>
    </row>
    <row r="150" spans="4:15" x14ac:dyDescent="0.4">
      <c r="D150" s="6">
        <v>1.62</v>
      </c>
      <c r="E150" s="7">
        <f t="shared" si="14"/>
        <v>-0.58866907301929472</v>
      </c>
      <c r="G150">
        <f t="shared" si="16"/>
        <v>3.5616531892710772</v>
      </c>
      <c r="H150" s="10">
        <f t="shared" si="20"/>
        <v>-4.9777856814511559</v>
      </c>
      <c r="I150">
        <f t="shared" si="17"/>
        <v>-39.822285451609247</v>
      </c>
      <c r="K150">
        <f t="shared" si="15"/>
        <v>-4.9651902939502017</v>
      </c>
      <c r="M150">
        <f t="shared" si="18"/>
        <v>-4.9651902939502017</v>
      </c>
      <c r="N150" s="13">
        <f t="shared" si="19"/>
        <v>1.586437862991914E-4</v>
      </c>
      <c r="O150" s="13">
        <v>1</v>
      </c>
    </row>
    <row r="151" spans="4:15" x14ac:dyDescent="0.4">
      <c r="D151" s="6">
        <v>1.64</v>
      </c>
      <c r="E151" s="7">
        <f t="shared" si="14"/>
        <v>-0.58347141652996382</v>
      </c>
      <c r="G151">
        <f t="shared" si="16"/>
        <v>3.5752202870805472</v>
      </c>
      <c r="H151" s="10">
        <f t="shared" si="20"/>
        <v>-4.9338342981773735</v>
      </c>
      <c r="I151">
        <f t="shared" si="17"/>
        <v>-39.470674385418988</v>
      </c>
      <c r="K151">
        <f t="shared" si="15"/>
        <v>-4.9206340903087531</v>
      </c>
      <c r="M151">
        <f t="shared" si="18"/>
        <v>-4.9206340903087531</v>
      </c>
      <c r="N151" s="13">
        <f t="shared" si="19"/>
        <v>1.7424548777478837E-4</v>
      </c>
      <c r="O151" s="13">
        <v>1</v>
      </c>
    </row>
    <row r="152" spans="4:15" x14ac:dyDescent="0.4">
      <c r="D152" s="6">
        <v>1.66</v>
      </c>
      <c r="E152" s="7">
        <f t="shared" si="14"/>
        <v>-0.57831120737424502</v>
      </c>
      <c r="G152">
        <f t="shared" si="16"/>
        <v>3.5887873848900176</v>
      </c>
      <c r="H152" s="10">
        <f t="shared" si="20"/>
        <v>-4.8901995695566152</v>
      </c>
      <c r="I152">
        <f t="shared" si="17"/>
        <v>-39.121596556452921</v>
      </c>
      <c r="K152">
        <f t="shared" si="15"/>
        <v>-4.8763951852057703</v>
      </c>
      <c r="M152">
        <f t="shared" si="18"/>
        <v>-4.8763951852057703</v>
      </c>
      <c r="N152" s="13">
        <f t="shared" si="19"/>
        <v>1.9056102730585035E-4</v>
      </c>
      <c r="O152" s="13">
        <v>1</v>
      </c>
    </row>
    <row r="153" spans="4:15" x14ac:dyDescent="0.4">
      <c r="D153" s="6">
        <v>1.68</v>
      </c>
      <c r="E153" s="7">
        <f t="shared" si="14"/>
        <v>-0.57318851065532672</v>
      </c>
      <c r="G153">
        <f t="shared" si="16"/>
        <v>3.6023544826994875</v>
      </c>
      <c r="H153" s="10">
        <f t="shared" si="20"/>
        <v>-4.8468820461014426</v>
      </c>
      <c r="I153">
        <f t="shared" si="17"/>
        <v>-38.775056368811541</v>
      </c>
      <c r="K153">
        <f t="shared" si="15"/>
        <v>-4.8324751376201869</v>
      </c>
      <c r="M153">
        <f t="shared" si="18"/>
        <v>-4.8324751376201869</v>
      </c>
      <c r="N153" s="13">
        <f t="shared" si="19"/>
        <v>2.0755901198727736E-4</v>
      </c>
      <c r="O153" s="13">
        <v>1</v>
      </c>
    </row>
    <row r="154" spans="4:15" x14ac:dyDescent="0.4">
      <c r="D154" s="6">
        <v>1.7</v>
      </c>
      <c r="E154" s="7">
        <f t="shared" si="14"/>
        <v>-0.56810336914043358</v>
      </c>
      <c r="G154">
        <f t="shared" si="16"/>
        <v>3.6159215805089575</v>
      </c>
      <c r="H154" s="10">
        <f t="shared" si="20"/>
        <v>-4.8038820894515055</v>
      </c>
      <c r="I154">
        <f t="shared" si="17"/>
        <v>-38.431056715612044</v>
      </c>
      <c r="K154">
        <f t="shared" si="15"/>
        <v>-4.7888753042268588</v>
      </c>
      <c r="M154">
        <f t="shared" si="18"/>
        <v>-4.7888753042268588</v>
      </c>
      <c r="N154" s="13">
        <f t="shared" si="19"/>
        <v>2.2520360277867489E-4</v>
      </c>
      <c r="O154" s="13">
        <v>1</v>
      </c>
    </row>
    <row r="155" spans="4:15" x14ac:dyDescent="0.4">
      <c r="D155" s="6">
        <v>1.72</v>
      </c>
      <c r="E155" s="7">
        <f t="shared" si="14"/>
        <v>-0.56305580451290438</v>
      </c>
      <c r="G155">
        <f t="shared" si="16"/>
        <v>3.6294886783184279</v>
      </c>
      <c r="H155" s="10">
        <f t="shared" si="20"/>
        <v>-4.7611998829611188</v>
      </c>
      <c r="I155">
        <f t="shared" si="17"/>
        <v>-38.089599063688951</v>
      </c>
      <c r="K155">
        <f t="shared" si="15"/>
        <v>-4.7455968487537525</v>
      </c>
      <c r="M155">
        <f t="shared" si="18"/>
        <v>-4.7455968487537525</v>
      </c>
      <c r="N155" s="13">
        <f t="shared" si="19"/>
        <v>2.434546764762431E-4</v>
      </c>
      <c r="O155" s="13">
        <v>1</v>
      </c>
    </row>
    <row r="156" spans="4:15" x14ac:dyDescent="0.4">
      <c r="D156" s="6">
        <v>1.74</v>
      </c>
      <c r="E156" s="7">
        <f t="shared" si="14"/>
        <v>-0.55804581856987212</v>
      </c>
      <c r="G156">
        <f t="shared" si="16"/>
        <v>3.6430557761278979</v>
      </c>
      <c r="H156" s="10">
        <f t="shared" si="20"/>
        <v>-4.7188354418268377</v>
      </c>
      <c r="I156">
        <f t="shared" si="17"/>
        <v>-37.750683534614701</v>
      </c>
      <c r="K156">
        <f t="shared" si="15"/>
        <v>-4.7026407509587118</v>
      </c>
      <c r="M156">
        <f t="shared" si="18"/>
        <v>-4.7026407509587118</v>
      </c>
      <c r="N156" s="13">
        <f t="shared" si="19"/>
        <v>2.6226801231415915E-4</v>
      </c>
      <c r="O156" s="13">
        <v>1</v>
      </c>
    </row>
    <row r="157" spans="4:15" x14ac:dyDescent="0.4">
      <c r="D157" s="6">
        <v>1.76</v>
      </c>
      <c r="E157" s="7">
        <f t="shared" si="14"/>
        <v>-0.55307339436758185</v>
      </c>
      <c r="G157">
        <f t="shared" si="16"/>
        <v>3.6566228739373683</v>
      </c>
      <c r="H157" s="10">
        <f t="shared" si="20"/>
        <v>-4.6767886227722721</v>
      </c>
      <c r="I157">
        <f t="shared" si="17"/>
        <v>-37.414308982178177</v>
      </c>
      <c r="K157">
        <f t="shared" si="15"/>
        <v>-4.6600078152409381</v>
      </c>
      <c r="M157">
        <f t="shared" si="18"/>
        <v>-4.6600078152409381</v>
      </c>
      <c r="N157" s="13">
        <f t="shared" si="19"/>
        <v>2.8159550140367725E-4</v>
      </c>
      <c r="O157" s="13">
        <v>1</v>
      </c>
    </row>
    <row r="158" spans="4:15" x14ac:dyDescent="0.4">
      <c r="D158" s="6">
        <v>1.78</v>
      </c>
      <c r="E158" s="7">
        <f t="shared" si="14"/>
        <v>-0.54813849731633368</v>
      </c>
      <c r="G158">
        <f t="shared" si="16"/>
        <v>3.6701899717468378</v>
      </c>
      <c r="H158" s="10">
        <f t="shared" si="20"/>
        <v>-4.6350591333069175</v>
      </c>
      <c r="I158">
        <f t="shared" si="17"/>
        <v>-37.08047306645534</v>
      </c>
      <c r="K158">
        <f t="shared" si="15"/>
        <v>-4.6176986789016992</v>
      </c>
      <c r="M158">
        <f t="shared" si="18"/>
        <v>-4.6176986789016992</v>
      </c>
      <c r="N158" s="13">
        <f t="shared" si="19"/>
        <v>3.0138537715566639E-4</v>
      </c>
      <c r="O158" s="13">
        <v>1</v>
      </c>
    </row>
    <row r="159" spans="4:15" x14ac:dyDescent="0.4">
      <c r="D159" s="6">
        <v>1.8</v>
      </c>
      <c r="E159" s="7">
        <f t="shared" si="14"/>
        <v>-0.54324107622695406</v>
      </c>
      <c r="G159">
        <f t="shared" si="16"/>
        <v>3.6837570695563078</v>
      </c>
      <c r="H159" s="10">
        <f t="shared" si="20"/>
        <v>-4.593646540575123</v>
      </c>
      <c r="I159">
        <f t="shared" si="17"/>
        <v>-36.749172324600984</v>
      </c>
      <c r="K159">
        <f t="shared" si="15"/>
        <v>-4.5757138200681258</v>
      </c>
      <c r="M159">
        <f t="shared" si="18"/>
        <v>-4.5757138200681258</v>
      </c>
      <c r="N159" s="13">
        <f t="shared" si="19"/>
        <v>3.215824647820792E-4</v>
      </c>
      <c r="O159" s="13">
        <v>1</v>
      </c>
    </row>
    <row r="160" spans="4:15" x14ac:dyDescent="0.4">
      <c r="D160" s="6">
        <v>1.82</v>
      </c>
      <c r="E160" s="7">
        <f t="shared" si="14"/>
        <v>-0.53838106431064492</v>
      </c>
      <c r="G160">
        <f t="shared" si="16"/>
        <v>3.6973241673657782</v>
      </c>
      <c r="H160" s="10">
        <f t="shared" si="20"/>
        <v>-4.5525502798108128</v>
      </c>
      <c r="I160">
        <f t="shared" si="17"/>
        <v>-36.420402238486503</v>
      </c>
      <c r="K160">
        <f t="shared" si="15"/>
        <v>-4.5340535652935143</v>
      </c>
      <c r="M160">
        <f t="shared" si="18"/>
        <v>-4.5340535652935143</v>
      </c>
      <c r="N160" s="13">
        <f t="shared" si="19"/>
        <v>3.4212844793444136E-4</v>
      </c>
      <c r="O160" s="13">
        <v>1</v>
      </c>
    </row>
    <row r="161" spans="4:15" x14ac:dyDescent="0.4">
      <c r="D161" s="6">
        <v>1.84</v>
      </c>
      <c r="E161" s="7">
        <f t="shared" si="14"/>
        <v>-0.53355838013398871</v>
      </c>
      <c r="G161">
        <f t="shared" si="16"/>
        <v>3.7108912651752486</v>
      </c>
      <c r="H161" s="10">
        <f t="shared" si="20"/>
        <v>-4.5117696624130081</v>
      </c>
      <c r="I161">
        <f t="shared" si="17"/>
        <v>-36.094157299304065</v>
      </c>
      <c r="K161">
        <f t="shared" si="15"/>
        <v>-4.4927180968469376</v>
      </c>
      <c r="M161">
        <f t="shared" si="18"/>
        <v>-4.4927180968469376</v>
      </c>
      <c r="N161" s="13">
        <f t="shared" si="19"/>
        <v>3.6296215051828592E-4</v>
      </c>
      <c r="O161" s="13">
        <v>1</v>
      </c>
    </row>
    <row r="162" spans="4:15" x14ac:dyDescent="0.4">
      <c r="D162" s="6">
        <v>1.86</v>
      </c>
      <c r="E162" s="7">
        <f t="shared" si="14"/>
        <v>-0.5287729285308328</v>
      </c>
      <c r="G162">
        <f t="shared" si="16"/>
        <v>3.7244583629847186</v>
      </c>
      <c r="H162" s="10">
        <f t="shared" si="20"/>
        <v>-4.4713038836567218</v>
      </c>
      <c r="I162">
        <f t="shared" si="17"/>
        <v>-35.770431069253775</v>
      </c>
      <c r="K162">
        <f t="shared" si="15"/>
        <v>-4.4517074597044415</v>
      </c>
      <c r="M162">
        <f t="shared" si="18"/>
        <v>-4.4517074597044415</v>
      </c>
      <c r="N162" s="13">
        <f t="shared" si="19"/>
        <v>3.8401983171750659E-4</v>
      </c>
      <c r="O162" s="13">
        <v>1</v>
      </c>
    </row>
    <row r="163" spans="4:15" x14ac:dyDescent="0.4">
      <c r="D163" s="6">
        <v>1.88</v>
      </c>
      <c r="E163" s="7">
        <f t="shared" si="14"/>
        <v>-0.52402460147271102</v>
      </c>
      <c r="G163">
        <f t="shared" si="16"/>
        <v>3.7380254607941885</v>
      </c>
      <c r="H163" s="10">
        <f t="shared" si="20"/>
        <v>-4.4311520300532443</v>
      </c>
      <c r="I163">
        <f t="shared" si="17"/>
        <v>-35.449216240425955</v>
      </c>
      <c r="K163">
        <f t="shared" si="15"/>
        <v>-4.4110215682537177</v>
      </c>
      <c r="M163">
        <f t="shared" si="18"/>
        <v>-4.4110215682537177</v>
      </c>
      <c r="N163" s="13">
        <f t="shared" si="19"/>
        <v>4.0523549226219974E-4</v>
      </c>
      <c r="O163" s="13">
        <v>1</v>
      </c>
    </row>
    <row r="164" spans="4:15" x14ac:dyDescent="0.4">
      <c r="D164" s="6">
        <v>1.9</v>
      </c>
      <c r="E164" s="7">
        <f t="shared" si="14"/>
        <v>-0.51931327889941015</v>
      </c>
      <c r="G164">
        <f t="shared" si="16"/>
        <v>3.751592558603658</v>
      </c>
      <c r="H164" s="10">
        <f t="shared" si="20"/>
        <v>-4.3913130863734118</v>
      </c>
      <c r="I164">
        <f t="shared" si="17"/>
        <v>-35.130504690987294</v>
      </c>
      <c r="K164">
        <f t="shared" si="15"/>
        <v>-4.3706602127235641</v>
      </c>
      <c r="M164">
        <f t="shared" si="18"/>
        <v>-4.3706602127235641</v>
      </c>
      <c r="N164" s="13">
        <f t="shared" si="19"/>
        <v>4.2654118999657312E-4</v>
      </c>
      <c r="O164" s="13">
        <v>1</v>
      </c>
    </row>
    <row r="165" spans="4:15" x14ac:dyDescent="0.4">
      <c r="D165" s="6">
        <v>1.92</v>
      </c>
      <c r="E165" s="7">
        <f t="shared" si="14"/>
        <v>-0.51463882951122586</v>
      </c>
      <c r="G165">
        <f t="shared" si="16"/>
        <v>3.765159656413128</v>
      </c>
      <c r="H165" s="10">
        <f t="shared" si="20"/>
        <v>-4.3517859423469263</v>
      </c>
      <c r="I165">
        <f t="shared" si="17"/>
        <v>-34.81428753877541</v>
      </c>
      <c r="K165">
        <f t="shared" si="15"/>
        <v>-4.3306230653490312</v>
      </c>
      <c r="M165">
        <f t="shared" si="18"/>
        <v>-4.3306230653490312</v>
      </c>
      <c r="N165" s="13">
        <f t="shared" si="19"/>
        <v>4.4786736282803738E-4</v>
      </c>
      <c r="O165" s="13">
        <v>1</v>
      </c>
    </row>
    <row r="166" spans="4:15" x14ac:dyDescent="0.4">
      <c r="D166" s="6">
        <v>1.94</v>
      </c>
      <c r="E166" s="7">
        <f t="shared" si="14"/>
        <v>-0.51000111152440419</v>
      </c>
      <c r="G166">
        <f t="shared" si="16"/>
        <v>3.7787267542225984</v>
      </c>
      <c r="H166" s="10">
        <f t="shared" si="20"/>
        <v>-4.3125693990503615</v>
      </c>
      <c r="I166">
        <f t="shared" si="17"/>
        <v>-34.500555192402892</v>
      </c>
      <c r="K166">
        <f t="shared" si="15"/>
        <v>-4.2909096862827445</v>
      </c>
      <c r="M166">
        <f t="shared" si="18"/>
        <v>-4.2909096862827445</v>
      </c>
      <c r="N166" s="13">
        <f t="shared" si="19"/>
        <v>4.6914315717567188E-4</v>
      </c>
      <c r="O166" s="13">
        <v>1</v>
      </c>
    </row>
    <row r="167" spans="4:15" x14ac:dyDescent="0.4">
      <c r="D167" s="6">
        <v>1.96</v>
      </c>
      <c r="E167" s="7">
        <f t="shared" si="14"/>
        <v>-0.5053999733912109</v>
      </c>
      <c r="G167">
        <f t="shared" si="16"/>
        <v>3.7922938520320688</v>
      </c>
      <c r="H167" s="10">
        <f t="shared" si="20"/>
        <v>-4.2736621749960797</v>
      </c>
      <c r="I167">
        <f t="shared" si="17"/>
        <v>-34.189297399968638</v>
      </c>
      <c r="K167">
        <f t="shared" si="15"/>
        <v>-4.251519529262449</v>
      </c>
      <c r="M167">
        <f t="shared" si="18"/>
        <v>-4.251519529262449</v>
      </c>
      <c r="N167" s="13">
        <f t="shared" si="19"/>
        <v>4.9029676008507266E-4</v>
      </c>
      <c r="O167" s="13">
        <v>1</v>
      </c>
    </row>
    <row r="168" spans="4:15" x14ac:dyDescent="0.4">
      <c r="D168" s="6">
        <v>1.98</v>
      </c>
      <c r="E168" s="7">
        <f t="shared" si="14"/>
        <v>-0.50083525448602129</v>
      </c>
      <c r="G168">
        <f t="shared" si="16"/>
        <v>3.8058609498415388</v>
      </c>
      <c r="H168" s="10">
        <f t="shared" si="20"/>
        <v>-4.2350629119337952</v>
      </c>
      <c r="I168">
        <f t="shared" si="17"/>
        <v>-33.880503295470362</v>
      </c>
      <c r="K168">
        <f t="shared" si="15"/>
        <v>-4.2124519470444222</v>
      </c>
      <c r="M168">
        <f t="shared" si="18"/>
        <v>-4.2124519470444222</v>
      </c>
      <c r="N168" s="13">
        <f t="shared" si="19"/>
        <v>5.1125573322846249E-4</v>
      </c>
      <c r="O168" s="13">
        <v>1</v>
      </c>
    </row>
    <row r="169" spans="4:15" x14ac:dyDescent="0.4">
      <c r="D169" s="6">
        <v>2</v>
      </c>
      <c r="E169" s="7">
        <f t="shared" si="14"/>
        <v>-0.4963067857587708</v>
      </c>
      <c r="G169">
        <f t="shared" si="16"/>
        <v>3.8194280476510087</v>
      </c>
      <c r="H169" s="10">
        <f t="shared" si="20"/>
        <v>-4.1967701803761654</v>
      </c>
      <c r="I169">
        <f t="shared" si="17"/>
        <v>-33.574161443009324</v>
      </c>
      <c r="K169">
        <f t="shared" si="15"/>
        <v>-4.1737061966120317</v>
      </c>
      <c r="M169">
        <f t="shared" si="18"/>
        <v>-4.1737061966120317</v>
      </c>
      <c r="N169" s="13">
        <f t="shared" si="19"/>
        <v>5.3194734707222595E-4</v>
      </c>
      <c r="O169" s="13">
        <v>1</v>
      </c>
    </row>
    <row r="170" spans="4:15" x14ac:dyDescent="0.4">
      <c r="D170" s="6">
        <v>2.02</v>
      </c>
      <c r="E170" s="7">
        <f t="shared" si="14"/>
        <v>-0.49181439035706698</v>
      </c>
      <c r="G170">
        <f t="shared" si="16"/>
        <v>3.8329951454604791</v>
      </c>
      <c r="H170" s="10">
        <f t="shared" si="20"/>
        <v>-4.1587824848593584</v>
      </c>
      <c r="I170">
        <f t="shared" si="17"/>
        <v>-33.270259878874867</v>
      </c>
      <c r="K170">
        <f t="shared" si="15"/>
        <v>-4.1352814441683519</v>
      </c>
      <c r="M170">
        <f t="shared" si="18"/>
        <v>-4.1352814441683519</v>
      </c>
      <c r="N170" s="13">
        <f t="shared" si="19"/>
        <v>5.5229891356034597E-4</v>
      </c>
      <c r="O170" s="13">
        <v>1</v>
      </c>
    </row>
    <row r="171" spans="4:15" x14ac:dyDescent="0.4">
      <c r="D171" s="6">
        <v>2.04</v>
      </c>
      <c r="E171" s="7">
        <f t="shared" si="14"/>
        <v>-0.48735788421820891</v>
      </c>
      <c r="G171">
        <f t="shared" si="16"/>
        <v>3.8465622432699487</v>
      </c>
      <c r="H171" s="10">
        <f t="shared" si="20"/>
        <v>-4.121098268949174</v>
      </c>
      <c r="I171">
        <f t="shared" si="17"/>
        <v>-32.968786151593392</v>
      </c>
      <c r="K171">
        <f t="shared" si="15"/>
        <v>-4.0971767699213828</v>
      </c>
      <c r="M171">
        <f t="shared" si="18"/>
        <v>-4.0971767699213828</v>
      </c>
      <c r="N171" s="13">
        <f t="shared" si="19"/>
        <v>5.7223811573661396E-4</v>
      </c>
      <c r="O171" s="13">
        <v>1</v>
      </c>
    </row>
    <row r="172" spans="4:15" x14ac:dyDescent="0.4">
      <c r="D172" s="6">
        <v>2.06</v>
      </c>
      <c r="E172" s="7">
        <f t="shared" si="14"/>
        <v>-0.48293707663232238</v>
      </c>
      <c r="G172">
        <f t="shared" si="16"/>
        <v>3.8601293410794191</v>
      </c>
      <c r="H172" s="10">
        <f t="shared" si="20"/>
        <v>-4.0837159200029181</v>
      </c>
      <c r="I172">
        <f t="shared" si="17"/>
        <v>-32.669727360023344</v>
      </c>
      <c r="K172">
        <f t="shared" si="15"/>
        <v>-4.059391172670086</v>
      </c>
      <c r="M172">
        <f t="shared" si="18"/>
        <v>-4.059391172670086</v>
      </c>
      <c r="N172" s="13">
        <f t="shared" si="19"/>
        <v>5.9169333280612111E-4</v>
      </c>
      <c r="O172" s="13">
        <v>1</v>
      </c>
    </row>
    <row r="173" spans="4:15" x14ac:dyDescent="0.4">
      <c r="D173" s="6">
        <v>2.08</v>
      </c>
      <c r="E173" s="7">
        <f t="shared" si="14"/>
        <v>-0.478551770777774</v>
      </c>
      <c r="G173">
        <f t="shared" si="16"/>
        <v>3.873696438888889</v>
      </c>
      <c r="H173" s="10">
        <f t="shared" si="20"/>
        <v>-4.0466337736968567</v>
      </c>
      <c r="I173">
        <f t="shared" si="17"/>
        <v>-32.373070189574854</v>
      </c>
      <c r="K173">
        <f t="shared" si="15"/>
        <v>-4.021923574199139</v>
      </c>
      <c r="M173">
        <f t="shared" si="18"/>
        <v>-4.021923574199139</v>
      </c>
      <c r="N173" s="13">
        <f t="shared" si="19"/>
        <v>6.1059395921700746E-4</v>
      </c>
      <c r="O173" s="13">
        <v>1</v>
      </c>
    </row>
    <row r="174" spans="4:15" x14ac:dyDescent="0.4">
      <c r="D174" s="6">
        <v>2.1</v>
      </c>
      <c r="E174" s="7">
        <f t="shared" si="14"/>
        <v>-0.47420176422998567</v>
      </c>
      <c r="G174">
        <f t="shared" si="16"/>
        <v>3.887263536698359</v>
      </c>
      <c r="H174" s="10">
        <f t="shared" si="20"/>
        <v>-4.0098501183287585</v>
      </c>
      <c r="I174">
        <f t="shared" si="17"/>
        <v>-32.078800946630068</v>
      </c>
      <c r="K174">
        <f t="shared" si="15"/>
        <v>-3.9847728234899713</v>
      </c>
      <c r="M174">
        <f t="shared" si="18"/>
        <v>-3.9847728234899713</v>
      </c>
      <c r="N174" s="13">
        <f t="shared" si="19"/>
        <v>6.2887071643146202E-4</v>
      </c>
      <c r="O174" s="13">
        <v>1</v>
      </c>
    </row>
    <row r="175" spans="4:15" x14ac:dyDescent="0.4">
      <c r="D175" s="6">
        <v>2.12</v>
      </c>
      <c r="E175" s="7">
        <f t="shared" si="14"/>
        <v>-0.4698868494447318</v>
      </c>
      <c r="G175">
        <f t="shared" si="16"/>
        <v>3.9008306345078294</v>
      </c>
      <c r="H175" s="10">
        <f t="shared" si="20"/>
        <v>-3.9733631989046523</v>
      </c>
      <c r="I175">
        <f t="shared" si="17"/>
        <v>-31.786905591237218</v>
      </c>
      <c r="K175">
        <f t="shared" si="15"/>
        <v>-3.9479377007553742</v>
      </c>
      <c r="M175">
        <f t="shared" si="18"/>
        <v>-3.9479377007553742</v>
      </c>
      <c r="N175" s="13">
        <f t="shared" si="19"/>
        <v>6.4645595613894307E-4</v>
      </c>
      <c r="O175" s="13">
        <v>1</v>
      </c>
    </row>
    <row r="176" spans="4:15" x14ac:dyDescent="0.4">
      <c r="D176" s="6">
        <v>2.14</v>
      </c>
      <c r="E176" s="7">
        <f t="shared" si="14"/>
        <v>-0.46560681421696232</v>
      </c>
      <c r="G176">
        <f t="shared" si="16"/>
        <v>3.9143977323172994</v>
      </c>
      <c r="H176" s="10">
        <f t="shared" si="20"/>
        <v>-3.9371712210186334</v>
      </c>
      <c r="I176">
        <f t="shared" si="17"/>
        <v>-31.497369768149067</v>
      </c>
      <c r="K176">
        <f t="shared" si="15"/>
        <v>-3.9114169213046908</v>
      </c>
      <c r="M176">
        <f t="shared" si="18"/>
        <v>-3.9114169213046908</v>
      </c>
      <c r="N176" s="13">
        <f t="shared" si="19"/>
        <v>6.6328395375558425E-4</v>
      </c>
      <c r="O176" s="13">
        <v>1</v>
      </c>
    </row>
    <row r="177" spans="4:15" x14ac:dyDescent="0.4">
      <c r="D177" s="6">
        <v>2.16</v>
      </c>
      <c r="E177" s="7">
        <f t="shared" si="14"/>
        <v>-0.46136144211615709</v>
      </c>
      <c r="G177">
        <f t="shared" si="16"/>
        <v>3.9279648301267698</v>
      </c>
      <c r="H177" s="10">
        <f t="shared" si="20"/>
        <v>-3.9012723545342243</v>
      </c>
      <c r="I177">
        <f t="shared" si="17"/>
        <v>-31.210178836273794</v>
      </c>
      <c r="K177">
        <f t="shared" si="15"/>
        <v>-3.8752091392462513</v>
      </c>
      <c r="M177">
        <f t="shared" si="18"/>
        <v>-3.8752091392462513</v>
      </c>
      <c r="N177" s="13">
        <f t="shared" si="19"/>
        <v>6.7929119114722701E-4</v>
      </c>
      <c r="O177" s="13">
        <v>1</v>
      </c>
    </row>
    <row r="178" spans="4:15" x14ac:dyDescent="0.4">
      <c r="D178" s="6">
        <v>2.1800000000000002</v>
      </c>
      <c r="E178" s="7">
        <f t="shared" si="14"/>
        <v>-0.4571505128991819</v>
      </c>
      <c r="G178">
        <f t="shared" si="16"/>
        <v>3.9415319279362397</v>
      </c>
      <c r="H178" s="10">
        <f t="shared" si="20"/>
        <v>-3.8656647370754822</v>
      </c>
      <c r="I178">
        <f t="shared" si="17"/>
        <v>-30.925317896603858</v>
      </c>
      <c r="K178">
        <f t="shared" si="15"/>
        <v>-3.8393129510335924</v>
      </c>
      <c r="M178">
        <f t="shared" si="18"/>
        <v>-3.8393129510335924</v>
      </c>
      <c r="N178" s="13">
        <f t="shared" si="19"/>
        <v>6.9441662759753883E-4</v>
      </c>
      <c r="O178" s="13">
        <v>1</v>
      </c>
    </row>
    <row r="179" spans="4:15" x14ac:dyDescent="0.4">
      <c r="D179" s="6">
        <v>2.2000000000000002</v>
      </c>
      <c r="E179" s="7">
        <f t="shared" si="14"/>
        <v>-0.45297380290157929</v>
      </c>
      <c r="G179">
        <f t="shared" si="16"/>
        <v>3.9550990257457093</v>
      </c>
      <c r="H179" s="10">
        <f t="shared" si="20"/>
        <v>-3.8303464773357541</v>
      </c>
      <c r="I179">
        <f t="shared" si="17"/>
        <v>-30.642771818686033</v>
      </c>
      <c r="K179">
        <f t="shared" si="15"/>
        <v>-3.8037268988615689</v>
      </c>
      <c r="M179">
        <f t="shared" si="18"/>
        <v>-3.8037268988615689</v>
      </c>
      <c r="N179" s="13">
        <f t="shared" si="19"/>
        <v>7.0860195814330233E-4</v>
      </c>
      <c r="O179" s="13">
        <v>1</v>
      </c>
    </row>
    <row r="180" spans="4:15" x14ac:dyDescent="0.4">
      <c r="D180" s="6">
        <v>2.2200000000000002</v>
      </c>
      <c r="E180" s="7">
        <f t="shared" si="14"/>
        <v>-0.44883108540819627</v>
      </c>
      <c r="G180">
        <f t="shared" si="16"/>
        <v>3.9686661235551797</v>
      </c>
      <c r="H180" s="10">
        <f t="shared" si="20"/>
        <v>-3.7953156582117074</v>
      </c>
      <c r="I180">
        <f t="shared" si="17"/>
        <v>-30.362525265693659</v>
      </c>
      <c r="K180">
        <f t="shared" si="15"/>
        <v>-3.7684494739183862</v>
      </c>
      <c r="M180">
        <f t="shared" si="18"/>
        <v>-3.7684494739183862</v>
      </c>
      <c r="N180" s="13">
        <f t="shared" si="19"/>
        <v>7.2179185848269363E-4</v>
      </c>
      <c r="O180" s="13">
        <v>1</v>
      </c>
    </row>
    <row r="181" spans="4:15" x14ac:dyDescent="0.4">
      <c r="D181" s="6">
        <v>2.2400000000000002</v>
      </c>
      <c r="E181" s="7">
        <f t="shared" si="14"/>
        <v>-0.44472213100401614</v>
      </c>
      <c r="G181">
        <f t="shared" si="16"/>
        <v>3.9822332213646496</v>
      </c>
      <c r="H181" s="10">
        <f t="shared" si="20"/>
        <v>-3.7605703397699606</v>
      </c>
      <c r="I181">
        <f t="shared" si="17"/>
        <v>-30.084562718159685</v>
      </c>
      <c r="K181">
        <f t="shared" si="15"/>
        <v>-3.7334791194992456</v>
      </c>
      <c r="M181">
        <f t="shared" si="18"/>
        <v>-3.7334791194992456</v>
      </c>
      <c r="N181" s="13">
        <f t="shared" si="19"/>
        <v>7.339342157563981E-4</v>
      </c>
      <c r="O181" s="13">
        <v>1</v>
      </c>
    </row>
    <row r="182" spans="4:15" x14ac:dyDescent="0.4">
      <c r="D182" s="6">
        <v>2.2599999999999998</v>
      </c>
      <c r="E182" s="7">
        <f t="shared" si="14"/>
        <v>-0.44064670790602978</v>
      </c>
      <c r="G182">
        <f t="shared" si="16"/>
        <v>3.9958003191741196</v>
      </c>
      <c r="H182" s="10">
        <f t="shared" si="20"/>
        <v>-3.7261085620533878</v>
      </c>
      <c r="I182">
        <f t="shared" si="17"/>
        <v>-29.808868496427102</v>
      </c>
      <c r="K182">
        <f t="shared" si="15"/>
        <v>-3.6988142339870795</v>
      </c>
      <c r="M182">
        <f t="shared" si="18"/>
        <v>-3.6988142339870795</v>
      </c>
      <c r="N182" s="13">
        <f t="shared" si="19"/>
        <v>7.4498034459126341E-4</v>
      </c>
      <c r="O182" s="13">
        <v>1</v>
      </c>
    </row>
    <row r="183" spans="4:15" x14ac:dyDescent="0.4">
      <c r="D183" s="6">
        <v>2.2799999999999998</v>
      </c>
      <c r="E183" s="7">
        <f t="shared" si="14"/>
        <v>-0.43660458227695276</v>
      </c>
      <c r="G183">
        <f t="shared" si="16"/>
        <v>4.00936741698359</v>
      </c>
      <c r="H183" s="10">
        <f t="shared" si="20"/>
        <v>-3.6919283477339122</v>
      </c>
      <c r="I183">
        <f t="shared" si="17"/>
        <v>-29.535426781871298</v>
      </c>
      <c r="K183">
        <f t="shared" si="15"/>
        <v>-3.6644531737057022</v>
      </c>
      <c r="M183">
        <f t="shared" si="18"/>
        <v>-3.6644531737057022</v>
      </c>
      <c r="N183" s="13">
        <f t="shared" si="19"/>
        <v>7.5488518788042428E-4</v>
      </c>
      <c r="O183" s="13">
        <v>1</v>
      </c>
    </row>
    <row r="184" spans="4:15" x14ac:dyDescent="0.4">
      <c r="D184" s="6">
        <v>2.2999999999999998</v>
      </c>
      <c r="E184" s="7">
        <f t="shared" si="14"/>
        <v>-0.43259551852156491</v>
      </c>
      <c r="G184">
        <f t="shared" si="16"/>
        <v>4.02293451479306</v>
      </c>
      <c r="H184" s="10">
        <f t="shared" si="20"/>
        <v>-3.6580277046183527</v>
      </c>
      <c r="I184">
        <f t="shared" si="17"/>
        <v>-29.264221636946822</v>
      </c>
      <c r="K184">
        <f t="shared" si="15"/>
        <v>-3.6303942556504261</v>
      </c>
      <c r="M184">
        <f t="shared" si="18"/>
        <v>-3.6303942556504261</v>
      </c>
      <c r="N184" s="13">
        <f t="shared" si="19"/>
        <v>7.6360750186300549E-4</v>
      </c>
      <c r="O184" s="13">
        <v>1</v>
      </c>
    </row>
    <row r="185" spans="4:15" x14ac:dyDescent="0.4">
      <c r="D185" s="6">
        <v>2.3199999999999998</v>
      </c>
      <c r="E185" s="7">
        <f t="shared" si="14"/>
        <v>-0.42861927956641743</v>
      </c>
      <c r="G185">
        <f t="shared" si="16"/>
        <v>4.0365016126025299</v>
      </c>
      <c r="H185" s="10">
        <f t="shared" si="20"/>
        <v>-3.6244046280136257</v>
      </c>
      <c r="I185">
        <f t="shared" si="17"/>
        <v>-28.995237024109006</v>
      </c>
      <c r="K185">
        <f t="shared" si="15"/>
        <v>-3.5966357601010039</v>
      </c>
      <c r="M185">
        <f t="shared" si="18"/>
        <v>-3.5966357601010039</v>
      </c>
      <c r="N185" s="13">
        <f t="shared" si="19"/>
        <v>7.7111002514863587E-4</v>
      </c>
      <c r="O185" s="13">
        <v>1</v>
      </c>
    </row>
    <row r="186" spans="4:15" x14ac:dyDescent="0.4">
      <c r="D186" s="6">
        <v>2.34</v>
      </c>
      <c r="E186" s="7">
        <f t="shared" si="14"/>
        <v>-0.424675627123629</v>
      </c>
      <c r="G186">
        <f t="shared" si="16"/>
        <v>4.0500687104119999</v>
      </c>
      <c r="H186" s="10">
        <f t="shared" si="20"/>
        <v>-3.5910571029574068</v>
      </c>
      <c r="I186">
        <f t="shared" si="17"/>
        <v>-28.728456823659254</v>
      </c>
      <c r="K186">
        <f t="shared" si="15"/>
        <v>-3.5631759331216148</v>
      </c>
      <c r="M186">
        <f t="shared" si="18"/>
        <v>-3.5631759331216148</v>
      </c>
      <c r="N186" s="13">
        <f t="shared" si="19"/>
        <v>7.773596314122732E-4</v>
      </c>
      <c r="O186" s="13">
        <v>1</v>
      </c>
    </row>
    <row r="187" spans="4:15" x14ac:dyDescent="0.4">
      <c r="D187" s="6">
        <v>2.36</v>
      </c>
      <c r="E187" s="7">
        <f t="shared" si="14"/>
        <v>-0.42076432193946273</v>
      </c>
      <c r="G187">
        <f t="shared" si="16"/>
        <v>4.0636358082214699</v>
      </c>
      <c r="H187" s="10">
        <f t="shared" si="20"/>
        <v>-3.5579831063200964</v>
      </c>
      <c r="I187">
        <f t="shared" si="17"/>
        <v>-28.463864850560771</v>
      </c>
      <c r="K187">
        <f t="shared" si="15"/>
        <v>-3.5300129889523735</v>
      </c>
      <c r="M187">
        <f t="shared" si="18"/>
        <v>-3.5300129889523735</v>
      </c>
      <c r="N187" s="13">
        <f t="shared" si="19"/>
        <v>7.8232746556419557E-4</v>
      </c>
      <c r="O187" s="13">
        <v>1</v>
      </c>
    </row>
    <row r="188" spans="4:15" x14ac:dyDescent="0.4">
      <c r="D188" s="6">
        <v>2.38</v>
      </c>
      <c r="E188" s="7">
        <f t="shared" si="14"/>
        <v>-0.41688512402835187</v>
      </c>
      <c r="G188">
        <f t="shared" si="16"/>
        <v>4.0772029060309407</v>
      </c>
      <c r="H188" s="10">
        <f t="shared" si="20"/>
        <v>-3.5251806087837432</v>
      </c>
      <c r="I188">
        <f t="shared" si="17"/>
        <v>-28.201444870269945</v>
      </c>
      <c r="K188">
        <f t="shared" si="15"/>
        <v>-3.4971451122966801</v>
      </c>
      <c r="M188">
        <f t="shared" si="18"/>
        <v>-3.4971451122966801</v>
      </c>
      <c r="N188" s="13">
        <f t="shared" si="19"/>
        <v>7.8598906327612464E-4</v>
      </c>
      <c r="O188" s="13">
        <v>1</v>
      </c>
    </row>
    <row r="189" spans="4:15" x14ac:dyDescent="0.4">
      <c r="D189" s="6">
        <v>2.4</v>
      </c>
      <c r="E189" s="7">
        <f t="shared" si="14"/>
        <v>-0.41303779289301445</v>
      </c>
      <c r="G189">
        <f t="shared" si="16"/>
        <v>4.0907700038404098</v>
      </c>
      <c r="H189" s="10">
        <f t="shared" si="20"/>
        <v>-3.4926475767033303</v>
      </c>
      <c r="I189">
        <f t="shared" si="17"/>
        <v>-27.941180613626642</v>
      </c>
      <c r="K189">
        <f t="shared" si="15"/>
        <v>-3.4645704605086034</v>
      </c>
      <c r="M189">
        <f t="shared" si="18"/>
        <v>-3.4645704605086034</v>
      </c>
      <c r="N189" s="13">
        <f t="shared" si="19"/>
        <v>7.883244538121932E-4</v>
      </c>
      <c r="O189" s="13">
        <v>1</v>
      </c>
    </row>
    <row r="190" spans="4:15" x14ac:dyDescent="0.4">
      <c r="D190" s="6">
        <v>2.42</v>
      </c>
      <c r="E190" s="7">
        <f t="shared" si="14"/>
        <v>-0.40922208773127661</v>
      </c>
      <c r="G190">
        <f t="shared" si="16"/>
        <v>4.1043371016498797</v>
      </c>
      <c r="H190" s="10">
        <f t="shared" si="20"/>
        <v>-3.4603819738556747</v>
      </c>
      <c r="I190">
        <f t="shared" si="17"/>
        <v>-27.683055790845398</v>
      </c>
      <c r="K190">
        <f t="shared" si="15"/>
        <v>-3.4322871656842104</v>
      </c>
      <c r="M190">
        <f t="shared" si="18"/>
        <v>-3.4322871656842104</v>
      </c>
      <c r="N190" s="13">
        <f t="shared" si="19"/>
        <v>7.8931824619137491E-4</v>
      </c>
      <c r="O190" s="13">
        <v>1</v>
      </c>
    </row>
    <row r="191" spans="4:15" x14ac:dyDescent="0.4">
      <c r="D191" s="6">
        <v>2.44</v>
      </c>
      <c r="E191" s="7">
        <f t="shared" si="14"/>
        <v>-0.4054377676301979</v>
      </c>
      <c r="G191">
        <f t="shared" si="16"/>
        <v>4.1179041994593497</v>
      </c>
      <c r="H191" s="10">
        <f t="shared" si="20"/>
        <v>-3.4283817630809534</v>
      </c>
      <c r="I191">
        <f t="shared" si="17"/>
        <v>-27.427054104647627</v>
      </c>
      <c r="K191">
        <f t="shared" si="15"/>
        <v>-3.4002933366607957</v>
      </c>
      <c r="M191">
        <f t="shared" si="18"/>
        <v>-3.4002933366607957</v>
      </c>
      <c r="N191" s="13">
        <f t="shared" si="19"/>
        <v>7.8895969876061544E-4</v>
      </c>
      <c r="O191" s="13">
        <v>1</v>
      </c>
    </row>
    <row r="192" spans="4:15" x14ac:dyDescent="0.4">
      <c r="D192" s="6">
        <v>2.46</v>
      </c>
      <c r="E192" s="7">
        <f t="shared" si="14"/>
        <v>-0.40168459174807153</v>
      </c>
      <c r="G192">
        <f t="shared" si="16"/>
        <v>4.1314712972688206</v>
      </c>
      <c r="H192" s="10">
        <f t="shared" si="20"/>
        <v>-3.3966449078216923</v>
      </c>
      <c r="I192">
        <f t="shared" si="17"/>
        <v>-27.173159262573538</v>
      </c>
      <c r="K192">
        <f t="shared" si="15"/>
        <v>-3.3685870609275752</v>
      </c>
      <c r="M192">
        <f t="shared" si="18"/>
        <v>-3.3685870609275752</v>
      </c>
      <c r="N192" s="13">
        <f t="shared" si="19"/>
        <v>7.8724277233371408E-4</v>
      </c>
      <c r="O192" s="13">
        <v>1</v>
      </c>
    </row>
    <row r="193" spans="4:15" x14ac:dyDescent="0.4">
      <c r="D193" s="6">
        <v>2.48</v>
      </c>
      <c r="E193" s="7">
        <f t="shared" si="14"/>
        <v>-0.39796231948484773</v>
      </c>
      <c r="G193">
        <f t="shared" si="16"/>
        <v>4.1450383950782905</v>
      </c>
      <c r="H193" s="10">
        <f t="shared" si="20"/>
        <v>-3.3651693735638721</v>
      </c>
      <c r="I193">
        <f t="shared" si="17"/>
        <v>-26.921354988510977</v>
      </c>
      <c r="K193">
        <f t="shared" si="15"/>
        <v>-3.3371664064514737</v>
      </c>
      <c r="M193">
        <f t="shared" si="18"/>
        <v>-3.3371664064514737</v>
      </c>
      <c r="N193" s="13">
        <f t="shared" si="19"/>
        <v>7.8416616709807028E-4</v>
      </c>
      <c r="O193" s="13">
        <v>1</v>
      </c>
    </row>
    <row r="194" spans="4:15" x14ac:dyDescent="0.4">
      <c r="D194" s="6">
        <v>2.5</v>
      </c>
      <c r="E194" s="7">
        <f t="shared" si="14"/>
        <v>-0.39427071064151198</v>
      </c>
      <c r="G194">
        <f t="shared" si="16"/>
        <v>4.1586054928877605</v>
      </c>
      <c r="H194" s="10">
        <f t="shared" si="20"/>
        <v>-3.3339531291846249</v>
      </c>
      <c r="I194">
        <f t="shared" si="17"/>
        <v>-26.671625033477</v>
      </c>
      <c r="K194">
        <f t="shared" si="15"/>
        <v>-3.3060294234213545</v>
      </c>
      <c r="M194">
        <f t="shared" si="18"/>
        <v>-3.3060294234213545</v>
      </c>
      <c r="N194" s="13">
        <f t="shared" si="19"/>
        <v>7.7973334355370123E-4</v>
      </c>
      <c r="O194" s="13">
        <v>1</v>
      </c>
    </row>
    <row r="195" spans="4:15" x14ac:dyDescent="0.4">
      <c r="D195" s="6">
        <v>2.52</v>
      </c>
      <c r="E195" s="7">
        <f t="shared" si="14"/>
        <v>-0.39060952556892531</v>
      </c>
      <c r="G195">
        <f t="shared" si="16"/>
        <v>4.1721725906972305</v>
      </c>
      <c r="H195" s="10">
        <f t="shared" si="20"/>
        <v>-3.302994148210832</v>
      </c>
      <c r="I195">
        <f t="shared" si="17"/>
        <v>-26.423953185686656</v>
      </c>
      <c r="K195">
        <f t="shared" si="15"/>
        <v>-3.2751741459139958</v>
      </c>
      <c r="M195">
        <f t="shared" si="18"/>
        <v>-3.2751741459139958</v>
      </c>
      <c r="N195" s="13">
        <f t="shared" si="19"/>
        <v>7.7395252779597322E-4</v>
      </c>
      <c r="O195" s="13">
        <v>1</v>
      </c>
    </row>
    <row r="196" spans="4:15" x14ac:dyDescent="0.4">
      <c r="D196" s="6">
        <v>2.54</v>
      </c>
      <c r="E196" s="7">
        <f t="shared" si="14"/>
        <v>-0.38697852530661592</v>
      </c>
      <c r="G196">
        <f t="shared" si="16"/>
        <v>4.1857396885067013</v>
      </c>
      <c r="H196" s="10">
        <f t="shared" si="20"/>
        <v>-3.2722904099927437</v>
      </c>
      <c r="I196">
        <f t="shared" si="17"/>
        <v>-26.178323279941949</v>
      </c>
      <c r="K196">
        <f t="shared" si="15"/>
        <v>-3.24459859348493</v>
      </c>
      <c r="M196">
        <f t="shared" si="18"/>
        <v>-3.24459859348493</v>
      </c>
      <c r="N196" s="13">
        <f t="shared" si="19"/>
        <v>7.668367015024242E-4</v>
      </c>
      <c r="O196" s="13">
        <v>1</v>
      </c>
    </row>
    <row r="197" spans="4:15" x14ac:dyDescent="0.4">
      <c r="D197" s="6">
        <v>2.56</v>
      </c>
      <c r="E197" s="7">
        <f t="shared" si="14"/>
        <v>-0.38337747171199293</v>
      </c>
      <c r="G197">
        <f t="shared" si="16"/>
        <v>4.1993067863161704</v>
      </c>
      <c r="H197" s="10">
        <f t="shared" si="20"/>
        <v>-3.2418399007966126</v>
      </c>
      <c r="I197">
        <f t="shared" si="17"/>
        <v>-25.9347192063729</v>
      </c>
      <c r="K197">
        <f t="shared" si="15"/>
        <v>-3.2143007726872019</v>
      </c>
      <c r="M197">
        <f t="shared" si="18"/>
        <v>-3.2143007726872019</v>
      </c>
      <c r="N197" s="13">
        <f t="shared" si="19"/>
        <v>7.5840357702652991E-4</v>
      </c>
      <c r="O197" s="13">
        <v>1</v>
      </c>
    </row>
    <row r="198" spans="4:15" x14ac:dyDescent="0.4">
      <c r="D198" s="6">
        <v>2.58</v>
      </c>
      <c r="E198" s="7">
        <f t="shared" si="14"/>
        <v>-0.37980612758043414</v>
      </c>
      <c r="G198">
        <f t="shared" si="16"/>
        <v>4.2128738841256412</v>
      </c>
      <c r="H198" s="10">
        <f t="shared" si="20"/>
        <v>-3.2116406148201508</v>
      </c>
      <c r="I198">
        <f t="shared" si="17"/>
        <v>-25.693124918561207</v>
      </c>
      <c r="K198">
        <f t="shared" si="15"/>
        <v>-3.1842786785208697</v>
      </c>
      <c r="M198">
        <f t="shared" si="18"/>
        <v>-3.1842786785208697</v>
      </c>
      <c r="N198" s="13">
        <f t="shared" si="19"/>
        <v>7.486755580459214E-4</v>
      </c>
      <c r="O198" s="13">
        <v>1</v>
      </c>
    </row>
    <row r="199" spans="4:15" x14ac:dyDescent="0.4">
      <c r="D199" s="6">
        <v>2.6</v>
      </c>
      <c r="E199" s="7">
        <f t="shared" si="14"/>
        <v>-0.37626425675668146</v>
      </c>
      <c r="G199">
        <f t="shared" si="16"/>
        <v>4.2264409819351112</v>
      </c>
      <c r="H199" s="10">
        <f t="shared" si="20"/>
        <v>-3.1816905551344981</v>
      </c>
      <c r="I199">
        <f t="shared" si="17"/>
        <v>-25.453524441075984</v>
      </c>
      <c r="K199">
        <f t="shared" si="15"/>
        <v>-3.1545302958161576</v>
      </c>
      <c r="M199">
        <f t="shared" si="18"/>
        <v>-3.1545302958161576</v>
      </c>
      <c r="N199" s="13">
        <f t="shared" si="19"/>
        <v>7.3767968623949815E-4</v>
      </c>
      <c r="O199" s="13">
        <v>1</v>
      </c>
    </row>
    <row r="200" spans="4:15" x14ac:dyDescent="0.4">
      <c r="D200" s="6">
        <v>2.62</v>
      </c>
      <c r="E200" s="7">
        <f t="shared" si="14"/>
        <v>-0.37275162423796249</v>
      </c>
      <c r="G200">
        <f t="shared" si="16"/>
        <v>4.2400080797445812</v>
      </c>
      <c r="H200" s="10">
        <f t="shared" si="20"/>
        <v>-3.1519877345562106</v>
      </c>
      <c r="I200">
        <f t="shared" si="17"/>
        <v>-25.215901876449685</v>
      </c>
      <c r="K200">
        <f t="shared" si="15"/>
        <v>-3.1250536005528016</v>
      </c>
      <c r="M200">
        <f t="shared" si="18"/>
        <v>-3.1250536005528016</v>
      </c>
      <c r="N200" s="13">
        <f t="shared" si="19"/>
        <v>7.254475745135956E-4</v>
      </c>
      <c r="O200" s="13">
        <v>1</v>
      </c>
    </row>
    <row r="201" spans="4:15" x14ac:dyDescent="0.4">
      <c r="D201" s="6">
        <v>2.64</v>
      </c>
      <c r="E201" s="7">
        <f t="shared" si="14"/>
        <v>-0.3692679962692379</v>
      </c>
      <c r="G201">
        <f t="shared" si="16"/>
        <v>4.2535751775540511</v>
      </c>
      <c r="H201" s="10">
        <f t="shared" si="20"/>
        <v>-3.1225301764526754</v>
      </c>
      <c r="I201">
        <f t="shared" si="17"/>
        <v>-24.980241411621403</v>
      </c>
      <c r="K201">
        <f t="shared" si="15"/>
        <v>-3.0958465611182757</v>
      </c>
      <c r="M201">
        <f t="shared" si="18"/>
        <v>-3.0958465611182757</v>
      </c>
      <c r="N201" s="13">
        <f t="shared" si="19"/>
        <v>7.1201532731420914E-4</v>
      </c>
      <c r="O201" s="13">
        <v>1</v>
      </c>
    </row>
    <row r="202" spans="4:15" x14ac:dyDescent="0.4">
      <c r="D202" s="6">
        <v>2.66</v>
      </c>
      <c r="E202" s="7">
        <f t="shared" si="14"/>
        <v>-0.36581314043095997</v>
      </c>
      <c r="G202">
        <f t="shared" si="16"/>
        <v>4.2671422753635211</v>
      </c>
      <c r="H202" s="10">
        <f t="shared" si="20"/>
        <v>-3.0933159154841974</v>
      </c>
      <c r="I202">
        <f t="shared" si="17"/>
        <v>-24.746527323873579</v>
      </c>
      <c r="K202">
        <f t="shared" si="15"/>
        <v>-3.0669071395072955</v>
      </c>
      <c r="M202">
        <f t="shared" si="18"/>
        <v>-3.0669071395072955</v>
      </c>
      <c r="N202" s="13">
        <f t="shared" si="19"/>
        <v>6.9742344859818732E-4</v>
      </c>
      <c r="O202" s="13">
        <v>1</v>
      </c>
    </row>
    <row r="203" spans="4:15" x14ac:dyDescent="0.4">
      <c r="D203" s="6">
        <v>2.68</v>
      </c>
      <c r="E203" s="7">
        <f t="shared" si="14"/>
        <v>-0.36238682571971215</v>
      </c>
      <c r="G203">
        <f t="shared" si="16"/>
        <v>4.2807093731729919</v>
      </c>
      <c r="H203" s="10">
        <f t="shared" si="20"/>
        <v>-3.0643429982858859</v>
      </c>
      <c r="I203">
        <f t="shared" si="17"/>
        <v>-24.514743986287087</v>
      </c>
      <c r="K203">
        <f t="shared" si="15"/>
        <v>-3.0382332924650184</v>
      </c>
      <c r="M203">
        <f t="shared" si="18"/>
        <v>-3.0382332924650184</v>
      </c>
      <c r="N203" s="13">
        <f t="shared" si="19"/>
        <v>6.817167380522406E-4</v>
      </c>
      <c r="O203" s="13">
        <v>1</v>
      </c>
    </row>
    <row r="204" spans="4:15" x14ac:dyDescent="0.4">
      <c r="D204" s="6">
        <v>2.7</v>
      </c>
      <c r="E204" s="7">
        <f t="shared" si="14"/>
        <v>-0.35898882262208365</v>
      </c>
      <c r="G204">
        <f t="shared" si="16"/>
        <v>4.294276470982461</v>
      </c>
      <c r="H204" s="10">
        <f t="shared" si="20"/>
        <v>-3.0356094840923395</v>
      </c>
      <c r="I204">
        <f t="shared" si="17"/>
        <v>-24.284875872738716</v>
      </c>
      <c r="K204">
        <f t="shared" si="15"/>
        <v>-3.0098229725762198</v>
      </c>
      <c r="M204">
        <f t="shared" si="18"/>
        <v>-3.0098229725762198</v>
      </c>
      <c r="N204" s="13">
        <f t="shared" si="19"/>
        <v>6.6494417617097754E-4</v>
      </c>
      <c r="O204" s="13">
        <v>1</v>
      </c>
    </row>
    <row r="205" spans="4:15" x14ac:dyDescent="0.4">
      <c r="D205" s="6">
        <v>2.72</v>
      </c>
      <c r="E205" s="7">
        <f t="shared" si="14"/>
        <v>-0.35561890318212125</v>
      </c>
      <c r="G205">
        <f t="shared" si="16"/>
        <v>4.307843568791931</v>
      </c>
      <c r="H205" s="10">
        <f t="shared" si="20"/>
        <v>-3.0071134453080166</v>
      </c>
      <c r="I205">
        <f t="shared" si="17"/>
        <v>-24.056907562464133</v>
      </c>
      <c r="K205">
        <f t="shared" si="15"/>
        <v>-2.9816741293025881</v>
      </c>
      <c r="M205">
        <f t="shared" si="18"/>
        <v>-2.9816741293025881</v>
      </c>
      <c r="N205" s="13">
        <f t="shared" si="19"/>
        <v>6.4715879882404966E-4</v>
      </c>
      <c r="O205" s="13">
        <v>1</v>
      </c>
    </row>
    <row r="206" spans="4:15" x14ac:dyDescent="0.4">
      <c r="D206" s="6">
        <v>2.74</v>
      </c>
      <c r="E206" s="7">
        <f t="shared" si="14"/>
        <v>-0.35227684106268237</v>
      </c>
      <c r="G206">
        <f t="shared" si="16"/>
        <v>4.3214106666014018</v>
      </c>
      <c r="H206" s="10">
        <f t="shared" si="20"/>
        <v>-2.9788529680260418</v>
      </c>
      <c r="I206">
        <f t="shared" si="17"/>
        <v>-23.830823744208335</v>
      </c>
      <c r="K206">
        <f t="shared" si="15"/>
        <v>-2.9537847099703387</v>
      </c>
      <c r="M206">
        <f t="shared" si="18"/>
        <v>-2.9537847099703387</v>
      </c>
      <c r="N206" s="13">
        <f t="shared" si="19"/>
        <v>6.2841756194732432E-4</v>
      </c>
      <c r="O206" s="13">
        <v>1</v>
      </c>
    </row>
    <row r="207" spans="4:15" x14ac:dyDescent="0.4">
      <c r="D207" s="6">
        <v>2.76</v>
      </c>
      <c r="E207" s="7">
        <f t="shared" si="14"/>
        <v>-0.34896241160100611</v>
      </c>
      <c r="G207">
        <f t="shared" si="16"/>
        <v>4.3349777644108709</v>
      </c>
      <c r="H207" s="10">
        <f t="shared" si="20"/>
        <v>-2.9508261524981072</v>
      </c>
      <c r="I207">
        <f t="shared" si="17"/>
        <v>-23.606609219984858</v>
      </c>
      <c r="K207">
        <f t="shared" si="15"/>
        <v>-2.9261526607100952</v>
      </c>
      <c r="M207">
        <f t="shared" si="18"/>
        <v>-2.9261526607100952</v>
      </c>
      <c r="N207" s="13">
        <f t="shared" si="19"/>
        <v>6.0878119701309743E-4</v>
      </c>
      <c r="O207" s="13">
        <v>1</v>
      </c>
    </row>
    <row r="208" spans="4:15" x14ac:dyDescent="0.4">
      <c r="D208" s="6">
        <v>2.78</v>
      </c>
      <c r="E208" s="7">
        <f t="shared" si="14"/>
        <v>-0.34567539185879992</v>
      </c>
      <c r="G208">
        <f t="shared" si="16"/>
        <v>4.3485448622203418</v>
      </c>
      <c r="H208" s="10">
        <f t="shared" si="20"/>
        <v>-2.9230311135580118</v>
      </c>
      <c r="I208">
        <f t="shared" si="17"/>
        <v>-23.384248908464095</v>
      </c>
      <c r="K208">
        <f t="shared" si="15"/>
        <v>-2.8987759273509948</v>
      </c>
      <c r="M208">
        <f t="shared" si="18"/>
        <v>-2.8987759273509948</v>
      </c>
      <c r="N208" s="13">
        <f t="shared" si="19"/>
        <v>5.8831405793707034E-4</v>
      </c>
      <c r="O208" s="13">
        <v>1</v>
      </c>
    </row>
    <row r="209" spans="4:15" x14ac:dyDescent="0.4">
      <c r="D209" s="6">
        <v>2.8</v>
      </c>
      <c r="E209" s="7">
        <f t="shared" si="14"/>
        <v>-0.3424155606671328</v>
      </c>
      <c r="G209">
        <f t="shared" si="16"/>
        <v>4.3621119600298117</v>
      </c>
      <c r="H209" s="10">
        <f t="shared" si="20"/>
        <v>-2.8954659810012751</v>
      </c>
      <c r="I209">
        <f t="shared" si="17"/>
        <v>-23.1637278480102</v>
      </c>
      <c r="K209">
        <f t="shared" si="15"/>
        <v>-2.8716524562709438</v>
      </c>
      <c r="M209">
        <f t="shared" si="18"/>
        <v>-2.8716524562709438</v>
      </c>
      <c r="N209" s="13">
        <f t="shared" si="19"/>
        <v>5.6708396008209902E-4</v>
      </c>
      <c r="O209" s="13">
        <v>1</v>
      </c>
    </row>
    <row r="210" spans="4:15" x14ac:dyDescent="0.4">
      <c r="D210" s="6">
        <v>2.82</v>
      </c>
      <c r="E210" s="7">
        <f t="shared" si="14"/>
        <v>-0.33918269866640949</v>
      </c>
      <c r="G210">
        <f t="shared" si="16"/>
        <v>4.3756790578392817</v>
      </c>
      <c r="H210" s="10">
        <f t="shared" si="20"/>
        <v>-2.8681288999231582</v>
      </c>
      <c r="I210">
        <f t="shared" si="17"/>
        <v>-22.945031199385266</v>
      </c>
      <c r="K210">
        <f t="shared" si="15"/>
        <v>-2.8447801952047427</v>
      </c>
      <c r="M210">
        <f t="shared" si="18"/>
        <v>-2.8447801952047427</v>
      </c>
      <c r="N210" s="13">
        <f t="shared" si="19"/>
        <v>5.4516201202776048E-4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-0.33597658834169142</v>
      </c>
      <c r="G211">
        <f t="shared" si="16"/>
        <v>4.3892461556487516</v>
      </c>
      <c r="H211" s="10">
        <f t="shared" si="20"/>
        <v>-2.8410180310173425</v>
      </c>
      <c r="I211">
        <f t="shared" si="17"/>
        <v>-22.72814424813874</v>
      </c>
      <c r="K211">
        <f t="shared" ref="K211:K274" si="22">$L$9*$L$6*EXP(-$L$4*(G211/$L$10-1))+6*$L$6*EXP(-$L$4*(2/SQRT(3)*G211/$L$10-1))+12*$L$6*EXP(-$L$4*(SQRT(2)*2/SQRT(3)*G211/$L$10-1))+24*$L$6*EXP(-$L$4*(SQRT(11)/2*2/SQRT(3)*G211/$L$10-1))+8*$L$6*EXP(-$L$4*(2*G211/$L$10-1))-SQRT($L$9*$L$7^2*EXP(-2*$L$5*(G211/$L$10-1))+6*$L$7^2*EXP(-2*$L$5*(2/SQRT(3)*G211/$L$10-1))+12*$L$7^2*EXP(-2*$L$5*(SQRT(2)*2/SQRT(3)*G211/$L$10-1))+24*$L$7^2*EXP(-2*$L$5*(SQRT(11)/2*2/SQRT(3)*G211/$L$10-1))+8*$L$7^2*EXP(-2*$L$5*(2*G211/$L$10-1)))</f>
        <v>-2.8181570940118599</v>
      </c>
      <c r="M211">
        <f t="shared" si="18"/>
        <v>-2.8181570940118599</v>
      </c>
      <c r="N211" s="13">
        <f t="shared" si="19"/>
        <v>5.2262244076864558E-4</v>
      </c>
      <c r="O211" s="13">
        <v>1</v>
      </c>
    </row>
    <row r="212" spans="4:15" x14ac:dyDescent="0.4">
      <c r="D212" s="6">
        <v>2.86</v>
      </c>
      <c r="E212" s="7">
        <f t="shared" si="21"/>
        <v>-0.3327970140536185</v>
      </c>
      <c r="G212">
        <f t="shared" ref="G212:G275" si="23">$E$11*(D212/$E$12+1)</f>
        <v>4.4028132534582216</v>
      </c>
      <c r="H212" s="10">
        <f t="shared" si="20"/>
        <v>-2.8141315508373976</v>
      </c>
      <c r="I212">
        <f t="shared" ref="I212:I275" si="24">H212*$E$6</f>
        <v>-22.513052406699181</v>
      </c>
      <c r="K212">
        <f t="shared" si="22"/>
        <v>-2.7917811054054993</v>
      </c>
      <c r="M212">
        <f t="shared" ref="M212:M275" si="25">$L$9*$O$6*EXP(-$O$4*(G212/$L$10-1))+6*$O$6*EXP(-$O$4*(2/SQRT(3)*G212/$L$10-1))+12*$O$6*EXP(-$O$4*(SQRT(2)*2/SQRT(3)*G212/$L$10-1))+24*$O$6*EXP(-$O$4*(SQRT(11)/2*2/SQRT(3)*G212/$L$10-1))+8*$O$6*EXP(-$O$4*(2*G212/$L$10-1))-SQRT($L$9*$O$7^2*EXP(-2*$O$5*(G212/$L$10-1))+6*$O$7^2*EXP(-2*$O$5*(2/SQRT(3)*G212/$L$10-1))+12*$O$7^2*EXP(-2*$O$5*(SQRT(2)*2/SQRT(3)*G212/$L$10-1))+24*$O$7^2*EXP(-2*$O$5*(SQRT(11)/2*2/SQRT(3)*G212/$L$10-1))+8*$O$7^2*EXP(-2*$O$5*(2*G212/$L$10-1)))</f>
        <v>-2.7917811054054993</v>
      </c>
      <c r="N212" s="13">
        <f t="shared" ref="N212:N275" si="26">(M212-H212)^2*O212</f>
        <v>4.9954241100426573E-4</v>
      </c>
      <c r="O212" s="13">
        <v>1</v>
      </c>
    </row>
    <row r="213" spans="4:15" x14ac:dyDescent="0.4">
      <c r="D213" s="6">
        <v>2.88</v>
      </c>
      <c r="E213" s="7">
        <f t="shared" si="21"/>
        <v>-0.32964376206517437</v>
      </c>
      <c r="G213">
        <f t="shared" si="23"/>
        <v>4.4163803512676916</v>
      </c>
      <c r="H213" s="10">
        <f t="shared" ref="H213:H276" si="27">-(-$B$4)*(1+D213+$E$5*D213^3)*EXP(-D213)</f>
        <v>-2.7874676520231145</v>
      </c>
      <c r="I213">
        <f t="shared" si="24"/>
        <v>-22.299741216184916</v>
      </c>
      <c r="K213">
        <f t="shared" si="22"/>
        <v>-2.7656501856445481</v>
      </c>
      <c r="M213">
        <f t="shared" si="25"/>
        <v>-2.7656501856445481</v>
      </c>
      <c r="N213" s="13">
        <f t="shared" si="26"/>
        <v>4.7600183917987564E-4</v>
      </c>
      <c r="O213" s="13">
        <v>1</v>
      </c>
    </row>
    <row r="214" spans="4:15" x14ac:dyDescent="0.4">
      <c r="D214" s="6">
        <v>2.9</v>
      </c>
      <c r="E214" s="7">
        <f t="shared" si="21"/>
        <v>-0.32651662056452824</v>
      </c>
      <c r="G214">
        <f t="shared" si="23"/>
        <v>4.4299474490771624</v>
      </c>
      <c r="H214" s="10">
        <f t="shared" si="27"/>
        <v>-2.7610245434936505</v>
      </c>
      <c r="I214">
        <f t="shared" si="24"/>
        <v>-22.088196347949204</v>
      </c>
      <c r="K214">
        <f t="shared" si="22"/>
        <v>-2.739762295189943</v>
      </c>
      <c r="M214">
        <f t="shared" si="25"/>
        <v>-2.739762295189943</v>
      </c>
      <c r="N214" s="13">
        <f t="shared" si="26"/>
        <v>4.5208320292851193E-4</v>
      </c>
      <c r="O214" s="13">
        <v>1</v>
      </c>
    </row>
    <row r="215" spans="4:15" x14ac:dyDescent="0.4">
      <c r="D215" s="6">
        <v>2.92</v>
      </c>
      <c r="E215" s="7">
        <f t="shared" si="21"/>
        <v>-0.3234153796841765</v>
      </c>
      <c r="G215">
        <f t="shared" si="23"/>
        <v>4.4435145468866324</v>
      </c>
      <c r="H215" s="10">
        <f t="shared" si="27"/>
        <v>-2.7348004506093964</v>
      </c>
      <c r="I215">
        <f t="shared" si="24"/>
        <v>-21.878403604875171</v>
      </c>
      <c r="K215">
        <f t="shared" si="22"/>
        <v>-2.7141153993269285</v>
      </c>
      <c r="M215">
        <f t="shared" si="25"/>
        <v>-2.7141153993269285</v>
      </c>
      <c r="N215" s="13">
        <f t="shared" si="26"/>
        <v>4.278713465583266E-4</v>
      </c>
      <c r="O215" s="13">
        <v>1</v>
      </c>
    </row>
    <row r="216" spans="4:15" x14ac:dyDescent="0.4">
      <c r="D216" s="6">
        <v>2.94</v>
      </c>
      <c r="E216" s="7">
        <f t="shared" si="21"/>
        <v>-0.32033983151659701</v>
      </c>
      <c r="G216">
        <f t="shared" si="23"/>
        <v>4.4570816446961024</v>
      </c>
      <c r="H216" s="10">
        <f t="shared" si="27"/>
        <v>-2.7087936153043439</v>
      </c>
      <c r="I216">
        <f t="shared" si="24"/>
        <v>-21.670348922434751</v>
      </c>
      <c r="K216">
        <f t="shared" si="22"/>
        <v>-2.6887074687546075</v>
      </c>
      <c r="M216">
        <f t="shared" si="25"/>
        <v>-2.6887074687546075</v>
      </c>
      <c r="N216" s="13">
        <f t="shared" si="26"/>
        <v>4.0345328321748724E-4</v>
      </c>
      <c r="O216" s="13">
        <v>1</v>
      </c>
    </row>
    <row r="217" spans="4:15" x14ac:dyDescent="0.4">
      <c r="D217" s="6">
        <v>2.96</v>
      </c>
      <c r="E217" s="7">
        <f t="shared" si="21"/>
        <v>-0.31728977012662102</v>
      </c>
      <c r="G217">
        <f t="shared" si="23"/>
        <v>4.4706487425055714</v>
      </c>
      <c r="H217" s="10">
        <f t="shared" si="27"/>
        <v>-2.6830022961907072</v>
      </c>
      <c r="I217">
        <f t="shared" si="24"/>
        <v>-21.464018369525657</v>
      </c>
      <c r="K217">
        <f t="shared" si="22"/>
        <v>-2.6635364801441606</v>
      </c>
      <c r="M217">
        <f t="shared" si="25"/>
        <v>-2.6635364801441606</v>
      </c>
      <c r="N217" s="13">
        <f t="shared" si="26"/>
        <v>3.7891799435799204E-4</v>
      </c>
      <c r="O217" s="13">
        <v>1</v>
      </c>
    </row>
    <row r="218" spans="4:15" x14ac:dyDescent="0.4">
      <c r="D218" s="6">
        <v>2.98</v>
      </c>
      <c r="E218" s="7">
        <f t="shared" si="21"/>
        <v>-0.31426499156071752</v>
      </c>
      <c r="G218">
        <f t="shared" si="23"/>
        <v>4.4842158403150423</v>
      </c>
      <c r="H218" s="10">
        <f t="shared" si="27"/>
        <v>-2.6574247686374268</v>
      </c>
      <c r="I218">
        <f t="shared" si="24"/>
        <v>-21.259398149099415</v>
      </c>
      <c r="K218">
        <f t="shared" si="22"/>
        <v>-2.6386004166670203</v>
      </c>
      <c r="M218">
        <f t="shared" si="25"/>
        <v>-2.6386004166670203</v>
      </c>
      <c r="N218" s="13">
        <f t="shared" si="26"/>
        <v>3.5435622710574898E-4</v>
      </c>
      <c r="O218" s="13">
        <v>1</v>
      </c>
    </row>
    <row r="219" spans="4:15" x14ac:dyDescent="0.4">
      <c r="D219" s="6">
        <v>3</v>
      </c>
      <c r="E219" s="7">
        <f t="shared" si="21"/>
        <v>-0.31126529385337665</v>
      </c>
      <c r="G219">
        <f t="shared" si="23"/>
        <v>4.4977829381245122</v>
      </c>
      <c r="H219" s="10">
        <f t="shared" si="27"/>
        <v>-2.6320593248241524</v>
      </c>
      <c r="I219">
        <f t="shared" si="24"/>
        <v>-21.056474598593219</v>
      </c>
      <c r="K219">
        <f t="shared" si="22"/>
        <v>-2.6138972684942861</v>
      </c>
      <c r="M219">
        <f t="shared" si="25"/>
        <v>-2.6138972684942861</v>
      </c>
      <c r="N219" s="13">
        <f t="shared" si="26"/>
        <v>3.2986029012923793E-4</v>
      </c>
      <c r="O219" s="13">
        <v>1</v>
      </c>
    </row>
    <row r="220" spans="4:15" x14ac:dyDescent="0.4">
      <c r="D220" s="6">
        <v>3.02</v>
      </c>
      <c r="E220" s="7">
        <f t="shared" si="21"/>
        <v>-0.30829047703077178</v>
      </c>
      <c r="G220">
        <f t="shared" si="23"/>
        <v>4.5113500359339822</v>
      </c>
      <c r="H220" s="10">
        <f t="shared" si="27"/>
        <v>-2.6069042737722059</v>
      </c>
      <c r="I220">
        <f t="shared" si="24"/>
        <v>-20.855234190177647</v>
      </c>
      <c r="K220">
        <f t="shared" si="22"/>
        <v>-2.5894250332685251</v>
      </c>
      <c r="M220">
        <f t="shared" si="25"/>
        <v>-2.5894250332685251</v>
      </c>
      <c r="N220" s="13">
        <f t="shared" si="26"/>
        <v>3.0552384858551439E-4</v>
      </c>
      <c r="O220" s="13">
        <v>1</v>
      </c>
    </row>
    <row r="221" spans="4:15" x14ac:dyDescent="0.4">
      <c r="D221" s="6">
        <v>3.04</v>
      </c>
      <c r="E221" s="7">
        <f t="shared" si="21"/>
        <v>-0.30534034311186997</v>
      </c>
      <c r="G221">
        <f t="shared" si="23"/>
        <v>4.5249171337434522</v>
      </c>
      <c r="H221" s="10">
        <f t="shared" si="27"/>
        <v>-2.5819579413539722</v>
      </c>
      <c r="I221">
        <f t="shared" si="24"/>
        <v>-20.655663530831777</v>
      </c>
      <c r="K221">
        <f t="shared" si="22"/>
        <v>-2.5651817165491839</v>
      </c>
      <c r="M221">
        <f t="shared" si="25"/>
        <v>-2.5651817165491839</v>
      </c>
      <c r="N221" s="13">
        <f t="shared" si="26"/>
        <v>2.814417187007923E-4</v>
      </c>
      <c r="O221" s="13">
        <v>1</v>
      </c>
    </row>
    <row r="222" spans="4:15" x14ac:dyDescent="0.4">
      <c r="D222" s="6">
        <v>3.06</v>
      </c>
      <c r="E222" s="7">
        <f t="shared" si="21"/>
        <v>-0.30241469610715421</v>
      </c>
      <c r="G222">
        <f t="shared" si="23"/>
        <v>4.538484231552923</v>
      </c>
      <c r="H222" s="10">
        <f t="shared" si="27"/>
        <v>-2.5572186702820958</v>
      </c>
      <c r="I222">
        <f t="shared" si="24"/>
        <v>-20.457749362256767</v>
      </c>
      <c r="K222">
        <f t="shared" si="22"/>
        <v>-2.5411653322326675</v>
      </c>
      <c r="M222">
        <f t="shared" si="25"/>
        <v>-2.5411653322326675</v>
      </c>
      <c r="N222" s="13">
        <f t="shared" si="26"/>
        <v>2.5770966252922317E-4</v>
      </c>
      <c r="O222" s="13">
        <v>1</v>
      </c>
    </row>
    <row r="223" spans="4:15" x14ac:dyDescent="0.4">
      <c r="D223" s="6">
        <v>3.08</v>
      </c>
      <c r="E223" s="7">
        <f t="shared" si="21"/>
        <v>-0.29951334201511337</v>
      </c>
      <c r="G223">
        <f t="shared" si="23"/>
        <v>4.552051329362393</v>
      </c>
      <c r="H223" s="10">
        <f t="shared" si="27"/>
        <v>-2.5326848200797984</v>
      </c>
      <c r="I223">
        <f t="shared" si="24"/>
        <v>-20.261478560638388</v>
      </c>
      <c r="K223">
        <f t="shared" si="22"/>
        <v>-2.5173739029482012</v>
      </c>
      <c r="M223">
        <f t="shared" si="25"/>
        <v>-2.5173739029482012</v>
      </c>
      <c r="N223" s="13">
        <f t="shared" si="26"/>
        <v>2.344241834106387E-4</v>
      </c>
      <c r="O223" s="13">
        <v>1</v>
      </c>
    </row>
    <row r="224" spans="4:15" x14ac:dyDescent="0.4">
      <c r="D224" s="6">
        <v>3.1</v>
      </c>
      <c r="E224" s="7">
        <f t="shared" si="21"/>
        <v>-0.29663608881664827</v>
      </c>
      <c r="G224">
        <f t="shared" si="23"/>
        <v>4.5656184271718629</v>
      </c>
      <c r="H224" s="10">
        <f t="shared" si="27"/>
        <v>-2.5083547670335777</v>
      </c>
      <c r="I224">
        <f t="shared" si="24"/>
        <v>-20.066838136268622</v>
      </c>
      <c r="K224">
        <f t="shared" si="22"/>
        <v>-2.4938054604304392</v>
      </c>
      <c r="M224">
        <f t="shared" si="25"/>
        <v>-2.4938054604304392</v>
      </c>
      <c r="N224" s="13">
        <f t="shared" si="26"/>
        <v>2.1168232263213185E-4</v>
      </c>
      <c r="O224" s="13">
        <v>1</v>
      </c>
    </row>
    <row r="225" spans="4:15" x14ac:dyDescent="0.4">
      <c r="D225" s="6">
        <v>3.12</v>
      </c>
      <c r="E225" s="7">
        <f t="shared" si="21"/>
        <v>-0.29378274646753572</v>
      </c>
      <c r="G225">
        <f t="shared" si="23"/>
        <v>4.5791855249813329</v>
      </c>
      <c r="H225" s="10">
        <f t="shared" si="27"/>
        <v>-2.4842269041294816</v>
      </c>
      <c r="I225">
        <f t="shared" si="24"/>
        <v>-19.873815233035852</v>
      </c>
      <c r="K225">
        <f t="shared" si="22"/>
        <v>-2.4704580458698779</v>
      </c>
      <c r="M225">
        <f t="shared" si="25"/>
        <v>-2.4704580458698779</v>
      </c>
      <c r="N225" s="13">
        <f t="shared" si="26"/>
        <v>1.895814577730546E-4</v>
      </c>
      <c r="O225" s="13">
        <v>1</v>
      </c>
    </row>
    <row r="226" spans="4:15" x14ac:dyDescent="0.4">
      <c r="D226" s="6">
        <v>3.14</v>
      </c>
      <c r="E226" s="7">
        <f t="shared" si="21"/>
        <v>-0.29095312688908642</v>
      </c>
      <c r="G226">
        <f t="shared" si="23"/>
        <v>4.5927526227908029</v>
      </c>
      <c r="H226" s="10">
        <f t="shared" si="27"/>
        <v>-2.4602996409741142</v>
      </c>
      <c r="I226">
        <f t="shared" si="24"/>
        <v>-19.682397127792914</v>
      </c>
      <c r="K226">
        <f t="shared" si="22"/>
        <v>-2.4473297102419576</v>
      </c>
      <c r="M226">
        <f t="shared" si="25"/>
        <v>-2.4473297102419576</v>
      </c>
      <c r="N226" s="13">
        <f t="shared" si="26"/>
        <v>1.682191031969425E-4</v>
      </c>
      <c r="O226" s="13">
        <v>1</v>
      </c>
    </row>
    <row r="227" spans="4:15" x14ac:dyDescent="0.4">
      <c r="D227" s="6">
        <v>3.16</v>
      </c>
      <c r="E227" s="7">
        <f t="shared" si="21"/>
        <v>-0.2881470439571252</v>
      </c>
      <c r="G227">
        <f t="shared" si="23"/>
        <v>4.6063197206002728</v>
      </c>
      <c r="H227" s="10">
        <f t="shared" si="27"/>
        <v>-2.4365714037014503</v>
      </c>
      <c r="I227">
        <f t="shared" si="24"/>
        <v>-19.492571229611602</v>
      </c>
      <c r="K227">
        <f t="shared" si="22"/>
        <v>-2.4244185146158017</v>
      </c>
      <c r="M227">
        <f t="shared" si="25"/>
        <v>-2.4244185146158017</v>
      </c>
      <c r="N227" s="13">
        <f t="shared" si="26"/>
        <v>1.4769271312807685E-4</v>
      </c>
      <c r="O227" s="13">
        <v>1</v>
      </c>
    </row>
    <row r="228" spans="4:15" x14ac:dyDescent="0.4">
      <c r="D228" s="6">
        <v>3.18</v>
      </c>
      <c r="E228" s="7">
        <f t="shared" si="21"/>
        <v>-0.28536431348941671</v>
      </c>
      <c r="G228">
        <f t="shared" si="23"/>
        <v>4.6198868184097428</v>
      </c>
      <c r="H228" s="10">
        <f t="shared" si="27"/>
        <v>-2.4130406348665074</v>
      </c>
      <c r="I228">
        <f t="shared" si="24"/>
        <v>-19.30432507893206</v>
      </c>
      <c r="K228">
        <f t="shared" si="22"/>
        <v>-2.4017225304434402</v>
      </c>
      <c r="M228">
        <f t="shared" si="25"/>
        <v>-2.4017225304434402</v>
      </c>
      <c r="N228" s="13">
        <f t="shared" si="26"/>
        <v>1.280994877314543E-4</v>
      </c>
      <c r="O228" s="13">
        <v>1</v>
      </c>
    </row>
    <row r="229" spans="4:15" x14ac:dyDescent="0.4">
      <c r="D229" s="6">
        <v>3.2</v>
      </c>
      <c r="E229" s="7">
        <f t="shared" si="21"/>
        <v>-0.28260475323165435</v>
      </c>
      <c r="G229">
        <f t="shared" si="23"/>
        <v>4.6334539162192137</v>
      </c>
      <c r="H229" s="10">
        <f t="shared" si="27"/>
        <v>-2.3897057933268693</v>
      </c>
      <c r="I229">
        <f t="shared" si="24"/>
        <v>-19.117646346614954</v>
      </c>
      <c r="K229">
        <f t="shared" si="22"/>
        <v>-2.3792398398303733</v>
      </c>
      <c r="M229">
        <f t="shared" si="25"/>
        <v>-2.3792398398303733</v>
      </c>
      <c r="N229" s="13">
        <f t="shared" si="26"/>
        <v>1.0953618259081534E-4</v>
      </c>
      <c r="O229" s="13">
        <v>1</v>
      </c>
    </row>
    <row r="230" spans="4:15" x14ac:dyDescent="0.4">
      <c r="D230" s="6">
        <v>3.22</v>
      </c>
      <c r="E230" s="7">
        <f t="shared" si="21"/>
        <v>-0.27986818284212284</v>
      </c>
      <c r="G230">
        <f t="shared" si="23"/>
        <v>4.6470210140286836</v>
      </c>
      <c r="H230" s="10">
        <f t="shared" si="27"/>
        <v>-2.3665653541129905</v>
      </c>
      <c r="I230">
        <f t="shared" si="24"/>
        <v>-18.932522832903924</v>
      </c>
      <c r="K230">
        <f t="shared" si="22"/>
        <v>-2.3569685357882753</v>
      </c>
      <c r="M230">
        <f t="shared" si="25"/>
        <v>-2.3569685357882753</v>
      </c>
      <c r="N230" s="13">
        <f t="shared" si="26"/>
        <v>9.2098921957590646E-5</v>
      </c>
      <c r="O230" s="13">
        <v>1</v>
      </c>
    </row>
    <row r="231" spans="4:15" x14ac:dyDescent="0.4">
      <c r="D231" s="6">
        <v>3.24</v>
      </c>
      <c r="E231" s="7">
        <f t="shared" si="21"/>
        <v>-0.2771544238751425</v>
      </c>
      <c r="G231">
        <f t="shared" si="23"/>
        <v>4.6605881118381527</v>
      </c>
      <c r="H231" s="10">
        <f t="shared" si="27"/>
        <v>-2.3436178082882049</v>
      </c>
      <c r="I231">
        <f t="shared" si="24"/>
        <v>-18.748942466305639</v>
      </c>
      <c r="K231">
        <f t="shared" si="22"/>
        <v>-2.334906722470603</v>
      </c>
      <c r="M231">
        <f t="shared" si="25"/>
        <v>-2.334906722470603</v>
      </c>
      <c r="N231" s="13">
        <f t="shared" si="26"/>
        <v>7.5883016121623694E-5</v>
      </c>
      <c r="O231" s="13">
        <v>1</v>
      </c>
    </row>
    <row r="232" spans="4:15" x14ac:dyDescent="0.4">
      <c r="D232" s="6">
        <v>3.26</v>
      </c>
      <c r="E232" s="7">
        <f t="shared" si="21"/>
        <v>-0.27446329976339462</v>
      </c>
      <c r="G232">
        <f t="shared" si="23"/>
        <v>4.6741552096476227</v>
      </c>
      <c r="H232" s="10">
        <f t="shared" si="27"/>
        <v>-2.3208616627992646</v>
      </c>
      <c r="I232">
        <f t="shared" si="24"/>
        <v>-18.566893302394117</v>
      </c>
      <c r="K232">
        <f t="shared" si="22"/>
        <v>-2.3130525153918606</v>
      </c>
      <c r="M232">
        <f t="shared" si="25"/>
        <v>-2.3130525153918606</v>
      </c>
      <c r="N232" s="13">
        <f t="shared" si="26"/>
        <v>6.0982783230564857E-5</v>
      </c>
      <c r="O232" s="13">
        <v>1</v>
      </c>
    </row>
    <row r="233" spans="4:15" x14ac:dyDescent="0.4">
      <c r="D233" s="6">
        <v>3.28</v>
      </c>
      <c r="E233" s="7">
        <f t="shared" si="21"/>
        <v>-0.27179463579922453</v>
      </c>
      <c r="G233">
        <f t="shared" si="23"/>
        <v>4.6877223074570926</v>
      </c>
      <c r="H233" s="10">
        <f t="shared" si="27"/>
        <v>-2.2982954403182427</v>
      </c>
      <c r="I233">
        <f t="shared" si="24"/>
        <v>-18.386363522545942</v>
      </c>
      <c r="K233">
        <f t="shared" si="22"/>
        <v>-2.2914040416312385</v>
      </c>
      <c r="M233">
        <f t="shared" si="25"/>
        <v>-2.2914040416312385</v>
      </c>
      <c r="N233" s="13">
        <f t="shared" si="26"/>
        <v>4.7491375863244313E-5</v>
      </c>
      <c r="O233" s="13">
        <v>1</v>
      </c>
    </row>
    <row r="234" spans="4:15" x14ac:dyDescent="0.4">
      <c r="D234" s="6">
        <v>3.3</v>
      </c>
      <c r="E234" s="7">
        <f t="shared" si="21"/>
        <v>-0.26914825911501528</v>
      </c>
      <c r="G234">
        <f t="shared" si="23"/>
        <v>4.7012894052665635</v>
      </c>
      <c r="H234" s="10">
        <f t="shared" si="27"/>
        <v>-2.2759176790765689</v>
      </c>
      <c r="I234">
        <f t="shared" si="24"/>
        <v>-18.207341432612552</v>
      </c>
      <c r="K234">
        <f t="shared" si="22"/>
        <v>-2.2699594400212981</v>
      </c>
      <c r="M234">
        <f t="shared" si="25"/>
        <v>-2.2699594400212981</v>
      </c>
      <c r="N234" s="13">
        <f t="shared" si="26"/>
        <v>3.5500612639754508E-5</v>
      </c>
      <c r="O234" s="13">
        <v>1</v>
      </c>
    </row>
    <row r="235" spans="4:15" x14ac:dyDescent="0.4">
      <c r="D235" s="6">
        <v>3.32</v>
      </c>
      <c r="E235" s="7">
        <f t="shared" si="21"/>
        <v>-0.26652399866271576</v>
      </c>
      <c r="G235">
        <f t="shared" si="23"/>
        <v>4.7148565030760334</v>
      </c>
      <c r="H235" s="10">
        <f t="shared" si="27"/>
        <v>-2.253726932691924</v>
      </c>
      <c r="I235">
        <f t="shared" si="24"/>
        <v>-18.029815461535392</v>
      </c>
      <c r="K235">
        <f t="shared" si="22"/>
        <v>-2.2487168613223658</v>
      </c>
      <c r="M235">
        <f t="shared" si="25"/>
        <v>-2.2487168613223658</v>
      </c>
      <c r="N235" s="13">
        <f t="shared" si="26"/>
        <v>2.5100815128067E-5</v>
      </c>
      <c r="O235" s="13">
        <v>1</v>
      </c>
    </row>
    <row r="236" spans="4:15" x14ac:dyDescent="0.4">
      <c r="D236" s="6">
        <v>3.34</v>
      </c>
      <c r="E236" s="7">
        <f t="shared" si="21"/>
        <v>-0.26392168519260834</v>
      </c>
      <c r="G236">
        <f t="shared" si="23"/>
        <v>4.7284236008855034</v>
      </c>
      <c r="H236" s="10">
        <f t="shared" si="27"/>
        <v>-2.2317217699886958</v>
      </c>
      <c r="I236">
        <f t="shared" si="24"/>
        <v>-17.853774159909566</v>
      </c>
      <c r="K236">
        <f t="shared" si="22"/>
        <v>-2.2276744683832677</v>
      </c>
      <c r="M236">
        <f t="shared" si="25"/>
        <v>-2.2276744683832677</v>
      </c>
      <c r="N236" s="13">
        <f t="shared" si="26"/>
        <v>1.6380650285300873E-5</v>
      </c>
      <c r="O236" s="13">
        <v>1</v>
      </c>
    </row>
    <row r="237" spans="4:15" x14ac:dyDescent="0.4">
      <c r="D237" s="6">
        <v>3.36</v>
      </c>
      <c r="E237" s="7">
        <f t="shared" si="21"/>
        <v>-0.26134115123139318</v>
      </c>
      <c r="G237">
        <f t="shared" si="23"/>
        <v>4.7419906986949734</v>
      </c>
      <c r="H237" s="10">
        <f t="shared" si="27"/>
        <v>-2.2099007748126605</v>
      </c>
      <c r="I237">
        <f t="shared" si="24"/>
        <v>-17.679206198501284</v>
      </c>
      <c r="K237">
        <f t="shared" si="22"/>
        <v>-2.2068304362890134</v>
      </c>
      <c r="M237">
        <f t="shared" si="25"/>
        <v>-2.2068304362890134</v>
      </c>
      <c r="N237" s="13">
        <f t="shared" si="26"/>
        <v>9.4269786497909658E-6</v>
      </c>
      <c r="O237" s="13">
        <v>1</v>
      </c>
    </row>
    <row r="238" spans="4:15" x14ac:dyDescent="0.4">
      <c r="D238" s="6">
        <v>3.38</v>
      </c>
      <c r="E238" s="7">
        <f t="shared" si="21"/>
        <v>-0.25878223105966303</v>
      </c>
      <c r="G238">
        <f t="shared" si="23"/>
        <v>4.7555577965044433</v>
      </c>
      <c r="H238" s="10">
        <f t="shared" si="27"/>
        <v>-2.1882625458405101</v>
      </c>
      <c r="I238">
        <f t="shared" si="24"/>
        <v>-17.50610036672408</v>
      </c>
      <c r="K238">
        <f t="shared" si="22"/>
        <v>-2.1861829524960044</v>
      </c>
      <c r="M238">
        <f t="shared" si="25"/>
        <v>-2.1861829524960044</v>
      </c>
      <c r="N238" s="13">
        <f t="shared" si="26"/>
        <v>4.3247084785123718E-6</v>
      </c>
      <c r="O238" s="13">
        <v>1</v>
      </c>
    </row>
    <row r="239" spans="4:15" x14ac:dyDescent="0.4">
      <c r="D239" s="6">
        <v>3.4</v>
      </c>
      <c r="E239" s="7">
        <f t="shared" si="21"/>
        <v>-0.25624476068883917</v>
      </c>
      <c r="G239">
        <f t="shared" si="23"/>
        <v>4.7691248943139133</v>
      </c>
      <c r="H239" s="10">
        <f t="shared" si="27"/>
        <v>-2.1668056963848237</v>
      </c>
      <c r="I239">
        <f t="shared" si="24"/>
        <v>-17.334445571078589</v>
      </c>
      <c r="K239">
        <f t="shared" si="22"/>
        <v>-2.1657302169553372</v>
      </c>
      <c r="M239">
        <f t="shared" si="25"/>
        <v>-2.1657302169553372</v>
      </c>
      <c r="N239" s="13">
        <f t="shared" si="26"/>
        <v>1.1566560032485909E-6</v>
      </c>
      <c r="O239" s="13">
        <v>1</v>
      </c>
    </row>
    <row r="240" spans="4:15" x14ac:dyDescent="0.4">
      <c r="D240" s="6">
        <v>3.42</v>
      </c>
      <c r="E240" s="7">
        <f t="shared" si="21"/>
        <v>-0.25372857783763542</v>
      </c>
      <c r="G240">
        <f t="shared" si="23"/>
        <v>4.7826919921233841</v>
      </c>
      <c r="H240" s="10">
        <f t="shared" si="27"/>
        <v>-2.145528854195045</v>
      </c>
      <c r="I240">
        <f t="shared" si="24"/>
        <v>-17.16423083356036</v>
      </c>
      <c r="K240">
        <f t="shared" si="22"/>
        <v>-2.1454704422247164</v>
      </c>
      <c r="M240">
        <f t="shared" si="25"/>
        <v>-2.1454704422247164</v>
      </c>
      <c r="N240" s="13">
        <f t="shared" si="26"/>
        <v>3.4119582776728933E-9</v>
      </c>
      <c r="O240" s="13">
        <v>1</v>
      </c>
    </row>
    <row r="241" spans="4:15" x14ac:dyDescent="0.4">
      <c r="D241" s="6">
        <v>3.44</v>
      </c>
      <c r="E241" s="7">
        <f t="shared" si="21"/>
        <v>-0.25123352190811188</v>
      </c>
      <c r="G241">
        <f t="shared" si="23"/>
        <v>4.7962590899328541</v>
      </c>
      <c r="H241" s="10">
        <f t="shared" si="27"/>
        <v>-2.1244306612549941</v>
      </c>
      <c r="I241">
        <f t="shared" si="24"/>
        <v>-16.995445290039953</v>
      </c>
      <c r="K241">
        <f t="shared" si="22"/>
        <v>-2.1254018535695254</v>
      </c>
      <c r="M241">
        <f t="shared" si="25"/>
        <v>-2.1254018535695254</v>
      </c>
      <c r="N241" s="13">
        <f t="shared" si="26"/>
        <v>9.4321451180455471E-7</v>
      </c>
      <c r="O241" s="13">
        <v>1</v>
      </c>
    </row>
    <row r="242" spans="4:15" x14ac:dyDescent="0.4">
      <c r="D242" s="6">
        <v>3.46</v>
      </c>
      <c r="E242" s="7">
        <f t="shared" si="21"/>
        <v>-0.24875943396138001</v>
      </c>
      <c r="G242">
        <f t="shared" si="23"/>
        <v>4.8098261877423241</v>
      </c>
      <c r="H242" s="10">
        <f t="shared" si="27"/>
        <v>-2.1035097735774291</v>
      </c>
      <c r="I242">
        <f t="shared" si="24"/>
        <v>-16.828078188619433</v>
      </c>
      <c r="K242">
        <f t="shared" si="22"/>
        <v>-2.1055226890535033</v>
      </c>
      <c r="M242">
        <f t="shared" si="25"/>
        <v>-2.1055226890535033</v>
      </c>
      <c r="N242" s="13">
        <f t="shared" si="26"/>
        <v>4.0518287138189591E-6</v>
      </c>
      <c r="O242" s="13">
        <v>1</v>
      </c>
    </row>
    <row r="243" spans="4:15" x14ac:dyDescent="0.4">
      <c r="D243" s="6">
        <v>3.48</v>
      </c>
      <c r="E243" s="7">
        <f t="shared" si="21"/>
        <v>-0.24630615669301245</v>
      </c>
      <c r="G243">
        <f t="shared" si="23"/>
        <v>4.823393285551794</v>
      </c>
      <c r="H243" s="10">
        <f t="shared" si="27"/>
        <v>-2.0827648609961131</v>
      </c>
      <c r="I243">
        <f t="shared" si="24"/>
        <v>-16.662118887968905</v>
      </c>
      <c r="K243">
        <f t="shared" si="22"/>
        <v>-2.0858311996195558</v>
      </c>
      <c r="M243">
        <f t="shared" si="25"/>
        <v>-2.0858311996195558</v>
      </c>
      <c r="N243" s="13">
        <f t="shared" si="26"/>
        <v>9.4024325536160596E-6</v>
      </c>
      <c r="O243" s="13">
        <v>1</v>
      </c>
    </row>
    <row r="244" spans="4:15" x14ac:dyDescent="0.4">
      <c r="D244" s="6">
        <v>3.5</v>
      </c>
      <c r="E244" s="7">
        <f t="shared" si="21"/>
        <v>-0.24387353440821383</v>
      </c>
      <c r="G244">
        <f t="shared" si="23"/>
        <v>4.836960383361264</v>
      </c>
      <c r="H244" s="10">
        <f t="shared" si="27"/>
        <v>-2.0621946069558557</v>
      </c>
      <c r="I244">
        <f t="shared" si="24"/>
        <v>-16.497556855646845</v>
      </c>
      <c r="K244">
        <f t="shared" si="22"/>
        <v>-2.0663256491611079</v>
      </c>
      <c r="M244">
        <f t="shared" si="25"/>
        <v>-2.0663256491611079</v>
      </c>
      <c r="N244" s="13">
        <f t="shared" si="26"/>
        <v>1.7065509701575695E-5</v>
      </c>
      <c r="O244" s="13">
        <v>1</v>
      </c>
    </row>
    <row r="245" spans="4:15" x14ac:dyDescent="0.4">
      <c r="D245" s="6">
        <v>3.52</v>
      </c>
      <c r="E245" s="7">
        <f t="shared" si="21"/>
        <v>-0.24146141299679999</v>
      </c>
      <c r="G245">
        <f t="shared" si="23"/>
        <v>4.8505274811707348</v>
      </c>
      <c r="H245" s="10">
        <f t="shared" si="27"/>
        <v>-2.0417977083009409</v>
      </c>
      <c r="I245">
        <f t="shared" si="24"/>
        <v>-16.334381666407527</v>
      </c>
      <c r="K245">
        <f t="shared" si="22"/>
        <v>-2.0470043145844619</v>
      </c>
      <c r="M245">
        <f t="shared" si="25"/>
        <v>-2.0470043145844619</v>
      </c>
      <c r="N245" s="13">
        <f t="shared" si="26"/>
        <v>2.7108748991600226E-5</v>
      </c>
      <c r="O245" s="13">
        <v>1</v>
      </c>
    </row>
    <row r="246" spans="4:15" x14ac:dyDescent="0.4">
      <c r="D246" s="6">
        <v>3.54</v>
      </c>
      <c r="E246" s="7">
        <f t="shared" si="21"/>
        <v>-0.23906963990803462</v>
      </c>
      <c r="G246">
        <f t="shared" si="23"/>
        <v>4.8640945789802039</v>
      </c>
      <c r="H246" s="10">
        <f t="shared" si="27"/>
        <v>-2.0215728750623403</v>
      </c>
      <c r="I246">
        <f t="shared" si="24"/>
        <v>-16.172583000498722</v>
      </c>
      <c r="K246">
        <f t="shared" si="22"/>
        <v>-2.0278654858625793</v>
      </c>
      <c r="M246">
        <f t="shared" si="25"/>
        <v>-2.0278654858625793</v>
      </c>
      <c r="N246" s="13">
        <f t="shared" si="26"/>
        <v>3.9596950683284731E-5</v>
      </c>
      <c r="O246" s="13">
        <v>1</v>
      </c>
    </row>
    <row r="247" spans="4:15" x14ac:dyDescent="0.4">
      <c r="D247" s="6">
        <v>3.56</v>
      </c>
      <c r="E247" s="7">
        <f t="shared" si="21"/>
        <v>-0.23669806412536606</v>
      </c>
      <c r="G247">
        <f t="shared" si="23"/>
        <v>4.8776616767896739</v>
      </c>
      <c r="H247" s="10">
        <f t="shared" si="27"/>
        <v>-2.0015188302440952</v>
      </c>
      <c r="I247">
        <f t="shared" si="24"/>
        <v>-16.012150641952761</v>
      </c>
      <c r="K247">
        <f t="shared" si="22"/>
        <v>-2.0089074660806658</v>
      </c>
      <c r="M247">
        <f t="shared" si="25"/>
        <v>-2.0089074660806658</v>
      </c>
      <c r="N247" s="13">
        <f t="shared" si="26"/>
        <v>5.4591939525456491E-5</v>
      </c>
      <c r="O247" s="13">
        <v>1</v>
      </c>
    </row>
    <row r="248" spans="4:15" x14ac:dyDescent="0.4">
      <c r="D248" s="6">
        <v>3.58</v>
      </c>
      <c r="E248" s="7">
        <f t="shared" si="21"/>
        <v>-0.23434653614110804</v>
      </c>
      <c r="G248">
        <f t="shared" si="23"/>
        <v>4.8912287745991438</v>
      </c>
      <c r="H248" s="10">
        <f t="shared" si="27"/>
        <v>-1.9816343096092095</v>
      </c>
      <c r="I248">
        <f t="shared" si="24"/>
        <v>-15.853074476873676</v>
      </c>
      <c r="K248">
        <f t="shared" si="22"/>
        <v>-1.9901285714739818</v>
      </c>
      <c r="M248">
        <f t="shared" si="25"/>
        <v>-1.9901285714739818</v>
      </c>
      <c r="N248" s="13">
        <f t="shared" si="26"/>
        <v>7.2152484627325205E-5</v>
      </c>
      <c r="O248" s="13">
        <v>1</v>
      </c>
    </row>
    <row r="249" spans="4:15" x14ac:dyDescent="0.4">
      <c r="D249" s="6">
        <v>3.6</v>
      </c>
      <c r="E249" s="7">
        <f t="shared" si="21"/>
        <v>-0.23201490793110163</v>
      </c>
      <c r="G249">
        <f t="shared" si="23"/>
        <v>4.9047958724086147</v>
      </c>
      <c r="H249" s="10">
        <f t="shared" si="27"/>
        <v>-1.9619180614653953</v>
      </c>
      <c r="I249">
        <f t="shared" si="24"/>
        <v>-15.695344491723162</v>
      </c>
      <c r="K249">
        <f t="shared" si="22"/>
        <v>-1.9715271314582161</v>
      </c>
      <c r="M249">
        <f t="shared" si="25"/>
        <v>-1.9715271314582161</v>
      </c>
      <c r="N249" s="13">
        <f t="shared" si="26"/>
        <v>9.2334226126930115E-5</v>
      </c>
      <c r="O249" s="13">
        <v>1</v>
      </c>
    </row>
    <row r="250" spans="4:15" x14ac:dyDescent="0.4">
      <c r="D250" s="6">
        <v>3.62</v>
      </c>
      <c r="E250" s="7">
        <f t="shared" si="21"/>
        <v>-0.22970303292939653</v>
      </c>
      <c r="G250">
        <f t="shared" si="23"/>
        <v>4.9183629702180847</v>
      </c>
      <c r="H250" s="10">
        <f t="shared" si="27"/>
        <v>-1.942368846450977</v>
      </c>
      <c r="I250">
        <f t="shared" si="24"/>
        <v>-15.538950771607816</v>
      </c>
      <c r="K250">
        <f t="shared" si="22"/>
        <v>-1.9531014886527989</v>
      </c>
      <c r="M250">
        <f t="shared" si="25"/>
        <v>-1.9531014886527989</v>
      </c>
      <c r="N250" s="13">
        <f t="shared" si="26"/>
        <v>1.1518960863232859E-4</v>
      </c>
      <c r="O250" s="13">
        <v>1</v>
      </c>
    </row>
    <row r="251" spans="4:15" x14ac:dyDescent="0.4">
      <c r="D251" s="6">
        <v>3.64</v>
      </c>
      <c r="E251" s="7">
        <f t="shared" si="21"/>
        <v>-0.22741076600298532</v>
      </c>
      <c r="G251">
        <f t="shared" si="23"/>
        <v>4.9319300680275546</v>
      </c>
      <c r="H251" s="10">
        <f t="shared" si="27"/>
        <v>-1.9229854373212438</v>
      </c>
      <c r="I251">
        <f t="shared" si="24"/>
        <v>-15.383883498569951</v>
      </c>
      <c r="K251">
        <f t="shared" si="22"/>
        <v>-1.9348499988974757</v>
      </c>
      <c r="M251">
        <f t="shared" si="25"/>
        <v>-1.9348499988974757</v>
      </c>
      <c r="N251" s="13">
        <f t="shared" si="26"/>
        <v>1.4076782139619686E-4</v>
      </c>
      <c r="O251" s="13">
        <v>1</v>
      </c>
    </row>
    <row r="252" spans="4:15" x14ac:dyDescent="0.4">
      <c r="D252" s="6">
        <v>3.66</v>
      </c>
      <c r="E252" s="7">
        <f t="shared" si="21"/>
        <v>-0.22513796342662354</v>
      </c>
      <c r="G252">
        <f t="shared" si="23"/>
        <v>4.9454971658370246</v>
      </c>
      <c r="H252" s="10">
        <f t="shared" si="27"/>
        <v>-1.9037666187355284</v>
      </c>
      <c r="I252">
        <f t="shared" si="24"/>
        <v>-15.230132949884228</v>
      </c>
      <c r="K252">
        <f t="shared" si="22"/>
        <v>-1.9167710312624942</v>
      </c>
      <c r="M252">
        <f t="shared" si="25"/>
        <v>-1.9167710312624942</v>
      </c>
      <c r="N252" s="13">
        <f t="shared" si="26"/>
        <v>1.6911474517150278E-4</v>
      </c>
      <c r="O252" s="13">
        <v>1</v>
      </c>
    </row>
    <row r="253" spans="4:15" x14ac:dyDescent="0.4">
      <c r="D253" s="6">
        <v>3.68</v>
      </c>
      <c r="E253" s="7">
        <f t="shared" si="21"/>
        <v>-0.22288448285776558</v>
      </c>
      <c r="G253">
        <f t="shared" si="23"/>
        <v>4.9590642636464954</v>
      </c>
      <c r="H253" s="10">
        <f t="shared" si="27"/>
        <v>-1.8847111870452657</v>
      </c>
      <c r="I253">
        <f t="shared" si="24"/>
        <v>-15.077689496362126</v>
      </c>
      <c r="K253">
        <f t="shared" si="22"/>
        <v>-1.8988629680526936</v>
      </c>
      <c r="M253">
        <f t="shared" si="25"/>
        <v>-1.8988629680526936</v>
      </c>
      <c r="N253" s="13">
        <f t="shared" si="26"/>
        <v>2.0027290568219608E-4</v>
      </c>
      <c r="O253" s="13">
        <v>1</v>
      </c>
    </row>
    <row r="254" spans="4:15" x14ac:dyDescent="0.4">
      <c r="D254" s="6">
        <v>3.7</v>
      </c>
      <c r="E254" s="7">
        <f t="shared" si="21"/>
        <v>-0.22065018331164415</v>
      </c>
      <c r="G254">
        <f t="shared" si="23"/>
        <v>4.9726313614559645</v>
      </c>
      <c r="H254" s="10">
        <f t="shared" si="27"/>
        <v>-1.8658179500832628</v>
      </c>
      <c r="I254">
        <f t="shared" si="24"/>
        <v>-14.926543600666102</v>
      </c>
      <c r="K254">
        <f t="shared" si="22"/>
        <v>-1.8811242048058192</v>
      </c>
      <c r="M254">
        <f t="shared" si="25"/>
        <v>-1.8811242048058192</v>
      </c>
      <c r="N254" s="13">
        <f t="shared" si="26"/>
        <v>2.3428143363178079E-4</v>
      </c>
      <c r="O254" s="13">
        <v>1</v>
      </c>
    </row>
    <row r="255" spans="4:15" x14ac:dyDescent="0.4">
      <c r="D255" s="6">
        <v>3.72</v>
      </c>
      <c r="E255" s="7">
        <f t="shared" si="21"/>
        <v>-0.2184349251365196</v>
      </c>
      <c r="G255">
        <f t="shared" si="23"/>
        <v>4.9861984592654354</v>
      </c>
      <c r="H255" s="10">
        <f t="shared" si="27"/>
        <v>-1.8470857269544094</v>
      </c>
      <c r="I255">
        <f t="shared" si="24"/>
        <v>-14.776685815635275</v>
      </c>
      <c r="K255">
        <f t="shared" si="22"/>
        <v>-1.863553150285314</v>
      </c>
      <c r="M255">
        <f t="shared" si="25"/>
        <v>-1.863553150285314</v>
      </c>
      <c r="N255" s="13">
        <f t="shared" si="26"/>
        <v>2.7117603115921993E-4</v>
      </c>
      <c r="O255" s="13">
        <v>1</v>
      </c>
    </row>
    <row r="256" spans="4:15" x14ac:dyDescent="0.4">
      <c r="D256" s="6">
        <v>3.74</v>
      </c>
      <c r="E256" s="7">
        <f t="shared" si="21"/>
        <v>-0.21623856998912405</v>
      </c>
      <c r="G256">
        <f t="shared" si="23"/>
        <v>4.9997655570749053</v>
      </c>
      <c r="H256" s="10">
        <f t="shared" si="27"/>
        <v>-1.8285133478280327</v>
      </c>
      <c r="I256">
        <f t="shared" si="24"/>
        <v>-14.628106782624261</v>
      </c>
      <c r="K256">
        <f t="shared" si="22"/>
        <v>-1.8461482264679265</v>
      </c>
      <c r="M256">
        <f t="shared" si="25"/>
        <v>-1.8461482264679265</v>
      </c>
      <c r="N256" s="13">
        <f t="shared" si="26"/>
        <v>3.1098894464378545E-4</v>
      </c>
      <c r="O256" s="13">
        <v>1</v>
      </c>
    </row>
    <row r="257" spans="4:15" x14ac:dyDescent="0.4">
      <c r="D257" s="6">
        <v>3.76</v>
      </c>
      <c r="E257" s="7">
        <f t="shared" si="21"/>
        <v>-0.21406098081032196</v>
      </c>
      <c r="G257">
        <f t="shared" si="23"/>
        <v>5.0133326548843753</v>
      </c>
      <c r="H257" s="10">
        <f t="shared" si="27"/>
        <v>-1.8100996537320824</v>
      </c>
      <c r="I257">
        <f t="shared" si="24"/>
        <v>-14.480797229856659</v>
      </c>
      <c r="K257">
        <f t="shared" si="22"/>
        <v>-1.8289078685263254</v>
      </c>
      <c r="M257">
        <f t="shared" si="25"/>
        <v>-1.8289078685263254</v>
      </c>
      <c r="N257" s="13">
        <f t="shared" si="26"/>
        <v>3.5374894374638104E-4</v>
      </c>
      <c r="O257" s="13">
        <v>1</v>
      </c>
    </row>
    <row r="258" spans="4:15" x14ac:dyDescent="0.4">
      <c r="D258" s="6">
        <v>3.78</v>
      </c>
      <c r="E258" s="7">
        <f t="shared" si="21"/>
        <v>-0.21190202180100839</v>
      </c>
      <c r="G258">
        <f t="shared" si="23"/>
        <v>5.0268997526938453</v>
      </c>
      <c r="H258" s="10">
        <f t="shared" si="27"/>
        <v>-1.7918434963493268</v>
      </c>
      <c r="I258">
        <f t="shared" si="24"/>
        <v>-14.334747970794615</v>
      </c>
      <c r="K258">
        <f t="shared" si="22"/>
        <v>-1.8118305248070352</v>
      </c>
      <c r="M258">
        <f t="shared" si="25"/>
        <v>-1.8118305248070352</v>
      </c>
      <c r="N258" s="13">
        <f t="shared" si="26"/>
        <v>3.9948130656924496E-4</v>
      </c>
      <c r="O258" s="13">
        <v>1</v>
      </c>
    </row>
    <row r="259" spans="4:15" x14ac:dyDescent="0.4">
      <c r="D259" s="6">
        <v>3.8</v>
      </c>
      <c r="E259" s="7">
        <f t="shared" si="21"/>
        <v>-0.20976155839826477</v>
      </c>
      <c r="G259">
        <f t="shared" si="23"/>
        <v>5.0404668505033143</v>
      </c>
      <c r="H259" s="10">
        <f t="shared" si="27"/>
        <v>-1.7737437378157268</v>
      </c>
      <c r="I259">
        <f t="shared" si="24"/>
        <v>-14.189949902525814</v>
      </c>
      <c r="K259">
        <f t="shared" si="22"/>
        <v>-1.7949146568039036</v>
      </c>
      <c r="M259">
        <f t="shared" si="25"/>
        <v>-1.7949146568039036</v>
      </c>
      <c r="N259" s="13">
        <f t="shared" si="26"/>
        <v>4.4820781080394503E-4</v>
      </c>
      <c r="O259" s="13">
        <v>1</v>
      </c>
    </row>
    <row r="260" spans="4:15" x14ac:dyDescent="0.4">
      <c r="D260" s="6">
        <v>3.82</v>
      </c>
      <c r="E260" s="7">
        <f t="shared" si="21"/>
        <v>-0.20763945725178856</v>
      </c>
      <c r="G260">
        <f t="shared" si="23"/>
        <v>5.0540339483127861</v>
      </c>
      <c r="H260" s="10">
        <f t="shared" si="27"/>
        <v>-1.7557992505211242</v>
      </c>
      <c r="I260">
        <f t="shared" si="24"/>
        <v>-14.046394004168993</v>
      </c>
      <c r="K260">
        <f t="shared" si="22"/>
        <v>-1.7781587391273415</v>
      </c>
      <c r="M260">
        <f t="shared" si="25"/>
        <v>-1.7781587391273415</v>
      </c>
      <c r="N260" s="13">
        <f t="shared" si="26"/>
        <v>4.9994673073156047E-4</v>
      </c>
      <c r="O260" s="13">
        <v>1</v>
      </c>
    </row>
    <row r="261" spans="4:15" x14ac:dyDescent="0.4">
      <c r="D261" s="6">
        <v>3.84</v>
      </c>
      <c r="E261" s="7">
        <f t="shared" si="21"/>
        <v>-0.20553558620061479</v>
      </c>
      <c r="G261">
        <f t="shared" si="23"/>
        <v>5.0676010461222543</v>
      </c>
      <c r="H261" s="10">
        <f t="shared" si="27"/>
        <v>-1.7380089169123987</v>
      </c>
      <c r="I261">
        <f t="shared" si="24"/>
        <v>-13.904071335299189</v>
      </c>
      <c r="K261">
        <f t="shared" si="22"/>
        <v>-1.76156125946958</v>
      </c>
      <c r="M261">
        <f t="shared" si="25"/>
        <v>-1.76156125946958</v>
      </c>
      <c r="N261" s="13">
        <f t="shared" si="26"/>
        <v>5.5471283993081366E-4</v>
      </c>
      <c r="O261" s="13">
        <v>1</v>
      </c>
    </row>
    <row r="262" spans="4:15" x14ac:dyDescent="0.4">
      <c r="D262" s="6">
        <v>3.86</v>
      </c>
      <c r="E262" s="7">
        <f t="shared" si="21"/>
        <v>-0.20344981425014286</v>
      </c>
      <c r="G262">
        <f t="shared" si="23"/>
        <v>5.0811681439317251</v>
      </c>
      <c r="H262" s="10">
        <f t="shared" si="27"/>
        <v>-1.7203716292992077</v>
      </c>
      <c r="I262">
        <f t="shared" si="24"/>
        <v>-13.762973034393662</v>
      </c>
      <c r="K262">
        <f t="shared" si="22"/>
        <v>-1.7451207185661051</v>
      </c>
      <c r="M262">
        <f t="shared" si="25"/>
        <v>-1.7451207185661051</v>
      </c>
      <c r="N262" s="13">
        <f t="shared" si="26"/>
        <v>6.1251741954085304E-4</v>
      </c>
      <c r="O262" s="13">
        <v>1</v>
      </c>
    </row>
    <row r="263" spans="4:15" x14ac:dyDescent="0.4">
      <c r="D263" s="6">
        <v>3.88</v>
      </c>
      <c r="E263" s="7">
        <f t="shared" si="21"/>
        <v>-0.20138201154948293</v>
      </c>
      <c r="G263">
        <f t="shared" si="23"/>
        <v>5.0947352417411951</v>
      </c>
      <c r="H263" s="10">
        <f t="shared" si="27"/>
        <v>-1.7028862896624275</v>
      </c>
      <c r="I263">
        <f t="shared" si="24"/>
        <v>-13.62309031729942</v>
      </c>
      <c r="K263">
        <f t="shared" si="22"/>
        <v>-1.7288356301535557</v>
      </c>
      <c r="M263">
        <f t="shared" si="25"/>
        <v>-1.7288356301535557</v>
      </c>
      <c r="N263" s="13">
        <f t="shared" si="26"/>
        <v>6.7336827192450454E-4</v>
      </c>
      <c r="O263" s="13">
        <v>1</v>
      </c>
    </row>
    <row r="264" spans="4:15" x14ac:dyDescent="0.4">
      <c r="D264" s="6">
        <v>3.9</v>
      </c>
      <c r="E264" s="7">
        <f t="shared" si="21"/>
        <v>-0.19933204936913435</v>
      </c>
      <c r="G264">
        <f t="shared" si="23"/>
        <v>5.108302339550665</v>
      </c>
      <c r="H264" s="10">
        <f t="shared" si="27"/>
        <v>-1.6855518094653998</v>
      </c>
      <c r="I264">
        <f t="shared" si="24"/>
        <v>-13.484414475723199</v>
      </c>
      <c r="K264">
        <f t="shared" si="22"/>
        <v>-1.7127045209241984</v>
      </c>
      <c r="M264">
        <f t="shared" si="25"/>
        <v>-1.7127045209241984</v>
      </c>
      <c r="N264" s="13">
        <f t="shared" si="26"/>
        <v>7.3726973956477317E-4</v>
      </c>
      <c r="O264" s="13">
        <v>1</v>
      </c>
    </row>
    <row r="265" spans="4:15" x14ac:dyDescent="0.4">
      <c r="D265" s="6">
        <v>3.92</v>
      </c>
      <c r="E265" s="7">
        <f t="shared" si="21"/>
        <v>-0.19729980007900644</v>
      </c>
      <c r="G265">
        <f t="shared" si="23"/>
        <v>5.1218694373601359</v>
      </c>
      <c r="H265" s="10">
        <f t="shared" si="27"/>
        <v>-1.6683671094680783</v>
      </c>
      <c r="I265">
        <f t="shared" si="24"/>
        <v>-13.346936875744627</v>
      </c>
      <c r="K265">
        <f t="shared" si="22"/>
        <v>-1.6967259304772306</v>
      </c>
      <c r="M265">
        <f t="shared" si="25"/>
        <v>-1.6967259304772306</v>
      </c>
      <c r="N265" s="13">
        <f t="shared" si="26"/>
        <v>8.0422272902913919E-4</v>
      </c>
      <c r="O265" s="13">
        <v>1</v>
      </c>
    </row>
    <row r="266" spans="4:15" x14ac:dyDescent="0.4">
      <c r="D266" s="6">
        <v>3.94</v>
      </c>
      <c r="E266" s="7">
        <f t="shared" si="21"/>
        <v>-0.19528513712679299</v>
      </c>
      <c r="G266">
        <f t="shared" si="23"/>
        <v>5.135436535169605</v>
      </c>
      <c r="H266" s="10">
        <f t="shared" si="27"/>
        <v>-1.6513311195441613</v>
      </c>
      <c r="I266">
        <f t="shared" si="24"/>
        <v>-13.210648956353291</v>
      </c>
      <c r="K266">
        <f t="shared" si="22"/>
        <v>-1.6808984112670642</v>
      </c>
      <c r="M266">
        <f t="shared" si="25"/>
        <v>-1.6808984112670642</v>
      </c>
      <c r="N266" s="13">
        <f t="shared" si="26"/>
        <v>8.7422473982723902E-4</v>
      </c>
      <c r="O266" s="13">
        <v>1</v>
      </c>
    </row>
    <row r="267" spans="4:15" x14ac:dyDescent="0.4">
      <c r="D267" s="6">
        <v>3.96</v>
      </c>
      <c r="E267" s="7">
        <f t="shared" si="21"/>
        <v>-0.19328793501670719</v>
      </c>
      <c r="G267">
        <f t="shared" si="23"/>
        <v>5.1490036329790758</v>
      </c>
      <c r="H267" s="10">
        <f t="shared" si="27"/>
        <v>-1.6344427785012761</v>
      </c>
      <c r="I267">
        <f t="shared" si="24"/>
        <v>-13.075542228010208</v>
      </c>
      <c r="K267">
        <f t="shared" si="22"/>
        <v>-1.6652205285487511</v>
      </c>
      <c r="M267">
        <f t="shared" si="25"/>
        <v>-1.6652205285487511</v>
      </c>
      <c r="N267" s="13">
        <f t="shared" si="26"/>
        <v>9.4726989798485177E-4</v>
      </c>
      <c r="O267" s="13">
        <v>1</v>
      </c>
    </row>
    <row r="268" spans="4:15" x14ac:dyDescent="0.4">
      <c r="D268" s="6">
        <v>3.98</v>
      </c>
      <c r="E268" s="7">
        <f t="shared" si="21"/>
        <v>-0.19130806928858751</v>
      </c>
      <c r="G268">
        <f t="shared" si="23"/>
        <v>5.1625707307885458</v>
      </c>
      <c r="H268" s="10">
        <f t="shared" si="27"/>
        <v>-1.6177010339042959</v>
      </c>
      <c r="I268">
        <f t="shared" si="24"/>
        <v>-12.941608271234367</v>
      </c>
      <c r="K268">
        <f t="shared" si="22"/>
        <v>-1.6496908603207654</v>
      </c>
      <c r="M268">
        <f t="shared" si="25"/>
        <v>-1.6496908603207654</v>
      </c>
      <c r="N268" s="13">
        <f t="shared" si="26"/>
        <v>1.0233489941558515E-3</v>
      </c>
      <c r="O268" s="13">
        <v>1</v>
      </c>
    </row>
    <row r="269" spans="4:15" x14ac:dyDescent="0.4">
      <c r="D269" s="6">
        <v>4</v>
      </c>
      <c r="E269" s="7">
        <f t="shared" si="21"/>
        <v>-0.18934541649737935</v>
      </c>
      <c r="G269">
        <f t="shared" si="23"/>
        <v>5.1761378285980157</v>
      </c>
      <c r="H269" s="10">
        <f t="shared" si="27"/>
        <v>-1.6011048419018397</v>
      </c>
      <c r="I269">
        <f t="shared" si="24"/>
        <v>-12.808838735214717</v>
      </c>
      <c r="K269">
        <f t="shared" si="22"/>
        <v>-1.634307997265235</v>
      </c>
      <c r="M269">
        <f t="shared" si="25"/>
        <v>-1.634307997265235</v>
      </c>
      <c r="N269" s="13">
        <f t="shared" si="26"/>
        <v>1.1024495260857697E-3</v>
      </c>
      <c r="O269" s="13">
        <v>1</v>
      </c>
    </row>
    <row r="270" spans="4:15" x14ac:dyDescent="0.4">
      <c r="D270" s="6">
        <v>4.0199999999999996</v>
      </c>
      <c r="E270" s="7">
        <f t="shared" si="21"/>
        <v>-0.18739985419299923</v>
      </c>
      <c r="G270">
        <f t="shared" si="23"/>
        <v>5.1897049264074866</v>
      </c>
      <c r="H270" s="10">
        <f t="shared" si="27"/>
        <v>-1.5846531670560013</v>
      </c>
      <c r="I270">
        <f t="shared" si="24"/>
        <v>-12.677225336448011</v>
      </c>
      <c r="K270">
        <f t="shared" si="22"/>
        <v>-1.6190705426858285</v>
      </c>
      <c r="M270">
        <f t="shared" si="25"/>
        <v>-1.6190705426858285</v>
      </c>
      <c r="N270" s="13">
        <f t="shared" si="26"/>
        <v>1.1845557452446207E-3</v>
      </c>
      <c r="O270" s="13">
        <v>1</v>
      </c>
    </row>
    <row r="271" spans="4:15" x14ac:dyDescent="0.4">
      <c r="D271" s="6">
        <v>4.04</v>
      </c>
      <c r="E271" s="7">
        <f t="shared" si="21"/>
        <v>-0.18547126090058674</v>
      </c>
      <c r="G271">
        <f t="shared" si="23"/>
        <v>5.2032720242169566</v>
      </c>
      <c r="H271" s="10">
        <f t="shared" si="27"/>
        <v>-1.5683449821753614</v>
      </c>
      <c r="I271">
        <f t="shared" si="24"/>
        <v>-12.546759857402892</v>
      </c>
      <c r="K271">
        <f t="shared" si="22"/>
        <v>-1.603977112443415</v>
      </c>
      <c r="M271">
        <f t="shared" si="25"/>
        <v>-1.603977112443415</v>
      </c>
      <c r="N271" s="13">
        <f t="shared" si="26"/>
        <v>1.269648707439539E-3</v>
      </c>
      <c r="O271" s="13">
        <v>1</v>
      </c>
    </row>
    <row r="272" spans="4:15" x14ac:dyDescent="0.4">
      <c r="D272" s="6">
        <v>4.0599999999999996</v>
      </c>
      <c r="E272" s="7">
        <f t="shared" si="21"/>
        <v>-0.18355951610114865</v>
      </c>
      <c r="G272">
        <f t="shared" si="23"/>
        <v>5.2168391220264265</v>
      </c>
      <c r="H272" s="10">
        <f t="shared" si="27"/>
        <v>-1.5521792681513129</v>
      </c>
      <c r="I272">
        <f t="shared" si="24"/>
        <v>-12.417434145210503</v>
      </c>
      <c r="K272">
        <f t="shared" si="22"/>
        <v>-1.5890263348896443</v>
      </c>
      <c r="M272">
        <f t="shared" si="25"/>
        <v>-1.5890263348896443</v>
      </c>
      <c r="N272" s="13">
        <f t="shared" si="26"/>
        <v>1.3577063272190468E-3</v>
      </c>
      <c r="O272" s="13">
        <v>1</v>
      </c>
    </row>
    <row r="273" spans="4:15" x14ac:dyDescent="0.4">
      <c r="D273" s="6">
        <v>4.08</v>
      </c>
      <c r="E273" s="7">
        <f t="shared" si="21"/>
        <v>-0.18166450021259734</v>
      </c>
      <c r="G273">
        <f t="shared" si="23"/>
        <v>5.2304062198358956</v>
      </c>
      <c r="H273" s="10">
        <f t="shared" si="27"/>
        <v>-1.5361550137977231</v>
      </c>
      <c r="I273">
        <f t="shared" si="24"/>
        <v>-12.289240110381785</v>
      </c>
      <c r="K273">
        <f t="shared" si="22"/>
        <v>-1.5742168507985768</v>
      </c>
      <c r="M273">
        <f t="shared" si="25"/>
        <v>-1.5742168507985768</v>
      </c>
      <c r="N273" s="13">
        <f t="shared" si="26"/>
        <v>1.448703435879551E-3</v>
      </c>
      <c r="O273" s="13">
        <v>1</v>
      </c>
    </row>
    <row r="274" spans="4:15" x14ac:dyDescent="0.4">
      <c r="D274" s="6">
        <v>4.0999999999999996</v>
      </c>
      <c r="E274" s="7">
        <f t="shared" si="21"/>
        <v>-0.17978609457118908</v>
      </c>
      <c r="G274">
        <f t="shared" si="23"/>
        <v>5.2439733176453656</v>
      </c>
      <c r="H274" s="10">
        <f t="shared" si="27"/>
        <v>-1.5202712156939748</v>
      </c>
      <c r="I274">
        <f t="shared" si="24"/>
        <v>-12.162169725551799</v>
      </c>
      <c r="K274">
        <f t="shared" si="22"/>
        <v>-1.5595473132964988</v>
      </c>
      <c r="M274">
        <f t="shared" si="25"/>
        <v>-1.5595473132964988</v>
      </c>
      <c r="N274" s="13">
        <f t="shared" si="26"/>
        <v>1.542611842882986E-3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-0.1779241814133605</v>
      </c>
      <c r="G275">
        <f t="shared" si="23"/>
        <v>5.2575404154548364</v>
      </c>
      <c r="H275" s="10">
        <f t="shared" si="27"/>
        <v>-1.5045268780313763</v>
      </c>
      <c r="I275">
        <f t="shared" si="24"/>
        <v>-12.03621502425101</v>
      </c>
      <c r="K275">
        <f t="shared" ref="K275:K338" si="29">$L$9*$L$6*EXP(-$L$4*(G275/$L$10-1))+6*$L$6*EXP(-$L$4*(2/SQRT(3)*G275/$L$10-1))+12*$L$6*EXP(-$L$4*(SQRT(2)*2/SQRT(3)*G275/$L$10-1))+24*$L$6*EXP(-$L$4*(SQRT(11)/2*2/SQRT(3)*G275/$L$10-1))+8*$L$6*EXP(-$L$4*(2*G275/$L$10-1))-SQRT($L$9*$L$7^2*EXP(-2*$L$5*(G275/$L$10-1))+6*$L$7^2*EXP(-2*$L$5*(2/SQRT(3)*G275/$L$10-1))+12*$L$7^2*EXP(-2*$L$5*(SQRT(2)*2/SQRT(3)*G275/$L$10-1))+24*$L$7^2*EXP(-2*$L$5*(SQRT(11)/2*2/SQRT(3)*G275/$L$10-1))+8*$L$7^2*EXP(-2*$L$5*(2*G275/$L$10-1)))</f>
        <v>-1.5450163877900349</v>
      </c>
      <c r="M275">
        <f t="shared" si="25"/>
        <v>-1.5450163877900349</v>
      </c>
      <c r="N275" s="13">
        <f t="shared" si="26"/>
        <v>1.6394004004965112E-3</v>
      </c>
      <c r="O275" s="13">
        <v>1</v>
      </c>
    </row>
    <row r="276" spans="4:15" x14ac:dyDescent="0.4">
      <c r="D276" s="6">
        <v>4.1399999999999997</v>
      </c>
      <c r="E276" s="7">
        <f t="shared" si="28"/>
        <v>-0.17607864385796876</v>
      </c>
      <c r="G276">
        <f t="shared" ref="G276:G339" si="30">$E$11*(D276/$E$12+1)</f>
        <v>5.2711075132643055</v>
      </c>
      <c r="H276" s="10">
        <f t="shared" si="27"/>
        <v>-1.4889210124629837</v>
      </c>
      <c r="I276">
        <f t="shared" ref="I276:I339" si="31">H276*$E$6</f>
        <v>-11.91136809970387</v>
      </c>
      <c r="K276">
        <f t="shared" si="29"/>
        <v>-1.5306227518926849</v>
      </c>
      <c r="M276">
        <f t="shared" ref="M276:M339" si="32">$L$9*$O$6*EXP(-$O$4*(G276/$L$10-1))+6*$O$6*EXP(-$O$4*(2/SQRT(3)*G276/$L$10-1))+12*$O$6*EXP(-$O$4*(SQRT(2)*2/SQRT(3)*G276/$L$10-1))+24*$O$6*EXP(-$O$4*(SQRT(11)/2*2/SQRT(3)*G276/$L$10-1))+8*$O$6*EXP(-$O$4*(2*G276/$L$10-1))-SQRT($L$9*$O$7^2*EXP(-2*$O$5*(G276/$L$10-1))+6*$O$7^2*EXP(-2*$O$5*(2/SQRT(3)*G276/$L$10-1))+12*$O$7^2*EXP(-2*$O$5*(SQRT(2)*2/SQRT(3)*G276/$L$10-1))+24*$O$7^2*EXP(-2*$O$5*(SQRT(11)/2*2/SQRT(3)*G276/$L$10-1))+8*$O$7^2*EXP(-2*$O$5*(2*G276/$L$10-1)))</f>
        <v>-1.5306227518926849</v>
      </c>
      <c r="N276" s="13">
        <f t="shared" ref="N276:N339" si="33">(M276-H276)^2*O276</f>
        <v>1.7390350714626987E-3</v>
      </c>
      <c r="O276" s="13">
        <v>1</v>
      </c>
    </row>
    <row r="277" spans="4:15" x14ac:dyDescent="0.4">
      <c r="D277" s="6">
        <v>4.16</v>
      </c>
      <c r="E277" s="7">
        <f t="shared" si="28"/>
        <v>-0.17424936588893186</v>
      </c>
      <c r="G277">
        <f t="shared" si="30"/>
        <v>5.2846746110737763</v>
      </c>
      <c r="H277" s="10">
        <f t="shared" ref="H277:H340" si="34">-(-$B$4)*(1+D277+$E$5*D277^3)*EXP(-D277)</f>
        <v>-1.4734526379568078</v>
      </c>
      <c r="I277">
        <f t="shared" si="31"/>
        <v>-11.787621103654462</v>
      </c>
      <c r="K277">
        <f t="shared" si="29"/>
        <v>-1.5163650953498728</v>
      </c>
      <c r="M277">
        <f t="shared" si="32"/>
        <v>-1.5163650953498728</v>
      </c>
      <c r="N277" s="13">
        <f t="shared" si="33"/>
        <v>1.8414789995116225E-3</v>
      </c>
      <c r="O277" s="13">
        <v>1</v>
      </c>
    </row>
    <row r="278" spans="4:15" x14ac:dyDescent="0.4">
      <c r="D278" s="6">
        <v>4.1800000000000104</v>
      </c>
      <c r="E278" s="7">
        <f t="shared" si="28"/>
        <v>-0.17243623233827296</v>
      </c>
      <c r="G278">
        <f t="shared" si="30"/>
        <v>5.2982417088832543</v>
      </c>
      <c r="H278" s="10">
        <f t="shared" si="34"/>
        <v>-1.4581207806524359</v>
      </c>
      <c r="I278">
        <f t="shared" si="31"/>
        <v>-11.664966245219487</v>
      </c>
      <c r="K278">
        <f t="shared" si="29"/>
        <v>-1.5022421199626552</v>
      </c>
      <c r="M278">
        <f t="shared" si="32"/>
        <v>-1.5022421199626552</v>
      </c>
      <c r="N278" s="13">
        <f t="shared" si="33"/>
        <v>1.9466925825275057E-3</v>
      </c>
      <c r="O278" s="13">
        <v>1</v>
      </c>
    </row>
    <row r="279" spans="4:15" x14ac:dyDescent="0.4">
      <c r="D279" s="6">
        <v>4.2</v>
      </c>
      <c r="E279" s="7">
        <f t="shared" si="28"/>
        <v>-0.17063912886957039</v>
      </c>
      <c r="G279">
        <f t="shared" si="30"/>
        <v>5.3118088066927163</v>
      </c>
      <c r="H279" s="10">
        <f t="shared" si="34"/>
        <v>-1.4429244737210871</v>
      </c>
      <c r="I279">
        <f t="shared" si="31"/>
        <v>-11.543395789768697</v>
      </c>
      <c r="K279">
        <f t="shared" si="29"/>
        <v>-1.4882525395101813</v>
      </c>
      <c r="M279">
        <f t="shared" si="32"/>
        <v>-1.4882525395101813</v>
      </c>
      <c r="N279" s="13">
        <f t="shared" si="33"/>
        <v>2.0546335481804526E-3</v>
      </c>
      <c r="O279" s="13">
        <v>1</v>
      </c>
    </row>
    <row r="280" spans="4:15" x14ac:dyDescent="0.4">
      <c r="D280" s="6">
        <v>4.22</v>
      </c>
      <c r="E280" s="7">
        <f t="shared" si="28"/>
        <v>-0.16885794196179674</v>
      </c>
      <c r="G280">
        <f t="shared" si="30"/>
        <v>5.3253759045021871</v>
      </c>
      <c r="H280" s="10">
        <f t="shared" si="34"/>
        <v>-1.4278627572289531</v>
      </c>
      <c r="I280">
        <f t="shared" si="31"/>
        <v>-11.422902057831624</v>
      </c>
      <c r="K280">
        <f t="shared" si="29"/>
        <v>-1.4743950796708944</v>
      </c>
      <c r="M280">
        <f t="shared" si="32"/>
        <v>-1.4743950796708944</v>
      </c>
      <c r="N280" s="13">
        <f t="shared" si="33"/>
        <v>2.165257031840802E-3</v>
      </c>
      <c r="O280" s="13">
        <v>1</v>
      </c>
    </row>
    <row r="281" spans="4:15" x14ac:dyDescent="0.4">
      <c r="D281" s="6">
        <v>4.24</v>
      </c>
      <c r="E281" s="7">
        <f t="shared" si="28"/>
        <v>-0.16709255889357516</v>
      </c>
      <c r="G281">
        <f t="shared" si="30"/>
        <v>5.3389430023116571</v>
      </c>
      <c r="H281" s="10">
        <f t="shared" si="34"/>
        <v>-1.4129346780040712</v>
      </c>
      <c r="I281">
        <f t="shared" si="31"/>
        <v>-11.30347742403257</v>
      </c>
      <c r="K281">
        <f t="shared" si="29"/>
        <v>-1.4606684779428105</v>
      </c>
      <c r="M281">
        <f t="shared" si="32"/>
        <v>-1.4606684779428105</v>
      </c>
      <c r="N281" s="13">
        <f t="shared" si="33"/>
        <v>2.2785156565915854E-3</v>
      </c>
      <c r="O281" s="13">
        <v>1</v>
      </c>
    </row>
    <row r="282" spans="4:15" x14ac:dyDescent="0.4">
      <c r="D282" s="6">
        <v>4.2600000000000096</v>
      </c>
      <c r="E282" s="7">
        <f t="shared" si="28"/>
        <v>-0.16534286772782056</v>
      </c>
      <c r="G282">
        <f t="shared" si="30"/>
        <v>5.3525101001211333</v>
      </c>
      <c r="H282" s="10">
        <f t="shared" si="34"/>
        <v>-1.3981392895064504</v>
      </c>
      <c r="I282">
        <f t="shared" si="31"/>
        <v>-11.185114316051603</v>
      </c>
      <c r="K282">
        <f t="shared" si="29"/>
        <v>-1.4470714835626857</v>
      </c>
      <c r="M282">
        <f t="shared" si="32"/>
        <v>-1.4470714835626857</v>
      </c>
      <c r="N282" s="13">
        <f t="shared" si="33"/>
        <v>2.3943596151570672E-3</v>
      </c>
      <c r="O282" s="13">
        <v>1</v>
      </c>
    </row>
    <row r="283" spans="4:15" x14ac:dyDescent="0.4">
      <c r="D283" s="6">
        <v>4.28</v>
      </c>
      <c r="E283" s="7">
        <f t="shared" si="28"/>
        <v>-0.16360875729678589</v>
      </c>
      <c r="G283">
        <f t="shared" si="30"/>
        <v>5.366077197930597</v>
      </c>
      <c r="H283" s="10">
        <f t="shared" si="34"/>
        <v>-1.3834756517016216</v>
      </c>
      <c r="I283">
        <f t="shared" si="31"/>
        <v>-11.067805213612973</v>
      </c>
      <c r="K283">
        <f t="shared" si="29"/>
        <v>-1.4336028574243789</v>
      </c>
      <c r="M283">
        <f t="shared" si="32"/>
        <v>-1.4336028574243789</v>
      </c>
      <c r="N283" s="13">
        <f t="shared" si="33"/>
        <v>2.5127367535716328E-3</v>
      </c>
      <c r="O283" s="13">
        <v>1</v>
      </c>
    </row>
    <row r="284" spans="4:15" x14ac:dyDescent="0.4">
      <c r="D284" s="6">
        <v>4.3</v>
      </c>
      <c r="E284" s="7">
        <f t="shared" si="28"/>
        <v>-0.16189011718748969</v>
      </c>
      <c r="G284">
        <f t="shared" si="30"/>
        <v>5.379644295740067</v>
      </c>
      <c r="H284" s="10">
        <f t="shared" si="34"/>
        <v>-1.3689428309374128</v>
      </c>
      <c r="I284">
        <f t="shared" si="31"/>
        <v>-10.951542647499302</v>
      </c>
      <c r="K284">
        <f t="shared" si="29"/>
        <v>-1.4202613719962907</v>
      </c>
      <c r="M284">
        <f t="shared" si="32"/>
        <v>-1.4202613719962907</v>
      </c>
      <c r="N284" s="13">
        <f t="shared" si="33"/>
        <v>2.6335926564117367E-3</v>
      </c>
      <c r="O284" s="13">
        <v>1</v>
      </c>
    </row>
    <row r="285" spans="4:15" x14ac:dyDescent="0.4">
      <c r="D285" s="6">
        <v>4.32</v>
      </c>
      <c r="E285" s="7">
        <f t="shared" si="28"/>
        <v>-0.16018683772754949</v>
      </c>
      <c r="G285">
        <f t="shared" si="30"/>
        <v>5.3932113935495378</v>
      </c>
      <c r="H285" s="10">
        <f t="shared" si="34"/>
        <v>-1.3545398998241585</v>
      </c>
      <c r="I285">
        <f t="shared" si="31"/>
        <v>-10.836319198593268</v>
      </c>
      <c r="K285">
        <f t="shared" si="29"/>
        <v>-1.4070458112381867</v>
      </c>
      <c r="M285">
        <f t="shared" si="32"/>
        <v>-1.4070458112381867</v>
      </c>
      <c r="N285" s="13">
        <f t="shared" si="33"/>
        <v>2.7568707334177842E-3</v>
      </c>
      <c r="O285" s="13">
        <v>1</v>
      </c>
    </row>
    <row r="286" spans="4:15" x14ac:dyDescent="0.4">
      <c r="D286" s="6">
        <v>4.3400000000000096</v>
      </c>
      <c r="E286" s="7">
        <f t="shared" si="28"/>
        <v>-0.15849880997139007</v>
      </c>
      <c r="G286">
        <f t="shared" si="30"/>
        <v>5.4067784913590131</v>
      </c>
      <c r="H286" s="10">
        <f t="shared" si="34"/>
        <v>-1.3402659371180745</v>
      </c>
      <c r="I286">
        <f t="shared" si="31"/>
        <v>-10.722127496944596</v>
      </c>
      <c r="K286">
        <f t="shared" si="29"/>
        <v>-1.393954970517266</v>
      </c>
      <c r="M286">
        <f t="shared" si="32"/>
        <v>-1.393954970517266</v>
      </c>
      <c r="N286" s="13">
        <f t="shared" si="33"/>
        <v>2.8825123073395013E-3</v>
      </c>
      <c r="O286" s="13">
        <v>1</v>
      </c>
    </row>
    <row r="287" spans="4:15" x14ac:dyDescent="0.4">
      <c r="D287" s="6">
        <v>4.3600000000000003</v>
      </c>
      <c r="E287" s="7">
        <f t="shared" si="28"/>
        <v>-0.15682592568684373</v>
      </c>
      <c r="G287">
        <f t="shared" si="30"/>
        <v>5.4203455891684778</v>
      </c>
      <c r="H287" s="10">
        <f t="shared" si="34"/>
        <v>-1.3261200276079506</v>
      </c>
      <c r="I287">
        <f t="shared" si="31"/>
        <v>-10.608960220863604</v>
      </c>
      <c r="K287">
        <f t="shared" si="29"/>
        <v>-1.3809876565236847</v>
      </c>
      <c r="M287">
        <f t="shared" si="32"/>
        <v>-1.3809876565236847</v>
      </c>
      <c r="N287" s="13">
        <f t="shared" si="33"/>
        <v>3.010456702834707E-3</v>
      </c>
      <c r="O287" s="13">
        <v>1</v>
      </c>
    </row>
    <row r="288" spans="4:15" x14ac:dyDescent="0.4">
      <c r="D288" s="6">
        <v>4.38</v>
      </c>
      <c r="E288" s="7">
        <f t="shared" si="28"/>
        <v>-0.15516807734211846</v>
      </c>
      <c r="G288">
        <f t="shared" si="30"/>
        <v>5.4339126869779468</v>
      </c>
      <c r="H288" s="10">
        <f t="shared" si="34"/>
        <v>-1.3121012620049537</v>
      </c>
      <c r="I288">
        <f t="shared" si="31"/>
        <v>-10.49681009603963</v>
      </c>
      <c r="K288">
        <f t="shared" si="29"/>
        <v>-1.3681426871854854</v>
      </c>
      <c r="M288">
        <f t="shared" si="32"/>
        <v>-1.3681426871854854</v>
      </c>
      <c r="N288" s="13">
        <f t="shared" si="33"/>
        <v>3.1406413362651299E-3</v>
      </c>
      <c r="O288" s="13">
        <v>1</v>
      </c>
    </row>
    <row r="289" spans="4:15" x14ac:dyDescent="0.4">
      <c r="D289" s="6">
        <v>4.4000000000000004</v>
      </c>
      <c r="E289" s="7">
        <f t="shared" si="28"/>
        <v>-0.15352515809315587</v>
      </c>
      <c r="G289">
        <f t="shared" si="30"/>
        <v>5.4474797847874168</v>
      </c>
      <c r="H289" s="10">
        <f t="shared" si="34"/>
        <v>-1.2982087368357258</v>
      </c>
      <c r="I289">
        <f t="shared" si="31"/>
        <v>-10.385669894685806</v>
      </c>
      <c r="K289">
        <f t="shared" si="29"/>
        <v>-1.3554188915831529</v>
      </c>
      <c r="M289">
        <f t="shared" si="32"/>
        <v>-1.3554188915831529</v>
      </c>
      <c r="N289" s="13">
        <f t="shared" si="33"/>
        <v>3.273001806224553E-3</v>
      </c>
      <c r="O289" s="13">
        <v>1</v>
      </c>
    </row>
    <row r="290" spans="4:15" x14ac:dyDescent="0.4">
      <c r="D290" s="6">
        <v>4.4200000000000097</v>
      </c>
      <c r="E290" s="7">
        <f t="shared" si="28"/>
        <v>-0.15189706177134832</v>
      </c>
      <c r="G290">
        <f t="shared" si="30"/>
        <v>5.4610468825968947</v>
      </c>
      <c r="H290" s="10">
        <f t="shared" si="34"/>
        <v>-1.2844415543385213</v>
      </c>
      <c r="I290">
        <f t="shared" si="31"/>
        <v>-10.27553243470817</v>
      </c>
      <c r="K290">
        <f t="shared" si="29"/>
        <v>-1.3428151098636929</v>
      </c>
      <c r="M290">
        <f t="shared" si="32"/>
        <v>-1.3428151098636929</v>
      </c>
      <c r="N290" s="13">
        <f t="shared" si="33"/>
        <v>3.4074719846502975E-3</v>
      </c>
      <c r="O290" s="13">
        <v>1</v>
      </c>
    </row>
    <row r="291" spans="4:15" x14ac:dyDescent="0.4">
      <c r="D291" s="6">
        <v>4.4400000000000004</v>
      </c>
      <c r="E291" s="7">
        <f t="shared" si="28"/>
        <v>-0.15028368287163058</v>
      </c>
      <c r="G291">
        <f t="shared" si="30"/>
        <v>5.4746139804063576</v>
      </c>
      <c r="H291" s="10">
        <f t="shared" si="34"/>
        <v>-1.2707988223625082</v>
      </c>
      <c r="I291">
        <f t="shared" si="31"/>
        <v>-10.166390578900065</v>
      </c>
      <c r="K291">
        <f t="shared" si="29"/>
        <v>-1.330330193154426</v>
      </c>
      <c r="M291">
        <f t="shared" si="32"/>
        <v>-1.330330193154426</v>
      </c>
      <c r="N291" s="13">
        <f t="shared" si="33"/>
        <v>3.543984108364808E-3</v>
      </c>
      <c r="O291" s="13">
        <v>1</v>
      </c>
    </row>
    <row r="292" spans="4:15" x14ac:dyDescent="0.4">
      <c r="D292" s="6">
        <v>4.46</v>
      </c>
      <c r="E292" s="7">
        <f t="shared" si="28"/>
        <v>-0.14868491654092078</v>
      </c>
      <c r="G292">
        <f t="shared" si="30"/>
        <v>5.4881810782158276</v>
      </c>
      <c r="H292" s="10">
        <f t="shared" si="34"/>
        <v>-1.257279654270026</v>
      </c>
      <c r="I292">
        <f t="shared" si="31"/>
        <v>-10.058237234160208</v>
      </c>
      <c r="K292">
        <f t="shared" si="29"/>
        <v>-1.3179630034763972</v>
      </c>
      <c r="M292">
        <f t="shared" si="32"/>
        <v>-1.3179630034763972</v>
      </c>
      <c r="N292" s="13">
        <f t="shared" si="33"/>
        <v>3.6824688709023918E-3</v>
      </c>
      <c r="O292" s="13">
        <v>1</v>
      </c>
    </row>
    <row r="293" spans="4:15" x14ac:dyDescent="0.4">
      <c r="D293" s="6">
        <v>4.4800000000000004</v>
      </c>
      <c r="E293" s="7">
        <f t="shared" si="28"/>
        <v>-0.14710065856693211</v>
      </c>
      <c r="G293">
        <f t="shared" si="30"/>
        <v>5.5017481760252975</v>
      </c>
      <c r="H293" s="10">
        <f t="shared" si="34"/>
        <v>-1.2438831688419778</v>
      </c>
      <c r="I293">
        <f t="shared" si="31"/>
        <v>-9.9510653507358224</v>
      </c>
      <c r="K293">
        <f t="shared" si="29"/>
        <v>-1.3057124136576692</v>
      </c>
      <c r="M293">
        <f t="shared" si="32"/>
        <v>-1.3057124136576692</v>
      </c>
      <c r="N293" s="13">
        <f t="shared" si="33"/>
        <v>3.8228555144787031E-3</v>
      </c>
      <c r="O293" s="13">
        <v>1</v>
      </c>
    </row>
    <row r="294" spans="4:15" x14ac:dyDescent="0.4">
      <c r="D294" s="6">
        <v>4.5000000000000098</v>
      </c>
      <c r="E294" s="7">
        <f t="shared" si="28"/>
        <v>-0.1455308053673238</v>
      </c>
      <c r="G294">
        <f t="shared" si="30"/>
        <v>5.5153152738347737</v>
      </c>
      <c r="H294" s="10">
        <f t="shared" si="34"/>
        <v>-1.2306084901860899</v>
      </c>
      <c r="I294">
        <f t="shared" si="31"/>
        <v>-9.8448679214887189</v>
      </c>
      <c r="K294">
        <f t="shared" si="29"/>
        <v>-1.293577307246337</v>
      </c>
      <c r="M294">
        <f t="shared" si="32"/>
        <v>-1.293577307246337</v>
      </c>
      <c r="N294" s="13">
        <f t="shared" si="33"/>
        <v>3.9650719219668723E-3</v>
      </c>
      <c r="O294" s="13">
        <v>1</v>
      </c>
    </row>
    <row r="295" spans="4:15" x14ac:dyDescent="0.4">
      <c r="D295" s="6">
        <v>4.5199999999999996</v>
      </c>
      <c r="E295" s="7">
        <f t="shared" si="28"/>
        <v>-0.14397525397920502</v>
      </c>
      <c r="G295">
        <f t="shared" si="30"/>
        <v>5.5288823716442375</v>
      </c>
      <c r="H295" s="10">
        <f t="shared" si="34"/>
        <v>-1.2174547476481574</v>
      </c>
      <c r="I295">
        <f t="shared" si="31"/>
        <v>-9.7396379811852594</v>
      </c>
      <c r="K295">
        <f t="shared" si="29"/>
        <v>-1.2815565784234668</v>
      </c>
      <c r="M295">
        <f t="shared" si="32"/>
        <v>-1.2815565784234668</v>
      </c>
      <c r="N295" s="13">
        <f t="shared" si="33"/>
        <v>4.1090447087464028E-3</v>
      </c>
      <c r="O295" s="13">
        <v>1</v>
      </c>
    </row>
    <row r="296" spans="4:15" x14ac:dyDescent="0.4">
      <c r="D296" s="6">
        <v>4.54</v>
      </c>
      <c r="E296" s="7">
        <f t="shared" si="28"/>
        <v>-0.14243390204896772</v>
      </c>
      <c r="G296">
        <f t="shared" si="30"/>
        <v>5.5424494694537074</v>
      </c>
      <c r="H296" s="10">
        <f t="shared" si="34"/>
        <v>-1.2044210757260709</v>
      </c>
      <c r="I296">
        <f t="shared" si="31"/>
        <v>-9.6353686058085675</v>
      </c>
      <c r="K296">
        <f t="shared" si="29"/>
        <v>-1.2696491319158532</v>
      </c>
      <c r="M296">
        <f t="shared" si="32"/>
        <v>-1.2696491319158532</v>
      </c>
      <c r="N296" s="13">
        <f t="shared" si="33"/>
        <v>4.2546993142973874E-3</v>
      </c>
      <c r="O296" s="13">
        <v>1</v>
      </c>
    </row>
    <row r="297" spans="4:15" x14ac:dyDescent="0.4">
      <c r="D297" s="6">
        <v>4.5599999999999996</v>
      </c>
      <c r="E297" s="7">
        <f t="shared" si="28"/>
        <v>-0.14090664782246762</v>
      </c>
      <c r="G297">
        <f t="shared" si="30"/>
        <v>5.5560165672631783</v>
      </c>
      <c r="H297" s="10">
        <f t="shared" si="34"/>
        <v>-1.191506613986786</v>
      </c>
      <c r="I297">
        <f t="shared" si="31"/>
        <v>-9.5320529118942883</v>
      </c>
      <c r="K297">
        <f t="shared" si="29"/>
        <v>-1.2578538829088395</v>
      </c>
      <c r="M297">
        <f t="shared" si="32"/>
        <v>-1.2578538829088395</v>
      </c>
      <c r="N297" s="13">
        <f t="shared" si="33"/>
        <v>4.4019600934152798E-3</v>
      </c>
      <c r="O297" s="13">
        <v>1</v>
      </c>
    </row>
    <row r="298" spans="4:15" x14ac:dyDescent="0.4">
      <c r="D298" s="6">
        <v>4.5800000000000098</v>
      </c>
      <c r="E298" s="7">
        <f t="shared" si="28"/>
        <v>-0.13939339013552071</v>
      </c>
      <c r="G298">
        <f t="shared" si="30"/>
        <v>5.5695836650726545</v>
      </c>
      <c r="H298" s="10">
        <f t="shared" si="34"/>
        <v>-1.1787105069859631</v>
      </c>
      <c r="I298">
        <f t="shared" si="31"/>
        <v>-9.4296840558877051</v>
      </c>
      <c r="K298">
        <f t="shared" si="29"/>
        <v>-1.2461697569590406</v>
      </c>
      <c r="M298">
        <f t="shared" si="32"/>
        <v>-1.2461697569590406</v>
      </c>
      <c r="N298" s="13">
        <f t="shared" si="33"/>
        <v>4.5507504069301572E-3</v>
      </c>
      <c r="O298" s="13">
        <v>1</v>
      </c>
    </row>
    <row r="299" spans="4:15" x14ac:dyDescent="0.4">
      <c r="D299" s="6">
        <v>4.5999999999999996</v>
      </c>
      <c r="E299" s="7">
        <f t="shared" si="28"/>
        <v>-0.13789402840473214</v>
      </c>
      <c r="G299">
        <f t="shared" si="30"/>
        <v>5.5831507628821182</v>
      </c>
      <c r="H299" s="10">
        <f t="shared" si="34"/>
        <v>-1.1660319041904148</v>
      </c>
      <c r="I299">
        <f t="shared" si="31"/>
        <v>-9.3282552335233184</v>
      </c>
      <c r="K299">
        <f t="shared" si="29"/>
        <v>-1.2345956899071524</v>
      </c>
      <c r="M299">
        <f t="shared" si="32"/>
        <v>-1.2345956899071524</v>
      </c>
      <c r="N299" s="13">
        <f t="shared" si="33"/>
        <v>4.7009927118107113E-3</v>
      </c>
      <c r="O299" s="13">
        <v>1</v>
      </c>
    </row>
    <row r="300" spans="4:15" x14ac:dyDescent="0.4">
      <c r="D300" s="6">
        <v>4.62</v>
      </c>
      <c r="E300" s="7">
        <f t="shared" si="28"/>
        <v>-0.13640846261862755</v>
      </c>
      <c r="G300">
        <f t="shared" si="30"/>
        <v>5.5967178606915891</v>
      </c>
      <c r="H300" s="10">
        <f t="shared" si="34"/>
        <v>-1.1534699599031144</v>
      </c>
      <c r="I300">
        <f t="shared" si="31"/>
        <v>-9.2277596792249152</v>
      </c>
      <c r="K300">
        <f t="shared" si="29"/>
        <v>-1.2231306277907508</v>
      </c>
      <c r="M300">
        <f t="shared" si="32"/>
        <v>-1.2231306277907508</v>
      </c>
      <c r="N300" s="13">
        <f t="shared" si="33"/>
        <v>4.8526086505515723E-3</v>
      </c>
      <c r="O300" s="13">
        <v>1</v>
      </c>
    </row>
    <row r="301" spans="4:15" x14ac:dyDescent="0.4">
      <c r="D301" s="6">
        <v>4.6400000000000103</v>
      </c>
      <c r="E301" s="7">
        <f t="shared" si="28"/>
        <v>-0.13493659332910971</v>
      </c>
      <c r="G301">
        <f t="shared" si="30"/>
        <v>5.6102849585010652</v>
      </c>
      <c r="H301" s="10">
        <f t="shared" si="34"/>
        <v>-1.1410238331909517</v>
      </c>
      <c r="I301">
        <f t="shared" si="31"/>
        <v>-9.1281906655276135</v>
      </c>
      <c r="K301">
        <f t="shared" si="29"/>
        <v>-1.2117735267572918</v>
      </c>
      <c r="M301">
        <f t="shared" si="32"/>
        <v>-1.2117735267572918</v>
      </c>
      <c r="N301" s="13">
        <f t="shared" si="33"/>
        <v>5.0055191397310244E-3</v>
      </c>
      <c r="O301" s="13">
        <v>1</v>
      </c>
    </row>
    <row r="302" spans="4:15" x14ac:dyDescent="0.4">
      <c r="D302" s="6">
        <v>4.6600000000000099</v>
      </c>
      <c r="E302" s="7">
        <f t="shared" si="28"/>
        <v>-0.13347832164321072</v>
      </c>
      <c r="G302">
        <f t="shared" si="30"/>
        <v>5.6238520563105352</v>
      </c>
      <c r="H302" s="10">
        <f t="shared" si="34"/>
        <v>-1.1286926878149897</v>
      </c>
      <c r="I302">
        <f t="shared" si="31"/>
        <v>-9.0295415025199173</v>
      </c>
      <c r="K302">
        <f t="shared" si="29"/>
        <v>-1.2005233529771882</v>
      </c>
      <c r="M302">
        <f t="shared" si="32"/>
        <v>-1.2005233529771882</v>
      </c>
      <c r="N302" s="13">
        <f t="shared" si="33"/>
        <v>5.1596444576438765E-3</v>
      </c>
      <c r="O302" s="13">
        <v>1</v>
      </c>
    </row>
    <row r="303" spans="4:15" x14ac:dyDescent="0.4">
      <c r="D303" s="6">
        <v>4.6800000000000104</v>
      </c>
      <c r="E303" s="7">
        <f t="shared" si="28"/>
        <v>-0.13203354921513852</v>
      </c>
      <c r="G303">
        <f t="shared" si="30"/>
        <v>5.637419154120006</v>
      </c>
      <c r="H303" s="10">
        <f t="shared" si="34"/>
        <v>-1.1164756921632113</v>
      </c>
      <c r="I303">
        <f t="shared" si="31"/>
        <v>-8.9318055373056904</v>
      </c>
      <c r="K303">
        <f t="shared" si="29"/>
        <v>-1.189379082557035</v>
      </c>
      <c r="M303">
        <f t="shared" si="32"/>
        <v>-1.189379082557035</v>
      </c>
      <c r="N303" s="13">
        <f t="shared" si="33"/>
        <v>5.3149043309142592E-3</v>
      </c>
      <c r="O303" s="13">
        <v>1</v>
      </c>
    </row>
    <row r="304" spans="4:15" x14ac:dyDescent="0.4">
      <c r="D304" s="6">
        <v>4.7</v>
      </c>
      <c r="E304" s="7">
        <f t="shared" si="28"/>
        <v>-0.13060217823862297</v>
      </c>
      <c r="G304">
        <f t="shared" si="30"/>
        <v>5.650986251929468</v>
      </c>
      <c r="H304" s="10">
        <f t="shared" si="34"/>
        <v>-1.1043720191857958</v>
      </c>
      <c r="I304">
        <f t="shared" si="31"/>
        <v>-8.834976153486366</v>
      </c>
      <c r="K304">
        <f t="shared" si="29"/>
        <v>-1.1783397014530883</v>
      </c>
      <c r="M304">
        <f t="shared" si="32"/>
        <v>-1.1783397014530883</v>
      </c>
      <c r="N304" s="13">
        <f t="shared" si="33"/>
        <v>5.4712180199951452E-3</v>
      </c>
      <c r="O304" s="13">
        <v>1</v>
      </c>
    </row>
    <row r="305" spans="4:15" x14ac:dyDescent="0.4">
      <c r="D305" s="6">
        <v>4.7200000000000104</v>
      </c>
      <c r="E305" s="7">
        <f t="shared" si="28"/>
        <v>-0.12918411143953745</v>
      </c>
      <c r="G305">
        <f t="shared" si="30"/>
        <v>5.664553349738946</v>
      </c>
      <c r="H305" s="10">
        <f t="shared" si="34"/>
        <v>-1.0923808463327287</v>
      </c>
      <c r="I305">
        <f t="shared" si="31"/>
        <v>-8.7390467706618296</v>
      </c>
      <c r="K305">
        <f t="shared" si="29"/>
        <v>-1.1674042053848954</v>
      </c>
      <c r="M305">
        <f t="shared" si="32"/>
        <v>-1.1674042053848954</v>
      </c>
      <c r="N305" s="13">
        <f t="shared" si="33"/>
        <v>5.6285044034703269E-3</v>
      </c>
      <c r="O305" s="13">
        <v>1</v>
      </c>
    </row>
    <row r="306" spans="4:15" x14ac:dyDescent="0.4">
      <c r="D306" s="6">
        <v>4.74000000000001</v>
      </c>
      <c r="E306" s="7">
        <f t="shared" si="28"/>
        <v>-0.12777925206881161</v>
      </c>
      <c r="G306">
        <f t="shared" si="30"/>
        <v>5.6781204475484142</v>
      </c>
      <c r="H306" s="10">
        <f t="shared" si="34"/>
        <v>-1.0805013554938707</v>
      </c>
      <c r="I306">
        <f t="shared" si="31"/>
        <v>-8.6440108439509658</v>
      </c>
      <c r="K306">
        <f t="shared" si="29"/>
        <v>-1.1565715997492849</v>
      </c>
      <c r="M306">
        <f t="shared" si="32"/>
        <v>-1.1565715997492849</v>
      </c>
      <c r="N306" s="13">
        <f t="shared" si="33"/>
        <v>5.7866820610783772E-3</v>
      </c>
      <c r="O306" s="13">
        <v>1</v>
      </c>
    </row>
    <row r="307" spans="4:15" x14ac:dyDescent="0.4">
      <c r="D307" s="6">
        <v>4.7600000000000096</v>
      </c>
      <c r="E307" s="7">
        <f t="shared" si="28"/>
        <v>-0.12638750389560105</v>
      </c>
      <c r="G307">
        <f t="shared" si="30"/>
        <v>5.6916875453578859</v>
      </c>
      <c r="H307" s="10">
        <f t="shared" si="34"/>
        <v>-1.0687327329412024</v>
      </c>
      <c r="I307">
        <f t="shared" si="31"/>
        <v>-8.5498618635296193</v>
      </c>
      <c r="K307">
        <f t="shared" si="29"/>
        <v>-1.1458408995344969</v>
      </c>
      <c r="M307">
        <f t="shared" si="32"/>
        <v>-1.1458408995344969</v>
      </c>
      <c r="N307" s="13">
        <f t="shared" si="33"/>
        <v>5.9456693553792501E-3</v>
      </c>
      <c r="O307" s="13">
        <v>1</v>
      </c>
    </row>
    <row r="308" spans="4:15" x14ac:dyDescent="0.4">
      <c r="D308" s="6">
        <v>4.78</v>
      </c>
      <c r="E308" s="7">
        <f t="shared" si="28"/>
        <v>-0.125008771200735</v>
      </c>
      <c r="G308">
        <f t="shared" si="30"/>
        <v>5.7052546431673488</v>
      </c>
      <c r="H308" s="10">
        <f t="shared" si="34"/>
        <v>-1.0570741692734151</v>
      </c>
      <c r="I308">
        <f t="shared" si="31"/>
        <v>-8.4565933541873211</v>
      </c>
      <c r="K308">
        <f t="shared" si="29"/>
        <v>-1.13521112923473</v>
      </c>
      <c r="M308">
        <f t="shared" si="32"/>
        <v>-1.13521112923473</v>
      </c>
      <c r="N308" s="13">
        <f t="shared" si="33"/>
        <v>6.1053845119961227E-3</v>
      </c>
      <c r="O308" s="13">
        <v>1</v>
      </c>
    </row>
    <row r="309" spans="4:15" x14ac:dyDescent="0.4">
      <c r="D309" s="6">
        <v>4.8000000000000096</v>
      </c>
      <c r="E309" s="7">
        <f t="shared" si="28"/>
        <v>-0.12364295877041487</v>
      </c>
      <c r="G309">
        <f t="shared" si="30"/>
        <v>5.7188217409768249</v>
      </c>
      <c r="H309" s="10">
        <f t="shared" si="34"/>
        <v>-1.0455248593626281</v>
      </c>
      <c r="I309">
        <f t="shared" si="31"/>
        <v>-8.3641988749010245</v>
      </c>
      <c r="K309">
        <f t="shared" si="29"/>
        <v>-1.1246813227649208</v>
      </c>
      <c r="M309">
        <f t="shared" si="32"/>
        <v>-1.1246813227649208</v>
      </c>
      <c r="N309" s="13">
        <f t="shared" si="33"/>
        <v>6.2657456983585139E-3</v>
      </c>
      <c r="O309" s="13">
        <v>1</v>
      </c>
    </row>
    <row r="310" spans="4:15" x14ac:dyDescent="0.4">
      <c r="D310" s="6">
        <v>4.8200000000000101</v>
      </c>
      <c r="E310" s="7">
        <f t="shared" si="28"/>
        <v>-0.12228997189017611</v>
      </c>
      <c r="G310">
        <f t="shared" si="30"/>
        <v>5.7323888387862958</v>
      </c>
      <c r="H310" s="10">
        <f t="shared" si="34"/>
        <v>-1.0340840023033291</v>
      </c>
      <c r="I310">
        <f t="shared" si="31"/>
        <v>-8.2726720184266327</v>
      </c>
      <c r="K310">
        <f t="shared" si="29"/>
        <v>-1.1142505233759676</v>
      </c>
      <c r="M310">
        <f t="shared" si="32"/>
        <v>-1.1142505233759676</v>
      </c>
      <c r="N310" s="13">
        <f t="shared" si="33"/>
        <v>6.426671100889801E-3</v>
      </c>
      <c r="O310" s="13">
        <v>1</v>
      </c>
    </row>
    <row r="311" spans="4:15" x14ac:dyDescent="0.4">
      <c r="D311" s="6">
        <v>4.8400000000000096</v>
      </c>
      <c r="E311" s="7">
        <f t="shared" si="28"/>
        <v>-0.12094971633908455</v>
      </c>
      <c r="G311">
        <f t="shared" si="30"/>
        <v>5.7459559365957649</v>
      </c>
      <c r="H311" s="10">
        <f t="shared" si="34"/>
        <v>-1.0227508013632989</v>
      </c>
      <c r="I311">
        <f t="shared" si="31"/>
        <v>-8.182006410906391</v>
      </c>
      <c r="K311">
        <f t="shared" si="29"/>
        <v>-1.1039177835702108</v>
      </c>
      <c r="M311">
        <f t="shared" si="32"/>
        <v>-1.1039177835702108</v>
      </c>
      <c r="N311" s="13">
        <f t="shared" si="33"/>
        <v>6.5880790005771487E-3</v>
      </c>
      <c r="O311" s="13">
        <v>1</v>
      </c>
    </row>
    <row r="312" spans="4:15" x14ac:dyDescent="0.4">
      <c r="D312" s="6">
        <v>4.8600000000000003</v>
      </c>
      <c r="E312" s="7">
        <f t="shared" si="28"/>
        <v>-0.11962209838418296</v>
      </c>
      <c r="G312">
        <f t="shared" si="30"/>
        <v>5.7595230344052295</v>
      </c>
      <c r="H312" s="10">
        <f t="shared" si="34"/>
        <v>-1.011524463936651</v>
      </c>
      <c r="I312">
        <f t="shared" si="31"/>
        <v>-8.0921957114932077</v>
      </c>
      <c r="K312">
        <f t="shared" si="29"/>
        <v>-1.0936821650173687</v>
      </c>
      <c r="M312">
        <f t="shared" si="32"/>
        <v>-1.0936821650173687</v>
      </c>
      <c r="N312" s="13">
        <f t="shared" si="33"/>
        <v>6.7498878468685687E-3</v>
      </c>
      <c r="O312" s="13">
        <v>1</v>
      </c>
    </row>
    <row r="313" spans="4:15" x14ac:dyDescent="0.4">
      <c r="D313" s="6">
        <v>4.8800000000000097</v>
      </c>
      <c r="E313" s="7">
        <f t="shared" si="28"/>
        <v>-0.11830702477516457</v>
      </c>
      <c r="G313">
        <f t="shared" si="30"/>
        <v>5.7730901322147057</v>
      </c>
      <c r="H313" s="10">
        <f t="shared" si="34"/>
        <v>-1.0004042014987915</v>
      </c>
      <c r="I313">
        <f t="shared" si="31"/>
        <v>-8.003233611990332</v>
      </c>
      <c r="K313">
        <f t="shared" si="29"/>
        <v>-1.0835427384708336</v>
      </c>
      <c r="M313">
        <f t="shared" si="32"/>
        <v>-1.0835427384708336</v>
      </c>
      <c r="N313" s="13">
        <f t="shared" si="33"/>
        <v>6.9120163298516113E-3</v>
      </c>
      <c r="O313" s="13">
        <v>1</v>
      </c>
    </row>
    <row r="314" spans="4:15" x14ac:dyDescent="0.4">
      <c r="D314" s="6">
        <v>4.9000000000000101</v>
      </c>
      <c r="E314" s="7">
        <f t="shared" si="28"/>
        <v>-0.11700440273928421</v>
      </c>
      <c r="G314">
        <f t="shared" si="30"/>
        <v>5.7866572300241756</v>
      </c>
      <c r="H314" s="10">
        <f t="shared" si="34"/>
        <v>-0.98938922956338737</v>
      </c>
      <c r="I314">
        <f t="shared" si="31"/>
        <v>-7.915113836507099</v>
      </c>
      <c r="K314">
        <f t="shared" si="29"/>
        <v>-1.0734985836844431</v>
      </c>
      <c r="M314">
        <f t="shared" si="32"/>
        <v>-1.0734985836844431</v>
      </c>
      <c r="N314" s="13">
        <f t="shared" si="33"/>
        <v>7.0743834506611482E-3</v>
      </c>
      <c r="O314" s="13">
        <v>1</v>
      </c>
    </row>
    <row r="315" spans="4:15" x14ac:dyDescent="0.4">
      <c r="D315" s="6">
        <v>4.9200000000000097</v>
      </c>
      <c r="E315" s="7">
        <f t="shared" si="28"/>
        <v>-0.11571413997647929</v>
      </c>
      <c r="G315">
        <f t="shared" si="30"/>
        <v>5.8002243278336456</v>
      </c>
      <c r="H315" s="10">
        <f t="shared" si="34"/>
        <v>-0.97847876764110897</v>
      </c>
      <c r="I315">
        <f t="shared" si="31"/>
        <v>-7.8278301411288718</v>
      </c>
      <c r="K315">
        <f t="shared" si="29"/>
        <v>-1.0635487893295961</v>
      </c>
      <c r="M315">
        <f t="shared" si="32"/>
        <v>-1.0635487893295961</v>
      </c>
      <c r="N315" s="13">
        <f t="shared" si="33"/>
        <v>7.236908590079665E-3</v>
      </c>
      <c r="O315" s="13">
        <v>1</v>
      </c>
    </row>
    <row r="316" spans="4:15" x14ac:dyDescent="0.4">
      <c r="D316" s="6">
        <v>4.9400000000000004</v>
      </c>
      <c r="E316" s="7">
        <f t="shared" si="28"/>
        <v>-0.11443614465471551</v>
      </c>
      <c r="G316">
        <f t="shared" si="30"/>
        <v>5.8137914256431085</v>
      </c>
      <c r="H316" s="10">
        <f t="shared" si="34"/>
        <v>-0.96767203920027423</v>
      </c>
      <c r="I316">
        <f t="shared" si="31"/>
        <v>-7.7413763136021938</v>
      </c>
      <c r="K316">
        <f t="shared" si="29"/>
        <v>-1.0536924529128977</v>
      </c>
      <c r="M316">
        <f t="shared" si="32"/>
        <v>-1.0536924529128977</v>
      </c>
      <c r="N316" s="13">
        <f t="shared" si="33"/>
        <v>7.399511575290901E-3</v>
      </c>
      <c r="O316" s="13">
        <v>1</v>
      </c>
    </row>
    <row r="317" spans="4:15" x14ac:dyDescent="0.4">
      <c r="D317" s="6">
        <v>4.9600000000000097</v>
      </c>
      <c r="E317" s="7">
        <f t="shared" si="28"/>
        <v>-0.11317032540553558</v>
      </c>
      <c r="G317">
        <f t="shared" si="30"/>
        <v>5.8273585234525864</v>
      </c>
      <c r="H317" s="10">
        <f t="shared" si="34"/>
        <v>-0.95696827162920883</v>
      </c>
      <c r="I317">
        <f t="shared" si="31"/>
        <v>-7.6557461730336707</v>
      </c>
      <c r="K317">
        <f t="shared" si="29"/>
        <v>-1.0439286806941976</v>
      </c>
      <c r="M317">
        <f t="shared" si="32"/>
        <v>-1.0439286806941976</v>
      </c>
      <c r="N317" s="13">
        <f t="shared" si="33"/>
        <v>7.5621127447501879E-3</v>
      </c>
      <c r="O317" s="13">
        <v>1</v>
      </c>
    </row>
    <row r="318" spans="4:15" x14ac:dyDescent="0.4">
      <c r="D318" s="6">
        <v>4.9800000000000102</v>
      </c>
      <c r="E318" s="7">
        <f t="shared" si="28"/>
        <v>-0.11191659131982037</v>
      </c>
      <c r="G318">
        <f t="shared" si="30"/>
        <v>5.8409256212620564</v>
      </c>
      <c r="H318" s="10">
        <f t="shared" si="34"/>
        <v>-0.94636669620040104</v>
      </c>
      <c r="I318">
        <f t="shared" si="31"/>
        <v>-7.5709335696032083</v>
      </c>
      <c r="K318">
        <f t="shared" si="29"/>
        <v>-1.034256587605189</v>
      </c>
      <c r="M318">
        <f t="shared" si="32"/>
        <v>-1.034256587605189</v>
      </c>
      <c r="N318" s="13">
        <f t="shared" si="33"/>
        <v>7.7246330111454238E-3</v>
      </c>
      <c r="O318" s="13">
        <v>1</v>
      </c>
    </row>
    <row r="319" spans="4:15" x14ac:dyDescent="0.4">
      <c r="D319" s="6">
        <v>5.0000000000000098</v>
      </c>
      <c r="E319" s="7">
        <f t="shared" si="28"/>
        <v>-0.11067485194373597</v>
      </c>
      <c r="G319">
        <f t="shared" si="30"/>
        <v>5.8544927190715264</v>
      </c>
      <c r="H319" s="10">
        <f t="shared" si="34"/>
        <v>-0.93586654803623126</v>
      </c>
      <c r="I319">
        <f t="shared" si="31"/>
        <v>-7.4869323842898501</v>
      </c>
      <c r="K319">
        <f t="shared" si="29"/>
        <v>-1.0246752971683868</v>
      </c>
      <c r="M319">
        <f t="shared" si="32"/>
        <v>-1.0246752971683868</v>
      </c>
      <c r="N319" s="13">
        <f t="shared" si="33"/>
        <v>7.8869939224181351E-3</v>
      </c>
      <c r="O319" s="13">
        <v>1</v>
      </c>
    </row>
    <row r="320" spans="4:15" x14ac:dyDescent="0.4">
      <c r="D320" s="6">
        <v>5.0199999999999996</v>
      </c>
      <c r="E320" s="7">
        <f t="shared" si="28"/>
        <v>-0.1094450172748814</v>
      </c>
      <c r="G320">
        <f t="shared" si="30"/>
        <v>5.8680598168809892</v>
      </c>
      <c r="H320" s="10">
        <f t="shared" si="34"/>
        <v>-0.92546706607639706</v>
      </c>
      <c r="I320">
        <f t="shared" si="31"/>
        <v>-7.4037365286111765</v>
      </c>
      <c r="K320">
        <f t="shared" si="29"/>
        <v>-1.0151839414166888</v>
      </c>
      <c r="M320">
        <f t="shared" si="32"/>
        <v>-1.0151839414166888</v>
      </c>
      <c r="N320" s="13">
        <f t="shared" si="33"/>
        <v>8.0491177208254425E-3</v>
      </c>
      <c r="O320" s="13">
        <v>1</v>
      </c>
    </row>
    <row r="321" spans="4:15" x14ac:dyDescent="0.4">
      <c r="D321" s="6">
        <v>5.0400000000000098</v>
      </c>
      <c r="E321" s="7">
        <f t="shared" si="28"/>
        <v>-0.10822699775861506</v>
      </c>
      <c r="G321">
        <f t="shared" si="30"/>
        <v>5.8816269146904654</v>
      </c>
      <c r="H321" s="10">
        <f t="shared" si="34"/>
        <v>-0.91516749304684897</v>
      </c>
      <c r="I321">
        <f t="shared" si="31"/>
        <v>-7.3213399443747917</v>
      </c>
      <c r="K321">
        <f t="shared" si="29"/>
        <v>-1.0057816608133807</v>
      </c>
      <c r="M321">
        <f t="shared" si="32"/>
        <v>-1.0057816608133807</v>
      </c>
      <c r="N321" s="13">
        <f t="shared" si="33"/>
        <v>8.2109274000211618E-3</v>
      </c>
      <c r="O321" s="13">
        <v>1</v>
      </c>
    </row>
    <row r="322" spans="4:15" x14ac:dyDescent="0.4">
      <c r="D322" s="6">
        <v>5.0600000000000103</v>
      </c>
      <c r="E322" s="7">
        <f t="shared" si="28"/>
        <v>-0.10702070428457081</v>
      </c>
      <c r="G322">
        <f t="shared" si="30"/>
        <v>5.8951940124999371</v>
      </c>
      <c r="H322" s="10">
        <f t="shared" si="34"/>
        <v>-0.90496707543033073</v>
      </c>
      <c r="I322">
        <f t="shared" si="31"/>
        <v>-7.2397366034426458</v>
      </c>
      <c r="K322">
        <f t="shared" si="29"/>
        <v>-0.99646760417273583</v>
      </c>
      <c r="M322">
        <f t="shared" si="32"/>
        <v>-0.99646760417273583</v>
      </c>
      <c r="N322" s="13">
        <f t="shared" si="33"/>
        <v>8.3723467601397039E-3</v>
      </c>
      <c r="O322" s="13">
        <v>1</v>
      </c>
    </row>
    <row r="323" spans="4:15" x14ac:dyDescent="0.4">
      <c r="D323" s="6">
        <v>5.0800000000000098</v>
      </c>
      <c r="E323" s="7">
        <f t="shared" si="28"/>
        <v>-0.10582604818333573</v>
      </c>
      <c r="G323">
        <f t="shared" si="30"/>
        <v>5.9087611103094062</v>
      </c>
      <c r="H323" s="10">
        <f t="shared" si="34"/>
        <v>-0.89486506343828676</v>
      </c>
      <c r="I323">
        <f t="shared" si="31"/>
        <v>-7.1589205075062941</v>
      </c>
      <c r="K323">
        <f t="shared" si="29"/>
        <v>-0.98724092858104595</v>
      </c>
      <c r="M323">
        <f t="shared" si="32"/>
        <v>-0.98724092858104595</v>
      </c>
      <c r="N323" s="13">
        <f t="shared" si="33"/>
        <v>8.5333004608732325E-3</v>
      </c>
      <c r="O323" s="13">
        <v>1</v>
      </c>
    </row>
    <row r="324" spans="4:15" x14ac:dyDescent="0.4">
      <c r="D324" s="6">
        <v>5.0999999999999996</v>
      </c>
      <c r="E324" s="7">
        <f t="shared" si="28"/>
        <v>-0.1046429412233061</v>
      </c>
      <c r="G324">
        <f t="shared" si="30"/>
        <v>5.92232820811887</v>
      </c>
      <c r="H324" s="10">
        <f t="shared" si="34"/>
        <v>-0.88486071098427632</v>
      </c>
      <c r="I324">
        <f t="shared" si="31"/>
        <v>-7.0788856878742106</v>
      </c>
      <c r="K324">
        <f t="shared" si="29"/>
        <v>-0.97810079931825633</v>
      </c>
      <c r="M324">
        <f t="shared" si="32"/>
        <v>-0.97810079931825633</v>
      </c>
      <c r="N324" s="13">
        <f t="shared" si="33"/>
        <v>8.6937140725283947E-3</v>
      </c>
      <c r="O324" s="13">
        <v>1</v>
      </c>
    </row>
    <row r="325" spans="4:15" x14ac:dyDescent="0.4">
      <c r="D325" s="6">
        <v>5.1200000000000099</v>
      </c>
      <c r="E325" s="7">
        <f t="shared" si="28"/>
        <v>-0.10347129560769937</v>
      </c>
      <c r="G325">
        <f t="shared" si="30"/>
        <v>5.9358953059283461</v>
      </c>
      <c r="H325" s="10">
        <f t="shared" si="34"/>
        <v>-0.87495327565870573</v>
      </c>
      <c r="I325">
        <f t="shared" si="31"/>
        <v>-6.9996262052696459</v>
      </c>
      <c r="K325">
        <f t="shared" si="29"/>
        <v>-0.96904638978009416</v>
      </c>
      <c r="M325">
        <f t="shared" si="32"/>
        <v>-0.96904638978009416</v>
      </c>
      <c r="N325" s="13">
        <f t="shared" si="33"/>
        <v>8.8535141250606266E-3</v>
      </c>
      <c r="O325" s="13">
        <v>1</v>
      </c>
    </row>
    <row r="326" spans="4:15" x14ac:dyDescent="0.4">
      <c r="D326" s="6">
        <v>5.1400000000000103</v>
      </c>
      <c r="E326" s="7">
        <f t="shared" si="28"/>
        <v>-0.10231102397173281</v>
      </c>
      <c r="G326">
        <f t="shared" si="30"/>
        <v>5.9494624037378161</v>
      </c>
      <c r="H326" s="10">
        <f t="shared" si="34"/>
        <v>-0.86514201870497265</v>
      </c>
      <c r="I326">
        <f t="shared" si="31"/>
        <v>-6.9211361496397812</v>
      </c>
      <c r="K326">
        <f t="shared" si="29"/>
        <v>-0.96007688140080794</v>
      </c>
      <c r="M326">
        <f t="shared" si="32"/>
        <v>-0.96007688140080794</v>
      </c>
      <c r="N326" s="13">
        <f t="shared" si="33"/>
        <v>9.0126281550770987E-3</v>
      </c>
      <c r="O326" s="13">
        <v>1</v>
      </c>
    </row>
    <row r="327" spans="4:15" x14ac:dyDescent="0.4">
      <c r="D327" s="6">
        <v>5.1600000000000099</v>
      </c>
      <c r="E327" s="7">
        <f t="shared" si="28"/>
        <v>-0.10116203937994238</v>
      </c>
      <c r="G327">
        <f t="shared" si="30"/>
        <v>5.9630295015472869</v>
      </c>
      <c r="H327" s="10">
        <f t="shared" si="34"/>
        <v>-0.85542620499679267</v>
      </c>
      <c r="I327">
        <f t="shared" si="31"/>
        <v>-6.8434096399743414</v>
      </c>
      <c r="K327">
        <f t="shared" si="29"/>
        <v>-0.95119146357637763</v>
      </c>
      <c r="M327">
        <f t="shared" si="32"/>
        <v>-0.95119146357637763</v>
      </c>
      <c r="N327" s="13">
        <f t="shared" si="33"/>
        <v>9.1709847508147698E-3</v>
      </c>
      <c r="O327" s="13">
        <v>1</v>
      </c>
    </row>
    <row r="328" spans="4:15" x14ac:dyDescent="0.4">
      <c r="D328" s="6">
        <v>5.1800000000000104</v>
      </c>
      <c r="E328" s="7">
        <f t="shared" si="28"/>
        <v>-0.10002425532365686</v>
      </c>
      <c r="G328">
        <f t="shared" si="30"/>
        <v>5.9765965993567569</v>
      </c>
      <c r="H328" s="10">
        <f t="shared" si="34"/>
        <v>-0.84580510301684242</v>
      </c>
      <c r="I328">
        <f t="shared" si="31"/>
        <v>-6.7664408241347394</v>
      </c>
      <c r="K328">
        <f t="shared" si="29"/>
        <v>-0.94238933358834975</v>
      </c>
      <c r="M328">
        <f t="shared" si="32"/>
        <v>-0.94238933358834975</v>
      </c>
      <c r="N328" s="13">
        <f t="shared" si="33"/>
        <v>9.3285135950900919E-3</v>
      </c>
      <c r="O328" s="13">
        <v>1</v>
      </c>
    </row>
    <row r="329" spans="4:15" x14ac:dyDescent="0.4">
      <c r="D329" s="6">
        <v>5.2000000000000099</v>
      </c>
      <c r="E329" s="7">
        <f t="shared" si="28"/>
        <v>-9.8897585718610653E-2</v>
      </c>
      <c r="G329">
        <f t="shared" si="30"/>
        <v>5.9901636971662269</v>
      </c>
      <c r="H329" s="10">
        <f t="shared" si="34"/>
        <v>-0.83627798483657168</v>
      </c>
      <c r="I329">
        <f t="shared" si="31"/>
        <v>-6.6902238786925734</v>
      </c>
      <c r="K329">
        <f t="shared" si="29"/>
        <v>-0.93366969652820764</v>
      </c>
      <c r="M329">
        <f t="shared" si="32"/>
        <v>-0.93366969652820764</v>
      </c>
      <c r="N329" s="13">
        <f t="shared" si="33"/>
        <v>9.4851455062267415E-3</v>
      </c>
      <c r="O329" s="13">
        <v>1</v>
      </c>
    </row>
    <row r="330" spans="4:15" x14ac:dyDescent="0.4">
      <c r="D330" s="6">
        <v>5.2200000000000104</v>
      </c>
      <c r="E330" s="7">
        <f t="shared" si="28"/>
        <v>-9.7781944902692319E-2</v>
      </c>
      <c r="G330">
        <f t="shared" si="30"/>
        <v>6.0037307949756977</v>
      </c>
      <c r="H330" s="10">
        <f t="shared" si="34"/>
        <v>-0.82684412609716629</v>
      </c>
      <c r="I330">
        <f t="shared" si="31"/>
        <v>-6.6147530087773303</v>
      </c>
      <c r="K330">
        <f t="shared" si="29"/>
        <v>-0.92503176522231634</v>
      </c>
      <c r="M330">
        <f t="shared" si="32"/>
        <v>-0.92503176522231634</v>
      </c>
      <c r="N330" s="13">
        <f t="shared" si="33"/>
        <v>9.6408124769706977E-3</v>
      </c>
      <c r="O330" s="13">
        <v>1</v>
      </c>
    </row>
    <row r="331" spans="4:15" x14ac:dyDescent="0.4">
      <c r="D331" s="6">
        <v>5.24000000000001</v>
      </c>
      <c r="E331" s="7">
        <f t="shared" si="28"/>
        <v>-9.6677247633825472E-2</v>
      </c>
      <c r="G331">
        <f t="shared" si="30"/>
        <v>6.0172978927851668</v>
      </c>
      <c r="H331" s="10">
        <f t="shared" si="34"/>
        <v>-0.81750280599162817</v>
      </c>
      <c r="I331">
        <f t="shared" si="31"/>
        <v>-6.5400224479330253</v>
      </c>
      <c r="K331">
        <f t="shared" si="29"/>
        <v>-0.91647476015744522</v>
      </c>
      <c r="M331">
        <f t="shared" si="32"/>
        <v>-0.91647476015744522</v>
      </c>
      <c r="N331" s="13">
        <f t="shared" si="33"/>
        <v>9.7954477114005917E-3</v>
      </c>
      <c r="O331" s="13">
        <v>1</v>
      </c>
    </row>
    <row r="332" spans="4:15" x14ac:dyDescent="0.4">
      <c r="D332" s="6">
        <v>5.2600000000000096</v>
      </c>
      <c r="E332" s="7">
        <f t="shared" si="28"/>
        <v>-9.5583409087975024E-2</v>
      </c>
      <c r="G332">
        <f t="shared" si="30"/>
        <v>6.0308649905946377</v>
      </c>
      <c r="H332" s="10">
        <f t="shared" si="34"/>
        <v>-0.80825330724791666</v>
      </c>
      <c r="I332">
        <f t="shared" si="31"/>
        <v>-6.4660264579833333</v>
      </c>
      <c r="K332">
        <f t="shared" si="29"/>
        <v>-0.9079979094068571</v>
      </c>
      <c r="M332">
        <f t="shared" si="32"/>
        <v>-0.9079979094068571</v>
      </c>
      <c r="N332" s="13">
        <f t="shared" si="33"/>
        <v>9.9489856598453039E-3</v>
      </c>
      <c r="O332" s="13">
        <v>1</v>
      </c>
    </row>
    <row r="333" spans="4:15" x14ac:dyDescent="0.4">
      <c r="D333" s="6">
        <v>5.28000000000001</v>
      </c>
      <c r="E333" s="7">
        <f t="shared" si="28"/>
        <v>-9.4500344857275112E-2</v>
      </c>
      <c r="G333">
        <f t="shared" si="30"/>
        <v>6.0444320884041076</v>
      </c>
      <c r="H333" s="10">
        <f t="shared" si="34"/>
        <v>-0.79909491611311845</v>
      </c>
      <c r="I333">
        <f t="shared" si="31"/>
        <v>-6.3927593289049476</v>
      </c>
      <c r="K333">
        <f t="shared" si="29"/>
        <v>-0.89960044855699139</v>
      </c>
      <c r="M333">
        <f t="shared" si="32"/>
        <v>-0.89960044855699139</v>
      </c>
      <c r="N333" s="13">
        <f t="shared" si="33"/>
        <v>1.0101362051826398E-2</v>
      </c>
      <c r="O333" s="13">
        <v>1</v>
      </c>
    </row>
    <row r="334" spans="4:15" x14ac:dyDescent="0.4">
      <c r="D334" s="6">
        <v>5.3000000000000096</v>
      </c>
      <c r="E334" s="7">
        <f t="shared" si="28"/>
        <v>-9.3427970948273903E-2</v>
      </c>
      <c r="G334">
        <f t="shared" si="30"/>
        <v>6.0579991862135776</v>
      </c>
      <c r="H334" s="10">
        <f t="shared" si="34"/>
        <v>-0.79002692233860405</v>
      </c>
      <c r="I334">
        <f t="shared" si="31"/>
        <v>-6.3202153787088324</v>
      </c>
      <c r="K334">
        <f t="shared" si="29"/>
        <v>-0.89128162063471617</v>
      </c>
      <c r="M334">
        <f t="shared" si="32"/>
        <v>-0.89128162063471617</v>
      </c>
      <c r="N334" s="13">
        <f t="shared" si="33"/>
        <v>1.0252513927036688E-2</v>
      </c>
      <c r="O334" s="13">
        <v>1</v>
      </c>
    </row>
    <row r="335" spans="4:15" x14ac:dyDescent="0.4">
      <c r="D335" s="6">
        <v>5.3200000000000101</v>
      </c>
      <c r="E335" s="7">
        <f t="shared" si="28"/>
        <v>-9.236620378028941E-2</v>
      </c>
      <c r="G335">
        <f t="shared" si="30"/>
        <v>6.0715662840230467</v>
      </c>
      <c r="H335" s="10">
        <f t="shared" si="34"/>
        <v>-0.78104861916612722</v>
      </c>
      <c r="I335">
        <f t="shared" si="31"/>
        <v>-6.2483889533290178</v>
      </c>
      <c r="K335">
        <f t="shared" si="29"/>
        <v>-0.88304067603517344</v>
      </c>
      <c r="M335">
        <f t="shared" si="32"/>
        <v>-0.88304067603517344</v>
      </c>
      <c r="N335" s="13">
        <f t="shared" si="33"/>
        <v>1.0402379664378758E-2</v>
      </c>
      <c r="O335" s="13">
        <v>1</v>
      </c>
    </row>
    <row r="336" spans="4:15" x14ac:dyDescent="0.4">
      <c r="D336" s="6">
        <v>5.3400000000000096</v>
      </c>
      <c r="E336" s="7">
        <f t="shared" si="28"/>
        <v>-9.1314960183873584E-2</v>
      </c>
      <c r="G336">
        <f t="shared" si="30"/>
        <v>6.0851333818325166</v>
      </c>
      <c r="H336" s="10">
        <f t="shared" si="34"/>
        <v>-0.77215930331483484</v>
      </c>
      <c r="I336">
        <f t="shared" si="31"/>
        <v>-6.1772744265186788</v>
      </c>
      <c r="K336">
        <f t="shared" si="29"/>
        <v>-0.8748768724502094</v>
      </c>
      <c r="M336">
        <f t="shared" si="32"/>
        <v>-0.8748768724502094</v>
      </c>
      <c r="N336" s="13">
        <f t="shared" si="33"/>
        <v>1.0550899009080451E-2</v>
      </c>
      <c r="O336" s="13">
        <v>1</v>
      </c>
    </row>
    <row r="337" spans="4:15" x14ac:dyDescent="0.4">
      <c r="D337" s="6">
        <v>5.3600000000000101</v>
      </c>
      <c r="E337" s="7">
        <f t="shared" si="28"/>
        <v>-9.0274157399377997E-2</v>
      </c>
      <c r="G337">
        <f t="shared" si="30"/>
        <v>6.0987004796419875</v>
      </c>
      <c r="H337" s="10">
        <f t="shared" si="34"/>
        <v>-0.76335827496914022</v>
      </c>
      <c r="I337">
        <f t="shared" si="31"/>
        <v>-6.1068661997531217</v>
      </c>
      <c r="K337">
        <f t="shared" si="29"/>
        <v>-0.86678947479739077</v>
      </c>
      <c r="M337">
        <f t="shared" si="32"/>
        <v>-0.86678947479739077</v>
      </c>
      <c r="N337" s="13">
        <f t="shared" si="33"/>
        <v>1.0698013097911498E-2</v>
      </c>
      <c r="O337" s="13">
        <v>1</v>
      </c>
    </row>
    <row r="338" spans="4:15" x14ac:dyDescent="0.4">
      <c r="D338" s="6">
        <v>5.3800000000000097</v>
      </c>
      <c r="E338" s="7">
        <f t="shared" si="28"/>
        <v>-8.9243713075618916E-2</v>
      </c>
      <c r="G338">
        <f t="shared" si="30"/>
        <v>6.1122675774514565</v>
      </c>
      <c r="H338" s="10">
        <f t="shared" si="34"/>
        <v>-0.75464483776743363</v>
      </c>
      <c r="I338">
        <f t="shared" si="31"/>
        <v>-6.037158702139469</v>
      </c>
      <c r="K338">
        <f t="shared" si="29"/>
        <v>-0.85877775514961729</v>
      </c>
      <c r="M338">
        <f t="shared" si="32"/>
        <v>-0.85877775514961729</v>
      </c>
      <c r="N338" s="13">
        <f t="shared" si="33"/>
        <v>1.084366448252469E-2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-8.8223545268635309E-2</v>
      </c>
      <c r="G339">
        <f t="shared" si="30"/>
        <v>6.1258346752609274</v>
      </c>
      <c r="H339" s="10">
        <f t="shared" si="34"/>
        <v>-0.7460182987915801</v>
      </c>
      <c r="I339">
        <f t="shared" si="31"/>
        <v>-5.9681463903326408</v>
      </c>
      <c r="K339">
        <f t="shared" ref="K339:K402" si="36">$L$9*$L$6*EXP(-$L$4*(G339/$L$10-1))+6*$L$6*EXP(-$L$4*(2/SQRT(3)*G339/$L$10-1))+12*$L$6*EXP(-$L$4*(SQRT(2)*2/SQRT(3)*G339/$L$10-1))+24*$L$6*EXP(-$L$4*(SQRT(11)/2*2/SQRT(3)*G339/$L$10-1))+8*$L$6*EXP(-$L$4*(2*G339/$L$10-1))-SQRT($L$9*$L$7^2*EXP(-2*$L$5*(G339/$L$10-1))+6*$L$7^2*EXP(-2*$L$5*(2/SQRT(3)*G339/$L$10-1))+12*$L$7^2*EXP(-2*$L$5*(SQRT(2)*2/SQRT(3)*G339/$L$10-1))+24*$L$7^2*EXP(-2*$L$5*(SQRT(11)/2*2/SQRT(3)*G339/$L$10-1))+8*$L$7^2*EXP(-2*$L$5*(2*G339/$L$10-1)))</f>
        <v>-0.85084099266531321</v>
      </c>
      <c r="M339">
        <f t="shared" si="32"/>
        <v>-0.85084099266531321</v>
      </c>
      <c r="N339" s="13">
        <f t="shared" si="33"/>
        <v>1.0987797150946365E-2</v>
      </c>
      <c r="O339" s="13">
        <v>1</v>
      </c>
    </row>
    <row r="340" spans="4:15" x14ac:dyDescent="0.4">
      <c r="D340" s="6">
        <v>5.4200000000000097</v>
      </c>
      <c r="E340" s="7">
        <f t="shared" si="35"/>
        <v>-8.7213572440537526E-2</v>
      </c>
      <c r="G340">
        <f t="shared" ref="G340:G403" si="37">$E$11*(D340/$E$12+1)</f>
        <v>6.1394017730703974</v>
      </c>
      <c r="H340" s="10">
        <f t="shared" si="34"/>
        <v>-0.73747796855718517</v>
      </c>
      <c r="I340">
        <f t="shared" ref="I340:I403" si="38">H340*$E$6</f>
        <v>-5.8998237484574814</v>
      </c>
      <c r="K340">
        <f t="shared" si="36"/>
        <v>-0.84297847351922328</v>
      </c>
      <c r="M340">
        <f t="shared" ref="M340:M403" si="39">$L$9*$O$6*EXP(-$O$4*(G340/$L$10-1))+6*$O$6*EXP(-$O$4*(2/SQRT(3)*G340/$L$10-1))+12*$O$6*EXP(-$O$4*(SQRT(2)*2/SQRT(3)*G340/$L$10-1))+24*$O$6*EXP(-$O$4*(SQRT(11)/2*2/SQRT(3)*G340/$L$10-1))+8*$O$6*EXP(-$O$4*(2*G340/$L$10-1))-SQRT($L$9*$O$7^2*EXP(-2*$O$5*(G340/$L$10-1))+6*$O$7^2*EXP(-2*$O$5*(2/SQRT(3)*G340/$L$10-1))+12*$O$7^2*EXP(-2*$O$5*(SQRT(2)*2/SQRT(3)*G340/$L$10-1))+24*$O$7^2*EXP(-2*$O$5*(SQRT(11)/2*2/SQRT(3)*G340/$L$10-1))+8*$O$7^2*EXP(-2*$O$5*(2*G340/$L$10-1)))</f>
        <v>-0.84297847351922328</v>
      </c>
      <c r="N340" s="13">
        <f t="shared" ref="N340:N403" si="40">(M340-H340)^2*O340</f>
        <v>1.1130356547245028E-2</v>
      </c>
      <c r="O340" s="13">
        <v>1</v>
      </c>
    </row>
    <row r="341" spans="4:15" x14ac:dyDescent="0.4">
      <c r="D341" s="6">
        <v>5.4400000000000102</v>
      </c>
      <c r="E341" s="7">
        <f t="shared" si="35"/>
        <v>-8.6213713458440491E-2</v>
      </c>
      <c r="G341">
        <f t="shared" si="37"/>
        <v>6.1529688708798673</v>
      </c>
      <c r="H341" s="10">
        <f t="shared" ref="H341:H404" si="41">-(-$B$4)*(1+D341+$E$5*D341^3)*EXP(-D341)</f>
        <v>-0.72902316100457276</v>
      </c>
      <c r="I341">
        <f t="shared" si="38"/>
        <v>-5.8321852880365821</v>
      </c>
      <c r="K341">
        <f t="shared" si="36"/>
        <v>-0.83518949083379013</v>
      </c>
      <c r="M341">
        <f t="shared" si="39"/>
        <v>-0.83518949083379013</v>
      </c>
      <c r="N341" s="13">
        <f t="shared" si="40"/>
        <v>1.1271289589406168E-2</v>
      </c>
      <c r="O341" s="13">
        <v>1</v>
      </c>
    </row>
    <row r="342" spans="4:15" x14ac:dyDescent="0.4">
      <c r="D342" s="6">
        <v>5.4600000000000097</v>
      </c>
      <c r="E342" s="7">
        <f t="shared" si="35"/>
        <v>-8.5223887593479611E-2</v>
      </c>
      <c r="G342">
        <f t="shared" si="37"/>
        <v>6.1665359686893382</v>
      </c>
      <c r="H342" s="10">
        <f t="shared" si="41"/>
        <v>-0.72065319349046353</v>
      </c>
      <c r="I342">
        <f t="shared" si="38"/>
        <v>-5.7652255479237082</v>
      </c>
      <c r="K342">
        <f t="shared" si="36"/>
        <v>-0.82747334461112521</v>
      </c>
      <c r="M342">
        <f t="shared" si="39"/>
        <v>-0.82747334461112521</v>
      </c>
      <c r="N342" s="13">
        <f t="shared" si="40"/>
        <v>1.1410544685440999E-2</v>
      </c>
      <c r="O342" s="13">
        <v>1</v>
      </c>
    </row>
    <row r="343" spans="4:15" x14ac:dyDescent="0.4">
      <c r="D343" s="6">
        <v>5.4800000000000102</v>
      </c>
      <c r="E343" s="7">
        <f t="shared" si="35"/>
        <v>-8.4244014519902932E-2</v>
      </c>
      <c r="G343">
        <f t="shared" si="37"/>
        <v>6.1801030664988081</v>
      </c>
      <c r="H343" s="10">
        <f t="shared" si="41"/>
        <v>-0.71236738678029921</v>
      </c>
      <c r="I343">
        <f t="shared" si="38"/>
        <v>-5.6989390942423936</v>
      </c>
      <c r="K343">
        <f t="shared" si="36"/>
        <v>-0.81982934166557586</v>
      </c>
      <c r="M343">
        <f t="shared" si="39"/>
        <v>-0.81982934166557586</v>
      </c>
      <c r="N343" s="13">
        <f t="shared" si="40"/>
        <v>1.1548071747765235E-2</v>
      </c>
      <c r="O343" s="13">
        <v>1</v>
      </c>
    </row>
    <row r="344" spans="4:15" x14ac:dyDescent="0.4">
      <c r="D344" s="6">
        <v>5.5000000000000098</v>
      </c>
      <c r="E344" s="7">
        <f t="shared" si="35"/>
        <v>-8.3274014314238282E-2</v>
      </c>
      <c r="G344">
        <f t="shared" si="37"/>
        <v>6.1936701643082781</v>
      </c>
      <c r="H344" s="10">
        <f t="shared" si="41"/>
        <v>-0.7041650650411988</v>
      </c>
      <c r="I344">
        <f t="shared" si="38"/>
        <v>-5.6333205203295904</v>
      </c>
      <c r="K344">
        <f t="shared" si="36"/>
        <v>-0.81225679555687313</v>
      </c>
      <c r="M344">
        <f t="shared" si="39"/>
        <v>-0.81225679555687313</v>
      </c>
      <c r="N344" s="13">
        <f t="shared" si="40"/>
        <v>1.1683822205873162E-2</v>
      </c>
      <c r="O344" s="13">
        <v>1</v>
      </c>
    </row>
    <row r="345" spans="4:15" x14ac:dyDescent="0.4">
      <c r="D345" s="6">
        <v>5.5200000000000102</v>
      </c>
      <c r="E345" s="7">
        <f t="shared" si="35"/>
        <v>-8.231380745452907E-2</v>
      </c>
      <c r="G345">
        <f t="shared" si="37"/>
        <v>6.207237262117749</v>
      </c>
      <c r="H345" s="10">
        <f t="shared" si="41"/>
        <v>-0.69604555583549788</v>
      </c>
      <c r="I345">
        <f t="shared" si="38"/>
        <v>-5.568364446683983</v>
      </c>
      <c r="K345">
        <f t="shared" si="36"/>
        <v>-0.80475502652387809</v>
      </c>
      <c r="M345">
        <f t="shared" si="39"/>
        <v>-0.80475502652387809</v>
      </c>
      <c r="N345" s="13">
        <f t="shared" si="40"/>
        <v>1.1817749017347797E-2</v>
      </c>
      <c r="O345" s="13">
        <v>1</v>
      </c>
    </row>
    <row r="346" spans="4:15" x14ac:dyDescent="0.4">
      <c r="D346" s="6">
        <v>5.5400000000000098</v>
      </c>
      <c r="E346" s="7">
        <f t="shared" si="35"/>
        <v>-8.1363314819637392E-2</v>
      </c>
      <c r="G346">
        <f t="shared" si="37"/>
        <v>6.220804359927218</v>
      </c>
      <c r="H346" s="10">
        <f t="shared" si="41"/>
        <v>-0.6880081901148537</v>
      </c>
      <c r="I346">
        <f t="shared" si="38"/>
        <v>-5.5040655209188296</v>
      </c>
      <c r="K346">
        <f t="shared" si="36"/>
        <v>-0.79732336141891391</v>
      </c>
      <c r="M346">
        <f t="shared" si="39"/>
        <v>-0.79732336141891391</v>
      </c>
      <c r="N346" s="13">
        <f t="shared" si="40"/>
        <v>1.1949806677236028E-2</v>
      </c>
      <c r="O346" s="13">
        <v>1</v>
      </c>
    </row>
    <row r="347" spans="4:15" x14ac:dyDescent="0.4">
      <c r="D347" s="6">
        <v>5.5600000000000103</v>
      </c>
      <c r="E347" s="7">
        <f t="shared" si="35"/>
        <v>-8.0422457688608937E-2</v>
      </c>
      <c r="G347">
        <f t="shared" si="37"/>
        <v>6.2343714577366889</v>
      </c>
      <c r="H347" s="10">
        <f t="shared" si="41"/>
        <v>-0.68005230221487711</v>
      </c>
      <c r="I347">
        <f t="shared" si="38"/>
        <v>-5.4404184177190169</v>
      </c>
      <c r="K347">
        <f t="shared" si="36"/>
        <v>-0.78996113364267828</v>
      </c>
      <c r="M347">
        <f t="shared" si="39"/>
        <v>-0.78996113364267828</v>
      </c>
      <c r="N347" s="13">
        <f t="shared" si="40"/>
        <v>1.2079951225824814E-2</v>
      </c>
      <c r="O347" s="13">
        <v>1</v>
      </c>
    </row>
    <row r="348" spans="4:15" x14ac:dyDescent="0.4">
      <c r="D348" s="6">
        <v>5.5800000000000098</v>
      </c>
      <c r="E348" s="7">
        <f t="shared" si="35"/>
        <v>-7.9491157740097643E-2</v>
      </c>
      <c r="G348">
        <f t="shared" si="37"/>
        <v>6.2479385555461571</v>
      </c>
      <c r="H348" s="10">
        <f t="shared" si="41"/>
        <v>-0.67217722985026562</v>
      </c>
      <c r="I348">
        <f t="shared" si="38"/>
        <v>-5.377417838802125</v>
      </c>
      <c r="K348">
        <f t="shared" si="36"/>
        <v>-0.7826676830797562</v>
      </c>
      <c r="M348">
        <f t="shared" si="39"/>
        <v>-0.7826676830797562</v>
      </c>
      <c r="N348" s="13">
        <f t="shared" si="40"/>
        <v>1.2208140254858245E-2</v>
      </c>
      <c r="O348" s="13">
        <v>1</v>
      </c>
    </row>
    <row r="349" spans="4:15" x14ac:dyDescent="0.4">
      <c r="D349" s="6">
        <v>5.6000000000000103</v>
      </c>
      <c r="E349" s="7">
        <f t="shared" si="35"/>
        <v>-7.8569337051845503E-2</v>
      </c>
      <c r="G349">
        <f t="shared" si="37"/>
        <v>6.2615056533556288</v>
      </c>
      <c r="H349" s="10">
        <f t="shared" si="41"/>
        <v>-0.66438231411040549</v>
      </c>
      <c r="I349">
        <f t="shared" si="38"/>
        <v>-5.3150585128832439</v>
      </c>
      <c r="K349">
        <f t="shared" si="36"/>
        <v>-0.77544235603469802</v>
      </c>
      <c r="M349">
        <f t="shared" si="39"/>
        <v>-0.77544235603469802</v>
      </c>
      <c r="N349" s="13">
        <f t="shared" si="40"/>
        <v>1.2334332912225614E-2</v>
      </c>
      <c r="O349" s="13">
        <v>1</v>
      </c>
    </row>
    <row r="350" spans="4:15" x14ac:dyDescent="0.4">
      <c r="D350" s="6">
        <v>5.6200000000000099</v>
      </c>
      <c r="E350" s="7">
        <f t="shared" si="35"/>
        <v>-7.7656918100215341E-2</v>
      </c>
      <c r="G350">
        <f t="shared" si="37"/>
        <v>6.2750727511650979</v>
      </c>
      <c r="H350" s="10">
        <f t="shared" si="41"/>
        <v>-0.65666689945542089</v>
      </c>
      <c r="I350">
        <f t="shared" si="38"/>
        <v>-5.2533351956433672</v>
      </c>
      <c r="K350">
        <f t="shared" si="36"/>
        <v>-0.76828450516870017</v>
      </c>
      <c r="M350">
        <f t="shared" si="39"/>
        <v>-0.76828450516870017</v>
      </c>
      <c r="N350" s="13">
        <f t="shared" si="40"/>
        <v>1.2458489905165075E-2</v>
      </c>
      <c r="O350" s="13">
        <v>1</v>
      </c>
    </row>
    <row r="351" spans="4:15" x14ac:dyDescent="0.4">
      <c r="D351" s="6">
        <v>5.6400000000000103</v>
      </c>
      <c r="E351" s="7">
        <f t="shared" si="35"/>
        <v>-7.6753823759772133E-2</v>
      </c>
      <c r="G351">
        <f t="shared" si="37"/>
        <v>6.2886398489745678</v>
      </c>
      <c r="H351" s="10">
        <f t="shared" si="41"/>
        <v>-0.64903033371263308</v>
      </c>
      <c r="I351">
        <f t="shared" si="38"/>
        <v>-5.1922426697010646</v>
      </c>
      <c r="K351">
        <f t="shared" si="36"/>
        <v>-0.76119348943684817</v>
      </c>
      <c r="M351">
        <f t="shared" si="39"/>
        <v>-0.76119348943684817</v>
      </c>
      <c r="N351" s="13">
        <f t="shared" si="40"/>
        <v>1.2580573502014525E-2</v>
      </c>
      <c r="O351" s="13">
        <v>1</v>
      </c>
    </row>
    <row r="352" spans="4:15" x14ac:dyDescent="0.4">
      <c r="D352" s="6">
        <v>5.6600000000000099</v>
      </c>
      <c r="E352" s="7">
        <f t="shared" si="35"/>
        <v>-7.5859977302911025E-2</v>
      </c>
      <c r="G352">
        <f t="shared" si="37"/>
        <v>6.3022069467840387</v>
      </c>
      <c r="H352" s="10">
        <f t="shared" si="41"/>
        <v>-0.64147196807341555</v>
      </c>
      <c r="I352">
        <f t="shared" si="38"/>
        <v>-5.1317757445873244</v>
      </c>
      <c r="K352">
        <f t="shared" si="36"/>
        <v>-0.75416867402594612</v>
      </c>
      <c r="M352">
        <f t="shared" si="39"/>
        <v>-0.75416867402594612</v>
      </c>
      <c r="N352" s="13">
        <f t="shared" si="40"/>
        <v>1.2700547532551138E-2</v>
      </c>
      <c r="O352" s="13">
        <v>1</v>
      </c>
    </row>
    <row r="353" spans="4:15" x14ac:dyDescent="0.4">
      <c r="D353" s="6">
        <v>5.6800000000000104</v>
      </c>
      <c r="E353" s="7">
        <f t="shared" si="35"/>
        <v>-7.4975302399527516E-2</v>
      </c>
      <c r="G353">
        <f t="shared" si="37"/>
        <v>6.3157740445935087</v>
      </c>
      <c r="H353" s="10">
        <f t="shared" si="41"/>
        <v>-0.63399115709040466</v>
      </c>
      <c r="I353">
        <f t="shared" si="38"/>
        <v>-5.0719292567232372</v>
      </c>
      <c r="K353">
        <f t="shared" si="36"/>
        <v>-0.74720943029292497</v>
      </c>
      <c r="M353">
        <f t="shared" si="39"/>
        <v>-0.74720943029292497</v>
      </c>
      <c r="N353" s="13">
        <f t="shared" si="40"/>
        <v>1.281837738696053E-2</v>
      </c>
      <c r="O353" s="13">
        <v>1</v>
      </c>
    </row>
    <row r="354" spans="4:15" x14ac:dyDescent="0.4">
      <c r="D354" s="6">
        <v>5.7000000000000099</v>
      </c>
      <c r="E354" s="7">
        <f t="shared" si="35"/>
        <v>-7.4099723116728439E-2</v>
      </c>
      <c r="G354">
        <f t="shared" si="37"/>
        <v>6.3293411424029786</v>
      </c>
      <c r="H354" s="10">
        <f t="shared" si="41"/>
        <v>-0.6265872586750556</v>
      </c>
      <c r="I354">
        <f t="shared" si="38"/>
        <v>-5.0126980694004448</v>
      </c>
      <c r="K354">
        <f t="shared" si="36"/>
        <v>-0.7403151357038148</v>
      </c>
      <c r="M354">
        <f t="shared" si="39"/>
        <v>-0.7403151357038148</v>
      </c>
      <c r="N354" s="13">
        <f t="shared" si="40"/>
        <v>1.2934030013468573E-2</v>
      </c>
      <c r="O354" s="13">
        <v>1</v>
      </c>
    </row>
    <row r="355" spans="4:15" x14ac:dyDescent="0.4">
      <c r="D355" s="6">
        <v>5.7200000000000104</v>
      </c>
      <c r="E355" s="7">
        <f t="shared" si="35"/>
        <v>-7.3233163918579217E-2</v>
      </c>
      <c r="G355">
        <f t="shared" si="37"/>
        <v>6.3429082402124495</v>
      </c>
      <c r="H355" s="10">
        <f t="shared" si="41"/>
        <v>-0.61925963409550577</v>
      </c>
      <c r="I355">
        <f t="shared" si="38"/>
        <v>-4.9540770727640462</v>
      </c>
      <c r="K355">
        <f t="shared" si="36"/>
        <v>-0.73348517377329336</v>
      </c>
      <c r="M355">
        <f t="shared" si="39"/>
        <v>-0.73348517377329336</v>
      </c>
      <c r="N355" s="13">
        <f t="shared" si="40"/>
        <v>1.3047473914681827E-2</v>
      </c>
      <c r="O355" s="13">
        <v>1</v>
      </c>
    </row>
    <row r="356" spans="4:15" x14ac:dyDescent="0.4">
      <c r="D356" s="6">
        <v>5.74000000000001</v>
      </c>
      <c r="E356" s="7">
        <f t="shared" si="35"/>
        <v>-7.2375549665886246E-2</v>
      </c>
      <c r="G356">
        <f t="shared" si="37"/>
        <v>6.3564753380219186</v>
      </c>
      <c r="H356" s="10">
        <f t="shared" si="41"/>
        <v>-0.61200764797473406</v>
      </c>
      <c r="I356">
        <f t="shared" si="38"/>
        <v>-4.8960611837978725</v>
      </c>
      <c r="K356">
        <f t="shared" si="36"/>
        <v>-0.7267189340048047</v>
      </c>
      <c r="M356">
        <f t="shared" si="39"/>
        <v>-0.7267189340048047</v>
      </c>
      <c r="N356" s="13">
        <f t="shared" si="40"/>
        <v>1.3158679142672679E-2</v>
      </c>
      <c r="O356" s="13">
        <v>1</v>
      </c>
    </row>
    <row r="357" spans="4:15" x14ac:dyDescent="0.4">
      <c r="D357" s="6">
        <v>5.7600000000000096</v>
      </c>
      <c r="E357" s="7">
        <f t="shared" si="35"/>
        <v>-7.152680561600995E-2</v>
      </c>
      <c r="G357">
        <f t="shared" si="37"/>
        <v>6.3700424358313885</v>
      </c>
      <c r="H357" s="10">
        <f t="shared" si="41"/>
        <v>-0.60483066828898013</v>
      </c>
      <c r="I357">
        <f t="shared" si="38"/>
        <v>-4.8386453463118411</v>
      </c>
      <c r="K357">
        <f t="shared" si="36"/>
        <v>-0.72001581183123353</v>
      </c>
      <c r="M357">
        <f t="shared" si="39"/>
        <v>-0.72001581183123353</v>
      </c>
      <c r="N357" s="13">
        <f t="shared" si="40"/>
        <v>1.326761729284952E-2</v>
      </c>
      <c r="O357" s="13">
        <v>1</v>
      </c>
    </row>
    <row r="358" spans="4:15" x14ac:dyDescent="0.4">
      <c r="D358" s="6">
        <v>5.78000000000001</v>
      </c>
      <c r="E358" s="7">
        <f t="shared" si="35"/>
        <v>-7.068685742270743E-2</v>
      </c>
      <c r="G358">
        <f t="shared" si="37"/>
        <v>6.3836095336408585</v>
      </c>
      <c r="H358" s="10">
        <f t="shared" si="41"/>
        <v>-0.59772806636641396</v>
      </c>
      <c r="I358">
        <f t="shared" si="38"/>
        <v>-4.7818245309313117</v>
      </c>
      <c r="K358">
        <f t="shared" si="36"/>
        <v>-0.713375208556152</v>
      </c>
      <c r="M358">
        <f t="shared" si="39"/>
        <v>-0.713375208556152</v>
      </c>
      <c r="N358" s="13">
        <f t="shared" si="40"/>
        <v>1.3374261496653488E-2</v>
      </c>
      <c r="O358" s="13">
        <v>1</v>
      </c>
    </row>
    <row r="359" spans="4:15" x14ac:dyDescent="0.4">
      <c r="D359" s="6">
        <v>5.8000000000000096</v>
      </c>
      <c r="E359" s="7">
        <f t="shared" si="35"/>
        <v>-6.985563113600142E-2</v>
      </c>
      <c r="G359">
        <f t="shared" si="37"/>
        <v>6.3971766314503293</v>
      </c>
      <c r="H359" s="10">
        <f t="shared" si="41"/>
        <v>-0.590699216886028</v>
      </c>
      <c r="I359">
        <f t="shared" si="38"/>
        <v>-4.725593735088224</v>
      </c>
      <c r="K359">
        <f t="shared" si="36"/>
        <v>-0.70679653129561759</v>
      </c>
      <c r="M359">
        <f t="shared" si="39"/>
        <v>-0.70679653129561759</v>
      </c>
      <c r="N359" s="13">
        <f t="shared" si="40"/>
        <v>1.3478586413119099E-2</v>
      </c>
      <c r="O359" s="13">
        <v>1</v>
      </c>
    </row>
    <row r="360" spans="4:15" x14ac:dyDescent="0.4">
      <c r="D360" s="6">
        <v>5.8200000000000101</v>
      </c>
      <c r="E360" s="7">
        <f t="shared" si="35"/>
        <v>-6.9033053202072397E-2</v>
      </c>
      <c r="G360">
        <f t="shared" si="37"/>
        <v>6.4107437292597993</v>
      </c>
      <c r="H360" s="10">
        <f t="shared" si="41"/>
        <v>-0.58374349787672408</v>
      </c>
      <c r="I360">
        <f t="shared" si="38"/>
        <v>-4.6699479830137927</v>
      </c>
      <c r="K360">
        <f t="shared" si="36"/>
        <v>-0.70027919292053109</v>
      </c>
      <c r="M360">
        <f t="shared" si="39"/>
        <v>-0.70027919292053109</v>
      </c>
      <c r="N360" s="13">
        <f t="shared" si="40"/>
        <v>1.3580568219343185E-2</v>
      </c>
      <c r="O360" s="13">
        <v>1</v>
      </c>
    </row>
    <row r="361" spans="4:15" x14ac:dyDescent="0.4">
      <c r="D361" s="6">
        <v>5.8400000000000096</v>
      </c>
      <c r="E361" s="7">
        <f t="shared" si="35"/>
        <v>-6.8219050463173364E-2</v>
      </c>
      <c r="G361">
        <f t="shared" si="37"/>
        <v>6.4243108270692693</v>
      </c>
      <c r="H361" s="10">
        <f t="shared" si="41"/>
        <v>-0.57686029071659395</v>
      </c>
      <c r="I361">
        <f t="shared" si="38"/>
        <v>-4.6148823257327516</v>
      </c>
      <c r="K361">
        <f t="shared" si="36"/>
        <v>-0.69382261199954232</v>
      </c>
      <c r="M361">
        <f t="shared" si="39"/>
        <v>-0.69382261199954232</v>
      </c>
      <c r="N361" s="13">
        <f t="shared" si="40"/>
        <v>1.3680184599895636E-2</v>
      </c>
      <c r="O361" s="13">
        <v>1</v>
      </c>
    </row>
    <row r="362" spans="4:15" x14ac:dyDescent="0.4">
      <c r="D362" s="6">
        <v>5.8600000000000101</v>
      </c>
      <c r="E362" s="7">
        <f t="shared" si="35"/>
        <v>-6.7413550157562535E-2</v>
      </c>
      <c r="G362">
        <f t="shared" si="37"/>
        <v>6.4378779248787401</v>
      </c>
      <c r="H362" s="10">
        <f t="shared" si="41"/>
        <v>-0.57004898013234884</v>
      </c>
      <c r="I362">
        <f t="shared" si="38"/>
        <v>-4.5603918410587907</v>
      </c>
      <c r="K362">
        <f t="shared" si="36"/>
        <v>-0.68742621274250804</v>
      </c>
      <c r="M362">
        <f t="shared" si="39"/>
        <v>-0.68742621274250804</v>
      </c>
      <c r="N362" s="13">
        <f t="shared" si="40"/>
        <v>1.377741473521942E-2</v>
      </c>
      <c r="O362" s="13">
        <v>1</v>
      </c>
    </row>
    <row r="363" spans="4:15" x14ac:dyDescent="0.4">
      <c r="D363" s="6">
        <v>5.8800000000000097</v>
      </c>
      <c r="E363" s="7">
        <f t="shared" si="35"/>
        <v>-6.6616479919453991E-2</v>
      </c>
      <c r="G363">
        <f t="shared" si="37"/>
        <v>6.4514450226882083</v>
      </c>
      <c r="H363" s="10">
        <f t="shared" si="41"/>
        <v>-0.56330895419890292</v>
      </c>
      <c r="I363">
        <f t="shared" si="38"/>
        <v>-4.5064716335912234</v>
      </c>
      <c r="K363">
        <f t="shared" si="36"/>
        <v>-0.68108942494449654</v>
      </c>
      <c r="M363">
        <f t="shared" si="39"/>
        <v>-0.68108942494449654</v>
      </c>
      <c r="N363" s="13">
        <f t="shared" si="40"/>
        <v>1.3872239289053633E-2</v>
      </c>
      <c r="O363" s="13">
        <v>1</v>
      </c>
    </row>
    <row r="364" spans="4:15" x14ac:dyDescent="0.4">
      <c r="D364" s="6">
        <v>5.9000000000000101</v>
      </c>
      <c r="E364" s="7">
        <f t="shared" si="35"/>
        <v>-6.582776777898218E-2</v>
      </c>
      <c r="G364">
        <f t="shared" si="37"/>
        <v>6.46501212049768</v>
      </c>
      <c r="H364" s="10">
        <f t="shared" si="41"/>
        <v>-0.55663960433907322</v>
      </c>
      <c r="I364">
        <f t="shared" si="38"/>
        <v>-4.4531168347125858</v>
      </c>
      <c r="K364">
        <f t="shared" si="36"/>
        <v>-0.67481168393032676</v>
      </c>
      <c r="M364">
        <f t="shared" si="39"/>
        <v>-0.67481168393032676</v>
      </c>
      <c r="N364" s="13">
        <f t="shared" si="40"/>
        <v>1.3964640394921559E-2</v>
      </c>
      <c r="O364" s="13">
        <v>1</v>
      </c>
    </row>
    <row r="365" spans="4:15" x14ac:dyDescent="0.4">
      <c r="D365" s="6">
        <v>5.9200000000000097</v>
      </c>
      <c r="E365" s="7">
        <f t="shared" si="35"/>
        <v>-6.5047342162179791E-2</v>
      </c>
      <c r="G365">
        <f t="shared" si="37"/>
        <v>6.4785792183071491</v>
      </c>
      <c r="H365" s="10">
        <f t="shared" si="41"/>
        <v>-0.55004032532339231</v>
      </c>
      <c r="I365">
        <f t="shared" si="38"/>
        <v>-4.4003226025871385</v>
      </c>
      <c r="K365">
        <f t="shared" si="36"/>
        <v>-0.66859243049965678</v>
      </c>
      <c r="M365">
        <f t="shared" si="39"/>
        <v>-0.66859243049965678</v>
      </c>
      <c r="N365" s="13">
        <f t="shared" si="40"/>
        <v>1.4054601641724071E-2</v>
      </c>
      <c r="O365" s="13">
        <v>1</v>
      </c>
    </row>
    <row r="366" spans="4:15" x14ac:dyDescent="0.4">
      <c r="D366" s="6">
        <v>5.9400000000000102</v>
      </c>
      <c r="E366" s="7">
        <f t="shared" si="35"/>
        <v>-6.4275131890965578E-2</v>
      </c>
      <c r="G366">
        <f t="shared" si="37"/>
        <v>6.4921463161166191</v>
      </c>
      <c r="H366" s="10">
        <f t="shared" si="41"/>
        <v>-0.54351051527000493</v>
      </c>
      <c r="I366">
        <f t="shared" si="38"/>
        <v>-4.3480841221600395</v>
      </c>
      <c r="K366">
        <f t="shared" si="36"/>
        <v>-0.66243111087259532</v>
      </c>
      <c r="M366">
        <f t="shared" si="39"/>
        <v>-0.66243111087259532</v>
      </c>
      <c r="N366" s="13">
        <f t="shared" si="40"/>
        <v>1.414210805847484E-2</v>
      </c>
      <c r="O366" s="13">
        <v>1</v>
      </c>
    </row>
    <row r="367" spans="4:15" x14ac:dyDescent="0.4">
      <c r="D367" s="6">
        <v>5.9600000000000097</v>
      </c>
      <c r="E367" s="7">
        <f t="shared" si="35"/>
        <v>-6.3511066183141424E-2</v>
      </c>
      <c r="G367">
        <f t="shared" si="37"/>
        <v>6.505713413926089</v>
      </c>
      <c r="H367" s="10">
        <f t="shared" si="41"/>
        <v>-0.53704957564464384</v>
      </c>
      <c r="I367">
        <f t="shared" si="38"/>
        <v>-4.2963966051571507</v>
      </c>
      <c r="K367">
        <f t="shared" si="36"/>
        <v>-0.65632717663585183</v>
      </c>
      <c r="M367">
        <f t="shared" si="39"/>
        <v>-0.65632717663585183</v>
      </c>
      <c r="N367" s="13">
        <f t="shared" si="40"/>
        <v>1.4227146098217821E-2</v>
      </c>
      <c r="O367" s="13">
        <v>1</v>
      </c>
    </row>
    <row r="368" spans="4:15" x14ac:dyDescent="0.4">
      <c r="D368" s="6">
        <v>5.9800000000000102</v>
      </c>
      <c r="E368" s="7">
        <f t="shared" si="35"/>
        <v>-6.2755074652395548E-2</v>
      </c>
      <c r="G368">
        <f t="shared" si="37"/>
        <v>6.519280511735559</v>
      </c>
      <c r="H368" s="10">
        <f t="shared" si="41"/>
        <v>-0.53065691126065673</v>
      </c>
      <c r="I368">
        <f t="shared" si="38"/>
        <v>-4.2452552900852538</v>
      </c>
      <c r="K368">
        <f t="shared" si="36"/>
        <v>-0.65028008468941012</v>
      </c>
      <c r="M368">
        <f t="shared" si="39"/>
        <v>-0.65028008468941012</v>
      </c>
      <c r="N368" s="13">
        <f t="shared" si="40"/>
        <v>1.4309703621165612E-2</v>
      </c>
      <c r="O368" s="13">
        <v>1</v>
      </c>
    </row>
    <row r="369" spans="4:15" x14ac:dyDescent="0.4">
      <c r="D369" s="6">
        <v>6.0000000000000098</v>
      </c>
      <c r="E369" s="7">
        <f t="shared" si="35"/>
        <v>-6.2007087308311247E-2</v>
      </c>
      <c r="G369">
        <f t="shared" si="37"/>
        <v>6.5328476095450299</v>
      </c>
      <c r="H369" s="10">
        <f t="shared" si="41"/>
        <v>-0.52433193027907987</v>
      </c>
      <c r="I369">
        <f t="shared" si="38"/>
        <v>-4.194655442232639</v>
      </c>
      <c r="K369">
        <f t="shared" si="36"/>
        <v>-0.64428929719372707</v>
      </c>
      <c r="M369">
        <f t="shared" si="39"/>
        <v>-0.64428929719372707</v>
      </c>
      <c r="N369" s="13">
        <f t="shared" si="40"/>
        <v>1.4389769877095294E-2</v>
      </c>
      <c r="O369" s="13">
        <v>1</v>
      </c>
    </row>
    <row r="370" spans="4:15" x14ac:dyDescent="0.4">
      <c r="D370" s="6">
        <v>6.0200000000000102</v>
      </c>
      <c r="E370" s="7">
        <f t="shared" si="35"/>
        <v>-6.1267034556378344E-2</v>
      </c>
      <c r="G370">
        <f t="shared" si="37"/>
        <v>6.5464147073544998</v>
      </c>
      <c r="H370" s="10">
        <f t="shared" si="41"/>
        <v>-0.51807404420873526</v>
      </c>
      <c r="I370">
        <f t="shared" si="38"/>
        <v>-4.1445923536698821</v>
      </c>
      <c r="K370">
        <f t="shared" si="36"/>
        <v>-0.63835428151744911</v>
      </c>
      <c r="M370">
        <f t="shared" si="39"/>
        <v>-0.63835428151744911</v>
      </c>
      <c r="N370" s="13">
        <f t="shared" si="40"/>
        <v>1.4467335487040519E-2</v>
      </c>
      <c r="O370" s="13">
        <v>1</v>
      </c>
    </row>
    <row r="371" spans="4:15" x14ac:dyDescent="0.4">
      <c r="D371" s="6">
        <v>6.0400000000000098</v>
      </c>
      <c r="E371" s="7">
        <f t="shared" si="35"/>
        <v>-6.0534847198006524E-2</v>
      </c>
      <c r="G371">
        <f t="shared" si="37"/>
        <v>6.5599818051639698</v>
      </c>
      <c r="H371" s="10">
        <f t="shared" si="41"/>
        <v>-0.51188266790634318</v>
      </c>
      <c r="I371">
        <f t="shared" si="38"/>
        <v>-4.0950613432507454</v>
      </c>
      <c r="K371">
        <f t="shared" si="36"/>
        <v>-0.63247451018564305</v>
      </c>
      <c r="M371">
        <f t="shared" si="39"/>
        <v>-0.63247451018564305</v>
      </c>
      <c r="N371" s="13">
        <f t="shared" si="40"/>
        <v>1.4542392424315535E-2</v>
      </c>
      <c r="O371" s="13">
        <v>1</v>
      </c>
    </row>
    <row r="372" spans="4:15" x14ac:dyDescent="0.4">
      <c r="D372" s="6">
        <v>6.0600000000000103</v>
      </c>
      <c r="E372" s="7">
        <f t="shared" si="35"/>
        <v>-5.981045643053802E-2</v>
      </c>
      <c r="G372">
        <f t="shared" si="37"/>
        <v>6.5735489029734406</v>
      </c>
      <c r="H372" s="10">
        <f t="shared" si="41"/>
        <v>-0.50575721957662945</v>
      </c>
      <c r="I372">
        <f t="shared" si="38"/>
        <v>-4.0460577566130356</v>
      </c>
      <c r="K372">
        <f t="shared" si="36"/>
        <v>-0.62664946082854189</v>
      </c>
      <c r="M372">
        <f t="shared" si="39"/>
        <v>-0.62664946082854189</v>
      </c>
      <c r="N372" s="13">
        <f t="shared" si="40"/>
        <v>1.4614933994910602E-2</v>
      </c>
      <c r="O372" s="13">
        <v>1</v>
      </c>
    </row>
    <row r="373" spans="4:15" x14ac:dyDescent="0.4">
      <c r="D373" s="6">
        <v>6.0800000000000098</v>
      </c>
      <c r="E373" s="7">
        <f t="shared" si="35"/>
        <v>-5.90937938472594E-2</v>
      </c>
      <c r="G373">
        <f t="shared" si="37"/>
        <v>6.5871160007829097</v>
      </c>
      <c r="H373" s="10">
        <f t="shared" si="41"/>
        <v>-0.49969712077242545</v>
      </c>
      <c r="I373">
        <f t="shared" si="38"/>
        <v>-3.9975769661794036</v>
      </c>
      <c r="K373">
        <f t="shared" si="36"/>
        <v>-0.62087861613079598</v>
      </c>
      <c r="M373">
        <f t="shared" si="39"/>
        <v>-0.62087861613079598</v>
      </c>
      <c r="N373" s="13">
        <f t="shared" si="40"/>
        <v>1.4684954817290779E-2</v>
      </c>
      <c r="O373" s="13">
        <v>1</v>
      </c>
    </row>
    <row r="374" spans="4:15" x14ac:dyDescent="0.4">
      <c r="D374" s="6">
        <v>6.1000000000000103</v>
      </c>
      <c r="E374" s="7">
        <f t="shared" si="35"/>
        <v>-5.8384791437409371E-2</v>
      </c>
      <c r="G374">
        <f t="shared" si="37"/>
        <v>6.6006830985923806</v>
      </c>
      <c r="H374" s="10">
        <f t="shared" si="41"/>
        <v>-0.49370179639473361</v>
      </c>
      <c r="I374">
        <f t="shared" si="38"/>
        <v>-3.9496143711578688</v>
      </c>
      <c r="K374">
        <f t="shared" si="36"/>
        <v>-0.61516146378122372</v>
      </c>
      <c r="M374">
        <f t="shared" si="39"/>
        <v>-0.61516146378122372</v>
      </c>
      <c r="N374" s="13">
        <f t="shared" si="40"/>
        <v>1.4752450801636809E-2</v>
      </c>
      <c r="O374" s="13">
        <v>1</v>
      </c>
    </row>
    <row r="375" spans="4:15" x14ac:dyDescent="0.4">
      <c r="D375" s="6">
        <v>6.1200000000000099</v>
      </c>
      <c r="E375" s="7">
        <f t="shared" si="35"/>
        <v>-5.7683381586182553E-2</v>
      </c>
      <c r="G375">
        <f t="shared" si="37"/>
        <v>6.6142501964018505</v>
      </c>
      <c r="H375" s="10">
        <f t="shared" si="41"/>
        <v>-0.4877706746927597</v>
      </c>
      <c r="I375">
        <f t="shared" si="38"/>
        <v>-3.9021653975420776</v>
      </c>
      <c r="K375">
        <f t="shared" si="36"/>
        <v>-0.60949749642307072</v>
      </c>
      <c r="M375">
        <f t="shared" si="39"/>
        <v>-0.60949749642307072</v>
      </c>
      <c r="N375" s="13">
        <f t="shared" si="40"/>
        <v>1.4817419128562919E-2</v>
      </c>
      <c r="O375" s="13">
        <v>1</v>
      </c>
    </row>
    <row r="376" spans="4:15" x14ac:dyDescent="0.4">
      <c r="D376" s="6">
        <v>6.1400000000000103</v>
      </c>
      <c r="E376" s="7">
        <f t="shared" si="35"/>
        <v>-5.6989497074726989E-2</v>
      </c>
      <c r="G376">
        <f t="shared" si="37"/>
        <v>6.6278172942113205</v>
      </c>
      <c r="H376" s="10">
        <f t="shared" si="41"/>
        <v>-0.48190318726389142</v>
      </c>
      <c r="I376">
        <f t="shared" si="38"/>
        <v>-3.8552254981111314</v>
      </c>
      <c r="K376">
        <f t="shared" si="36"/>
        <v>-0.60388621160475586</v>
      </c>
      <c r="M376">
        <f t="shared" si="39"/>
        <v>-0.60388621160475586</v>
      </c>
      <c r="N376" s="13">
        <f t="shared" si="40"/>
        <v>1.4879858227343928E-2</v>
      </c>
      <c r="O376" s="13">
        <v>1</v>
      </c>
    </row>
    <row r="377" spans="4:15" x14ac:dyDescent="0.4">
      <c r="D377" s="6">
        <v>6.1600000000000099</v>
      </c>
      <c r="E377" s="7">
        <f t="shared" si="35"/>
        <v>-5.6303071080134534E-2</v>
      </c>
      <c r="G377">
        <f t="shared" si="37"/>
        <v>6.6413843920207896</v>
      </c>
      <c r="H377" s="10">
        <f t="shared" si="41"/>
        <v>-0.47609876905361759</v>
      </c>
      <c r="I377">
        <f t="shared" si="38"/>
        <v>-3.8087901524289407</v>
      </c>
      <c r="K377">
        <f t="shared" si="36"/>
        <v>-0.59832711173111153</v>
      </c>
      <c r="M377">
        <f t="shared" si="39"/>
        <v>-0.59832711173111153</v>
      </c>
      <c r="N377" s="13">
        <f t="shared" si="40"/>
        <v>1.4939767753686887E-2</v>
      </c>
      <c r="O377" s="13">
        <v>1</v>
      </c>
    </row>
    <row r="378" spans="4:15" x14ac:dyDescent="0.4">
      <c r="D378" s="6">
        <v>6.1800000000000104</v>
      </c>
      <c r="E378" s="7">
        <f t="shared" si="35"/>
        <v>-5.5624037175422414E-2</v>
      </c>
      <c r="G378">
        <f t="shared" si="37"/>
        <v>6.6549514898302595</v>
      </c>
      <c r="H378" s="10">
        <f t="shared" si="41"/>
        <v>-0.47035685835537189</v>
      </c>
      <c r="I378">
        <f t="shared" si="38"/>
        <v>-3.7628548668429751</v>
      </c>
      <c r="K378">
        <f t="shared" si="36"/>
        <v>-0.59281970401511219</v>
      </c>
      <c r="M378">
        <f t="shared" si="39"/>
        <v>-0.59281970401511219</v>
      </c>
      <c r="N378" s="13">
        <f t="shared" si="40"/>
        <v>1.4997148567081375E-2</v>
      </c>
      <c r="O378" s="13">
        <v>1</v>
      </c>
    </row>
    <row r="379" spans="4:15" x14ac:dyDescent="0.4">
      <c r="D379" s="6">
        <v>6.2000000000000099</v>
      </c>
      <c r="E379" s="7">
        <f t="shared" si="35"/>
        <v>-5.4952329329505487E-2</v>
      </c>
      <c r="G379">
        <f t="shared" si="37"/>
        <v>6.6685185876397304</v>
      </c>
      <c r="H379" s="10">
        <f t="shared" si="41"/>
        <v>-0.46467689681029839</v>
      </c>
      <c r="I379">
        <f t="shared" si="38"/>
        <v>-3.7174151744823871</v>
      </c>
      <c r="K379">
        <f t="shared" si="36"/>
        <v>-0.58736350043008334</v>
      </c>
      <c r="M379">
        <f t="shared" si="39"/>
        <v>-0.58736350043008334</v>
      </c>
      <c r="N379" s="13">
        <f t="shared" si="40"/>
        <v>1.5052002707758231E-2</v>
      </c>
      <c r="O379" s="13">
        <v>1</v>
      </c>
    </row>
    <row r="380" spans="4:15" x14ac:dyDescent="0.4">
      <c r="D380" s="6">
        <v>6.2200000000000104</v>
      </c>
      <c r="E380" s="7">
        <f t="shared" si="35"/>
        <v>-5.4287881907157089E-2</v>
      </c>
      <c r="G380">
        <f t="shared" si="37"/>
        <v>6.6820856854492003</v>
      </c>
      <c r="H380" s="10">
        <f t="shared" si="41"/>
        <v>-0.45905832940692032</v>
      </c>
      <c r="I380">
        <f t="shared" si="38"/>
        <v>-3.6724666352553625</v>
      </c>
      <c r="K380">
        <f t="shared" si="36"/>
        <v>-0.58195801766239319</v>
      </c>
      <c r="M380">
        <f t="shared" si="39"/>
        <v>-0.58195801766239319</v>
      </c>
      <c r="N380" s="13">
        <f t="shared" si="40"/>
        <v>1.5104333373292417E-2</v>
      </c>
      <c r="O380" s="13">
        <v>1</v>
      </c>
    </row>
    <row r="381" spans="4:15" x14ac:dyDescent="0.4">
      <c r="D381" s="6">
        <v>6.24000000000001</v>
      </c>
      <c r="E381" s="7">
        <f t="shared" si="35"/>
        <v>-5.3630629668958388E-2</v>
      </c>
      <c r="G381">
        <f t="shared" si="37"/>
        <v>6.6956527832586703</v>
      </c>
      <c r="H381" s="10">
        <f t="shared" si="41"/>
        <v>-0.45350060448071211</v>
      </c>
      <c r="I381">
        <f t="shared" si="38"/>
        <v>-3.6280048358456969</v>
      </c>
      <c r="K381">
        <f t="shared" si="36"/>
        <v>-0.57660277706461383</v>
      </c>
      <c r="M381">
        <f t="shared" si="39"/>
        <v>-0.57660277706461383</v>
      </c>
      <c r="N381" s="13">
        <f t="shared" si="40"/>
        <v>1.5154144894876723E-2</v>
      </c>
      <c r="O381" s="13">
        <v>1</v>
      </c>
    </row>
    <row r="382" spans="4:15" x14ac:dyDescent="0.4">
      <c r="D382" s="6">
        <v>6.2600000000000096</v>
      </c>
      <c r="E382" s="7">
        <f t="shared" si="35"/>
        <v>-5.2980507771234191E-2</v>
      </c>
      <c r="G382">
        <f t="shared" si="37"/>
        <v>6.7092198810681403</v>
      </c>
      <c r="H382" s="10">
        <f t="shared" si="41"/>
        <v>-0.4480031737135563</v>
      </c>
      <c r="I382">
        <f t="shared" si="38"/>
        <v>-3.5840253897084504</v>
      </c>
      <c r="K382">
        <f t="shared" si="36"/>
        <v>-0.57129730460915806</v>
      </c>
      <c r="M382">
        <f t="shared" si="39"/>
        <v>-0.57129730460915806</v>
      </c>
      <c r="N382" s="13">
        <f t="shared" si="40"/>
        <v>1.5201442713301781E-2</v>
      </c>
      <c r="O382" s="13">
        <v>1</v>
      </c>
    </row>
    <row r="383" spans="4:15" x14ac:dyDescent="0.4">
      <c r="D383" s="6">
        <v>6.28000000000001</v>
      </c>
      <c r="E383" s="7">
        <f t="shared" si="35"/>
        <v>-5.2337451765975193E-2</v>
      </c>
      <c r="G383">
        <f t="shared" si="37"/>
        <v>6.7227869788776102</v>
      </c>
      <c r="H383" s="10">
        <f t="shared" si="41"/>
        <v>-0.44256549213308621</v>
      </c>
      <c r="I383">
        <f t="shared" si="38"/>
        <v>-3.5405239370646897</v>
      </c>
      <c r="K383">
        <f t="shared" si="36"/>
        <v>-0.56604113084237817</v>
      </c>
      <c r="M383">
        <f t="shared" si="39"/>
        <v>-0.56604113084237817</v>
      </c>
      <c r="N383" s="13">
        <f t="shared" si="40"/>
        <v>1.5246233354667599E-2</v>
      </c>
      <c r="O383" s="13">
        <v>1</v>
      </c>
    </row>
    <row r="384" spans="4:15" x14ac:dyDescent="0.4">
      <c r="D384" s="6">
        <v>6.3000000000000096</v>
      </c>
      <c r="E384" s="7">
        <f t="shared" si="35"/>
        <v>-5.1701397600744999E-2</v>
      </c>
      <c r="G384">
        <f t="shared" si="37"/>
        <v>6.7363540766870811</v>
      </c>
      <c r="H384" s="10">
        <f t="shared" si="41"/>
        <v>-0.43718701811189969</v>
      </c>
      <c r="I384">
        <f t="shared" si="38"/>
        <v>-3.4974961448951976</v>
      </c>
      <c r="K384">
        <f t="shared" si="36"/>
        <v>-0.56083379083913187</v>
      </c>
      <c r="M384">
        <f t="shared" si="39"/>
        <v>-0.56083379083913187</v>
      </c>
      <c r="N384" s="13">
        <f t="shared" si="40"/>
        <v>1.5288524405859807E-2</v>
      </c>
      <c r="O384" s="13">
        <v>1</v>
      </c>
    </row>
    <row r="385" spans="4:15" x14ac:dyDescent="0.4">
      <c r="D385" s="6">
        <v>6.3200000000000101</v>
      </c>
      <c r="E385" s="7">
        <f t="shared" si="35"/>
        <v>-5.1072281618571337E-2</v>
      </c>
      <c r="G385">
        <f t="shared" si="37"/>
        <v>6.749921174496551</v>
      </c>
      <c r="H385" s="10">
        <f t="shared" si="41"/>
        <v>-0.43186721336663925</v>
      </c>
      <c r="I385">
        <f t="shared" si="38"/>
        <v>-3.454937706933114</v>
      </c>
      <c r="K385">
        <f t="shared" si="36"/>
        <v>-0.55567482415780334</v>
      </c>
      <c r="M385">
        <f t="shared" si="39"/>
        <v>-0.55567482415780334</v>
      </c>
      <c r="N385" s="13">
        <f t="shared" si="40"/>
        <v>1.5328324489816371E-2</v>
      </c>
      <c r="O385" s="13">
        <v>1</v>
      </c>
    </row>
    <row r="386" spans="4:15" x14ac:dyDescent="0.4">
      <c r="D386" s="6">
        <v>6.3400000000000096</v>
      </c>
      <c r="E386" s="7">
        <f t="shared" si="35"/>
        <v>-5.0450040557820625E-2</v>
      </c>
      <c r="G386">
        <f t="shared" si="37"/>
        <v>6.763488272306021</v>
      </c>
      <c r="H386" s="10">
        <f t="shared" si="41"/>
        <v>-0.42660554295693115</v>
      </c>
      <c r="I386">
        <f t="shared" si="38"/>
        <v>-3.4128443436554492</v>
      </c>
      <c r="K386">
        <f t="shared" si="36"/>
        <v>-0.55056377479577612</v>
      </c>
      <c r="M386">
        <f t="shared" si="39"/>
        <v>-0.55056377479577612</v>
      </c>
      <c r="N386" s="13">
        <f t="shared" si="40"/>
        <v>1.5365643240612839E-2</v>
      </c>
      <c r="O386" s="13">
        <v>1</v>
      </c>
    </row>
    <row r="387" spans="4:15" x14ac:dyDescent="0.4">
      <c r="D387" s="6">
        <v>6.3600000000000101</v>
      </c>
      <c r="E387" s="7">
        <f t="shared" si="35"/>
        <v>-4.9834611552054889E-2</v>
      </c>
      <c r="G387">
        <f t="shared" si="37"/>
        <v>6.777055370115491</v>
      </c>
      <c r="H387" s="10">
        <f t="shared" si="41"/>
        <v>-0.42140147528417615</v>
      </c>
      <c r="I387">
        <f t="shared" si="38"/>
        <v>-3.3712118022734092</v>
      </c>
      <c r="K387">
        <f t="shared" si="36"/>
        <v>-0.54550019114536186</v>
      </c>
      <c r="M387">
        <f t="shared" si="39"/>
        <v>-0.54550019114536186</v>
      </c>
      <c r="N387" s="13">
        <f t="shared" si="40"/>
        <v>1.5400491278395304E-2</v>
      </c>
      <c r="O387" s="13">
        <v>1</v>
      </c>
    </row>
    <row r="388" spans="4:15" x14ac:dyDescent="0.4">
      <c r="D388" s="6">
        <v>6.3800000000000097</v>
      </c>
      <c r="E388" s="7">
        <f t="shared" si="35"/>
        <v>-4.9225932129870739E-2</v>
      </c>
      <c r="G388">
        <f t="shared" si="37"/>
        <v>6.7906224679249609</v>
      </c>
      <c r="H388" s="10">
        <f t="shared" si="41"/>
        <v>-0.41625448209018695</v>
      </c>
      <c r="I388">
        <f t="shared" si="38"/>
        <v>-3.3300358567214956</v>
      </c>
      <c r="K388">
        <f t="shared" si="36"/>
        <v>-0.54048362595017085</v>
      </c>
      <c r="M388">
        <f t="shared" si="39"/>
        <v>-0.54048362595017085</v>
      </c>
      <c r="N388" s="13">
        <f t="shared" si="40"/>
        <v>1.5432880184184577E-2</v>
      </c>
      <c r="O388" s="13">
        <v>1</v>
      </c>
    </row>
    <row r="389" spans="4:15" x14ac:dyDescent="0.4">
      <c r="D389" s="6">
        <v>6.4000000000000101</v>
      </c>
      <c r="E389" s="7">
        <f t="shared" si="35"/>
        <v>-4.8623940214718962E-2</v>
      </c>
      <c r="G389">
        <f t="shared" si="37"/>
        <v>6.8041895657344318</v>
      </c>
      <c r="H389" s="10">
        <f t="shared" si="41"/>
        <v>-0.41116403845566352</v>
      </c>
      <c r="I389">
        <f t="shared" si="38"/>
        <v>-3.2893123076453081</v>
      </c>
      <c r="K389">
        <f t="shared" si="36"/>
        <v>-0.53551363626192339</v>
      </c>
      <c r="M389">
        <f t="shared" si="39"/>
        <v>-0.53551363626192339</v>
      </c>
      <c r="N389" s="13">
        <f t="shared" si="40"/>
        <v>1.5462822474578589E-2</v>
      </c>
      <c r="O389" s="13">
        <v>1</v>
      </c>
    </row>
    <row r="390" spans="4:15" x14ac:dyDescent="0.4">
      <c r="D390" s="6">
        <v>6.4200000000000097</v>
      </c>
      <c r="E390" s="7">
        <f t="shared" si="35"/>
        <v>-4.8028574124704904E-2</v>
      </c>
      <c r="G390">
        <f t="shared" si="37"/>
        <v>6.8177566635439</v>
      </c>
      <c r="H390" s="10">
        <f t="shared" si="41"/>
        <v>-0.40612962279850462</v>
      </c>
      <c r="I390">
        <f t="shared" si="38"/>
        <v>-3.249036982388037</v>
      </c>
      <c r="K390">
        <f t="shared" si="36"/>
        <v>-0.53058978339770368</v>
      </c>
      <c r="M390">
        <f t="shared" si="39"/>
        <v>-0.53058978339770368</v>
      </c>
      <c r="N390" s="13">
        <f t="shared" si="40"/>
        <v>1.5490331576378424E-2</v>
      </c>
      <c r="O390" s="13">
        <v>1</v>
      </c>
    </row>
    <row r="391" spans="4:15" x14ac:dyDescent="0.4">
      <c r="D391" s="6">
        <v>6.4400000000000102</v>
      </c>
      <c r="E391" s="7">
        <f t="shared" si="35"/>
        <v>-4.7439772572368206E-2</v>
      </c>
      <c r="G391">
        <f t="shared" si="37"/>
        <v>6.8313237613533717</v>
      </c>
      <c r="H391" s="10">
        <f t="shared" si="41"/>
        <v>-0.40115071687194553</v>
      </c>
      <c r="I391">
        <f t="shared" si="38"/>
        <v>-3.2092057349755643</v>
      </c>
      <c r="K391">
        <f t="shared" si="36"/>
        <v>-0.52571163289763889</v>
      </c>
      <c r="M391">
        <f t="shared" si="39"/>
        <v>-0.52571163289763889</v>
      </c>
      <c r="N391" s="13">
        <f t="shared" si="40"/>
        <v>1.5515421801159833E-2</v>
      </c>
      <c r="O391" s="13">
        <v>1</v>
      </c>
    </row>
    <row r="392" spans="4:15" x14ac:dyDescent="0.4">
      <c r="D392" s="6">
        <v>6.4600000000000097</v>
      </c>
      <c r="E392" s="7">
        <f t="shared" si="35"/>
        <v>-4.6857474664442171E-2</v>
      </c>
      <c r="G392">
        <f t="shared" si="37"/>
        <v>6.8448908591628408</v>
      </c>
      <c r="H392" s="10">
        <f t="shared" si="41"/>
        <v>-0.39622680576252295</v>
      </c>
      <c r="I392">
        <f t="shared" si="38"/>
        <v>-3.1698144461001836</v>
      </c>
      <c r="K392">
        <f t="shared" si="36"/>
        <v>-0.52087875448301868</v>
      </c>
      <c r="M392">
        <f t="shared" si="39"/>
        <v>-0.52087875448301868</v>
      </c>
      <c r="N392" s="13">
        <f t="shared" si="40"/>
        <v>1.5538108319817097E-2</v>
      </c>
      <c r="O392" s="13">
        <v>1</v>
      </c>
    </row>
    <row r="393" spans="4:15" x14ac:dyDescent="0.4">
      <c r="D393" s="6">
        <v>6.4800000000000102</v>
      </c>
      <c r="E393" s="7">
        <f t="shared" si="35"/>
        <v>-4.6281619901591138E-2</v>
      </c>
      <c r="G393">
        <f t="shared" si="37"/>
        <v>6.8584579569723108</v>
      </c>
      <c r="H393" s="10">
        <f t="shared" si="41"/>
        <v>-0.39135737788785463</v>
      </c>
      <c r="I393">
        <f t="shared" si="38"/>
        <v>-3.130859023102837</v>
      </c>
      <c r="K393">
        <f t="shared" si="36"/>
        <v>-0.5160907220148282</v>
      </c>
      <c r="M393">
        <f t="shared" si="39"/>
        <v>-0.5160907220148282</v>
      </c>
      <c r="N393" s="13">
        <f t="shared" si="40"/>
        <v>1.5558407137098012E-2</v>
      </c>
      <c r="O393" s="13">
        <v>1</v>
      </c>
    </row>
    <row r="394" spans="4:15" x14ac:dyDescent="0.4">
      <c r="D394" s="6">
        <v>6.5000000000000098</v>
      </c>
      <c r="E394" s="7">
        <f t="shared" si="35"/>
        <v>-4.5712148178126681E-2</v>
      </c>
      <c r="G394">
        <f t="shared" si="37"/>
        <v>6.8720250547817816</v>
      </c>
      <c r="H394" s="10">
        <f t="shared" si="41"/>
        <v>-0.38654192499423923</v>
      </c>
      <c r="I394">
        <f t="shared" si="38"/>
        <v>-3.0923353999539138</v>
      </c>
      <c r="K394">
        <f t="shared" si="36"/>
        <v>-0.51134711345271222</v>
      </c>
      <c r="M394">
        <f t="shared" si="39"/>
        <v>-0.51134711345271222</v>
      </c>
      <c r="N394" s="13">
        <f t="shared" si="40"/>
        <v>1.557633506615496E-2</v>
      </c>
      <c r="O394" s="13">
        <v>1</v>
      </c>
    </row>
    <row r="395" spans="4:15" x14ac:dyDescent="0.4">
      <c r="D395" s="6">
        <v>6.5200000000000102</v>
      </c>
      <c r="E395" s="7">
        <f t="shared" si="35"/>
        <v>-4.5148999781700748E-2</v>
      </c>
      <c r="G395">
        <f t="shared" si="37"/>
        <v>6.8855921525912516</v>
      </c>
      <c r="H395" s="10">
        <f t="shared" si="41"/>
        <v>-0.38177994215406147</v>
      </c>
      <c r="I395">
        <f t="shared" si="38"/>
        <v>-3.0542395372324918</v>
      </c>
      <c r="K395">
        <f t="shared" si="36"/>
        <v>-0.50664751081435122</v>
      </c>
      <c r="M395">
        <f t="shared" si="39"/>
        <v>-0.50664751081435122</v>
      </c>
      <c r="N395" s="13">
        <f t="shared" si="40"/>
        <v>1.5591909703132175E-2</v>
      </c>
      <c r="O395" s="13">
        <v>1</v>
      </c>
    </row>
    <row r="396" spans="4:15" x14ac:dyDescent="0.4">
      <c r="D396" s="6">
        <v>6.5400000000000098</v>
      </c>
      <c r="E396" s="7">
        <f t="shared" si="35"/>
        <v>-4.4592115392976632E-2</v>
      </c>
      <c r="G396">
        <f t="shared" si="37"/>
        <v>6.8991592504007215</v>
      </c>
      <c r="H396" s="10">
        <f t="shared" si="41"/>
        <v>-0.37707092776301038</v>
      </c>
      <c r="I396">
        <f t="shared" si="38"/>
        <v>-3.016567422104083</v>
      </c>
      <c r="K396">
        <f t="shared" si="36"/>
        <v>-0.50199150013525051</v>
      </c>
      <c r="M396">
        <f t="shared" si="39"/>
        <v>-0.50199150013525051</v>
      </c>
      <c r="N396" s="13">
        <f t="shared" si="40"/>
        <v>1.5605149401808086E-2</v>
      </c>
      <c r="O396" s="13">
        <v>1</v>
      </c>
    </row>
    <row r="397" spans="4:15" x14ac:dyDescent="0.4">
      <c r="D397" s="6">
        <v>6.5600000000000103</v>
      </c>
      <c r="E397" s="7">
        <f t="shared" si="35"/>
        <v>-4.4041436085276213E-2</v>
      </c>
      <c r="G397">
        <f t="shared" si="37"/>
        <v>6.9127263482101924</v>
      </c>
      <c r="H397" s="10">
        <f t="shared" si="41"/>
        <v>-0.37241438353709566</v>
      </c>
      <c r="I397">
        <f t="shared" si="38"/>
        <v>-2.9793150682967653</v>
      </c>
      <c r="K397">
        <f t="shared" si="36"/>
        <v>-0.4973786714289421</v>
      </c>
      <c r="M397">
        <f t="shared" si="39"/>
        <v>-0.4973786714289421</v>
      </c>
      <c r="N397" s="13">
        <f t="shared" si="40"/>
        <v>1.5616073248316278E-2</v>
      </c>
      <c r="O397" s="13">
        <v>1</v>
      </c>
    </row>
    <row r="398" spans="4:15" x14ac:dyDescent="0.4">
      <c r="D398" s="6">
        <v>6.5800000000000098</v>
      </c>
      <c r="E398" s="7">
        <f t="shared" si="35"/>
        <v>-4.3496903324204118E-2</v>
      </c>
      <c r="G398">
        <f t="shared" si="37"/>
        <v>6.9262934460196615</v>
      </c>
      <c r="H398" s="10">
        <f t="shared" si="41"/>
        <v>-0.36780981450946998</v>
      </c>
      <c r="I398">
        <f t="shared" si="38"/>
        <v>-2.9424785160757598</v>
      </c>
      <c r="K398">
        <f t="shared" si="36"/>
        <v>-0.49280861864758962</v>
      </c>
      <c r="M398">
        <f t="shared" si="39"/>
        <v>-0.49280861864758962</v>
      </c>
      <c r="N398" s="13">
        <f t="shared" si="40"/>
        <v>1.5624701035959997E-2</v>
      </c>
      <c r="O398" s="13">
        <v>1</v>
      </c>
    </row>
    <row r="399" spans="4:15" x14ac:dyDescent="0.4">
      <c r="D399" s="6">
        <v>6.6000000000000103</v>
      </c>
      <c r="E399" s="7">
        <f t="shared" si="35"/>
        <v>-4.2958458967247613E-2</v>
      </c>
      <c r="G399">
        <f t="shared" si="37"/>
        <v>6.9398605438291323</v>
      </c>
      <c r="H399" s="10">
        <f t="shared" si="41"/>
        <v>-0.36325672902704581</v>
      </c>
      <c r="I399">
        <f t="shared" si="38"/>
        <v>-2.9060538322163665</v>
      </c>
      <c r="K399">
        <f t="shared" si="36"/>
        <v>-0.48828093964299119</v>
      </c>
      <c r="M399">
        <f t="shared" si="39"/>
        <v>-0.48828093964299119</v>
      </c>
      <c r="N399" s="13">
        <f t="shared" si="40"/>
        <v>1.5631053240140268E-2</v>
      </c>
      <c r="O399" s="13">
        <v>1</v>
      </c>
    </row>
    <row r="400" spans="4:15" x14ac:dyDescent="0.4">
      <c r="D400" s="6">
        <v>6.6200000000000099</v>
      </c>
      <c r="E400" s="7">
        <f t="shared" si="35"/>
        <v>-4.242604526335262E-2</v>
      </c>
      <c r="G400">
        <f t="shared" si="37"/>
        <v>6.9534276416386014</v>
      </c>
      <c r="H400" s="10">
        <f t="shared" si="41"/>
        <v>-0.35875463874690977</v>
      </c>
      <c r="I400">
        <f t="shared" si="38"/>
        <v>-2.8700371099752782</v>
      </c>
      <c r="K400">
        <f t="shared" si="36"/>
        <v>-0.48379523612798947</v>
      </c>
      <c r="M400">
        <f t="shared" si="39"/>
        <v>-0.48379523612798947</v>
      </c>
      <c r="N400" s="13">
        <f t="shared" si="40"/>
        <v>1.5635150993417276E-2</v>
      </c>
      <c r="O400" s="13">
        <v>1</v>
      </c>
    </row>
    <row r="401" spans="4:15" x14ac:dyDescent="0.4">
      <c r="D401" s="6">
        <v>6.6400000000000103</v>
      </c>
      <c r="E401" s="7">
        <f t="shared" si="35"/>
        <v>-4.1899604852475014E-2</v>
      </c>
      <c r="G401">
        <f t="shared" si="37"/>
        <v>6.9669947394480722</v>
      </c>
      <c r="H401" s="10">
        <f t="shared" si="41"/>
        <v>-0.3543030586325287</v>
      </c>
      <c r="I401">
        <f t="shared" si="38"/>
        <v>-2.8344244690602296</v>
      </c>
      <c r="K401">
        <f t="shared" si="36"/>
        <v>-0.47935111363826172</v>
      </c>
      <c r="M401">
        <f t="shared" si="39"/>
        <v>-0.47935111363826172</v>
      </c>
      <c r="N401" s="13">
        <f t="shared" si="40"/>
        <v>1.5637016060716831E-2</v>
      </c>
      <c r="O401" s="13">
        <v>1</v>
      </c>
    </row>
    <row r="402" spans="4:15" x14ac:dyDescent="0.4">
      <c r="D402" s="6">
        <v>6.6600000000000099</v>
      </c>
      <c r="E402" s="7">
        <f t="shared" si="35"/>
        <v>-4.1379080765107538E-2</v>
      </c>
      <c r="G402">
        <f t="shared" si="37"/>
        <v>6.9805618372575422</v>
      </c>
      <c r="H402" s="10">
        <f t="shared" si="41"/>
        <v>-0.34990150694974931</v>
      </c>
      <c r="I402">
        <f t="shared" si="38"/>
        <v>-2.7992120555979945</v>
      </c>
      <c r="K402">
        <f t="shared" si="36"/>
        <v>-0.47494818149451262</v>
      </c>
      <c r="M402">
        <f t="shared" si="39"/>
        <v>-0.47494818149451262</v>
      </c>
      <c r="N402" s="13">
        <f t="shared" si="40"/>
        <v>1.5636670814703959E-2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-4.0864416421781471E-2</v>
      </c>
      <c r="G403">
        <f t="shared" si="37"/>
        <v>6.9941289350670122</v>
      </c>
      <c r="H403" s="10">
        <f t="shared" si="41"/>
        <v>-0.3455495052625841</v>
      </c>
      <c r="I403">
        <f t="shared" si="38"/>
        <v>-2.7643960421006728</v>
      </c>
      <c r="K403">
        <f t="shared" ref="K403:K469" si="43">$L$9*$L$6*EXP(-$L$4*(G403/$L$10-1))+6*$L$6*EXP(-$L$4*(2/SQRT(3)*G403/$L$10-1))+12*$L$6*EXP(-$L$4*(SQRT(2)*2/SQRT(3)*G403/$L$10-1))+24*$L$6*EXP(-$L$4*(SQRT(11)/2*2/SQRT(3)*G403/$L$10-1))+8*$L$6*EXP(-$L$4*(2*G403/$L$10-1))-SQRT($L$9*$L$7^2*EXP(-2*$L$5*(G403/$L$10-1))+6*$L$7^2*EXP(-2*$L$5*(2/SQRT(3)*G403/$L$10-1))+12*$L$7^2*EXP(-2*$L$5*(SQRT(2)*2/SQRT(3)*G403/$L$10-1))+24*$L$7^2*EXP(-2*$L$5*(SQRT(11)/2*2/SQRT(3)*G403/$L$10-1))+8*$L$7^2*EXP(-2*$L$5*(2*G403/$L$10-1)))</f>
        <v>-0.47058605276504328</v>
      </c>
      <c r="M403">
        <f t="shared" si="39"/>
        <v>-0.47058605276504328</v>
      </c>
      <c r="N403" s="13">
        <f t="shared" si="40"/>
        <v>1.5634138211334733E-2</v>
      </c>
      <c r="O403" s="13">
        <v>1</v>
      </c>
    </row>
    <row r="404" spans="4:15" x14ac:dyDescent="0.4">
      <c r="D404" s="6">
        <v>6.7000000000000099</v>
      </c>
      <c r="E404" s="7">
        <f t="shared" si="42"/>
        <v>-4.0355555632543574E-2</v>
      </c>
      <c r="G404">
        <f t="shared" ref="G404:G469" si="44">$E$11*(D404/$E$12+1)</f>
        <v>7.007696032876483</v>
      </c>
      <c r="H404" s="10">
        <f t="shared" si="41"/>
        <v>-0.34124657842878842</v>
      </c>
      <c r="I404">
        <f t="shared" ref="I404:I467" si="45">H404*$E$6</f>
        <v>-2.7299726274303073</v>
      </c>
      <c r="K404">
        <f t="shared" si="43"/>
        <v>-0.46626434422870533</v>
      </c>
      <c r="M404">
        <f t="shared" ref="M404:M467" si="46">$L$9*$O$6*EXP(-$O$4*(G404/$L$10-1))+6*$O$6*EXP(-$O$4*(2/SQRT(3)*G404/$L$10-1))+12*$O$6*EXP(-$O$4*(SQRT(2)*2/SQRT(3)*G404/$L$10-1))+24*$O$6*EXP(-$O$4*(SQRT(11)/2*2/SQRT(3)*G404/$L$10-1))+8*$O$6*EXP(-$O$4*(2*G404/$L$10-1))-SQRT($L$9*$O$7^2*EXP(-2*$O$5*(G404/$L$10-1))+6*$O$7^2*EXP(-2*$O$5*(2/SQRT(3)*G404/$L$10-1))+12*$O$7^2*EXP(-2*$O$5*(SQRT(2)*2/SQRT(3)*G404/$L$10-1))+24*$O$7^2*EXP(-2*$O$5*(SQRT(11)/2*2/SQRT(3)*G404/$L$10-1))+8*$O$7^2*EXP(-2*$O$5*(2*G404/$L$10-1)))</f>
        <v>-0.46626434422870533</v>
      </c>
      <c r="N404" s="13">
        <f t="shared" ref="N404:N467" si="47">(M404-H404)^2*O404</f>
        <v>1.5629441765602874E-2</v>
      </c>
      <c r="O404" s="13">
        <v>1</v>
      </c>
    </row>
    <row r="405" spans="4:15" x14ac:dyDescent="0.4">
      <c r="D405" s="6">
        <v>6.7200000000000104</v>
      </c>
      <c r="E405" s="7">
        <f t="shared" si="42"/>
        <v>-3.9852442596407536E-2</v>
      </c>
      <c r="G405">
        <f t="shared" si="44"/>
        <v>7.021263130685953</v>
      </c>
      <c r="H405" s="10">
        <f t="shared" ref="H405:H469" si="48">-(-$B$4)*(1+D405+$E$5*D405^3)*EXP(-D405)</f>
        <v>-0.33699225459522214</v>
      </c>
      <c r="I405">
        <f t="shared" si="45"/>
        <v>-2.6959380367617771</v>
      </c>
      <c r="K405">
        <f t="shared" si="43"/>
        <v>-0.46198267633823586</v>
      </c>
      <c r="M405">
        <f t="shared" si="46"/>
        <v>-0.46198267633823586</v>
      </c>
      <c r="N405" s="13">
        <f t="shared" si="47"/>
        <v>1.5622605527496438E-2</v>
      </c>
      <c r="O405" s="13">
        <v>1</v>
      </c>
    </row>
    <row r="406" spans="4:15" x14ac:dyDescent="0.4">
      <c r="D406" s="6">
        <v>6.74000000000001</v>
      </c>
      <c r="E406" s="7">
        <f t="shared" si="42"/>
        <v>-3.9355021900780267E-2</v>
      </c>
      <c r="G406">
        <f t="shared" si="44"/>
        <v>7.0348302284954229</v>
      </c>
      <c r="H406" s="10">
        <f t="shared" si="48"/>
        <v>-0.33278606519299792</v>
      </c>
      <c r="I406">
        <f t="shared" si="45"/>
        <v>-2.6622885215439833</v>
      </c>
      <c r="K406">
        <f t="shared" si="43"/>
        <v>-0.45774067318396089</v>
      </c>
      <c r="M406">
        <f t="shared" si="46"/>
        <v>-0.45774067318396089</v>
      </c>
      <c r="N406" s="13">
        <f t="shared" si="47"/>
        <v>1.5613654058175228E-2</v>
      </c>
      <c r="O406" s="13">
        <v>1</v>
      </c>
    </row>
    <row r="407" spans="4:15" x14ac:dyDescent="0.4">
      <c r="D407" s="6">
        <v>6.7600000000000096</v>
      </c>
      <c r="E407" s="7">
        <f t="shared" si="42"/>
        <v>-3.8863238520862549E-2</v>
      </c>
      <c r="G407">
        <f t="shared" si="44"/>
        <v>7.0483973263048911</v>
      </c>
      <c r="H407" s="10">
        <f t="shared" si="48"/>
        <v>-0.3286275449324137</v>
      </c>
      <c r="I407">
        <f t="shared" si="45"/>
        <v>-2.6290203594593096</v>
      </c>
      <c r="K407">
        <f t="shared" si="43"/>
        <v>-0.45353796245787531</v>
      </c>
      <c r="M407">
        <f t="shared" si="46"/>
        <v>-0.45353796245787531</v>
      </c>
      <c r="N407" s="13">
        <f t="shared" si="47"/>
        <v>1.5602612406385148E-2</v>
      </c>
      <c r="O407" s="13">
        <v>1</v>
      </c>
    </row>
    <row r="408" spans="4:15" x14ac:dyDescent="0.4">
      <c r="D408" s="6">
        <v>6.78000000000001</v>
      </c>
      <c r="E408" s="7">
        <f t="shared" si="42"/>
        <v>-3.837703781902433E-2</v>
      </c>
      <c r="G408">
        <f t="shared" si="44"/>
        <v>7.061964424114362</v>
      </c>
      <c r="H408" s="10">
        <f t="shared" si="48"/>
        <v>-0.3245162317976697</v>
      </c>
      <c r="I408">
        <f t="shared" si="45"/>
        <v>-2.5961298543813576</v>
      </c>
      <c r="K408">
        <f t="shared" si="43"/>
        <v>-0.44937417541808333</v>
      </c>
      <c r="M408">
        <f t="shared" si="46"/>
        <v>-0.44937417541808333</v>
      </c>
      <c r="N408" s="13">
        <f t="shared" si="47"/>
        <v>1.5589506085118391E-2</v>
      </c>
      <c r="O408" s="13">
        <v>1</v>
      </c>
    </row>
    <row r="409" spans="4:15" x14ac:dyDescent="0.4">
      <c r="D409" s="6">
        <v>6.8000000000000096</v>
      </c>
      <c r="E409" s="7">
        <f t="shared" si="42"/>
        <v>-3.7896365544154417E-2</v>
      </c>
      <c r="G409">
        <f t="shared" si="44"/>
        <v>7.0755315219238319</v>
      </c>
      <c r="H409" s="10">
        <f t="shared" si="48"/>
        <v>-0.32045166704136974</v>
      </c>
      <c r="I409">
        <f t="shared" si="45"/>
        <v>-2.5636133363309579</v>
      </c>
      <c r="K409">
        <f t="shared" si="43"/>
        <v>-0.44524894685360972</v>
      </c>
      <c r="M409">
        <f t="shared" si="46"/>
        <v>-0.44524894685360972</v>
      </c>
      <c r="N409" s="13">
        <f t="shared" si="47"/>
        <v>1.557436104853452E-2</v>
      </c>
      <c r="O409" s="13">
        <v>1</v>
      </c>
    </row>
    <row r="410" spans="4:15" x14ac:dyDescent="0.4">
      <c r="D410" s="6">
        <v>6.8200000000000101</v>
      </c>
      <c r="E410" s="7">
        <f t="shared" si="42"/>
        <v>-3.7421167830984405E-2</v>
      </c>
      <c r="G410">
        <f t="shared" si="44"/>
        <v>7.0890986197333019</v>
      </c>
      <c r="H410" s="10">
        <f t="shared" si="48"/>
        <v>-0.31643339517880409</v>
      </c>
      <c r="I410">
        <f t="shared" si="45"/>
        <v>-2.5314671614304327</v>
      </c>
      <c r="K410">
        <f t="shared" si="43"/>
        <v>-0.44116191504956181</v>
      </c>
      <c r="M410">
        <f t="shared" si="46"/>
        <v>-0.44116191504956181</v>
      </c>
      <c r="N410" s="13">
        <f t="shared" si="47"/>
        <v>1.5557203669150005E-2</v>
      </c>
      <c r="O410" s="13">
        <v>1</v>
      </c>
    </row>
    <row r="411" spans="4:15" x14ac:dyDescent="0.4">
      <c r="D411" s="6">
        <v>6.8400000000000096</v>
      </c>
      <c r="E411" s="7">
        <f t="shared" si="42"/>
        <v>-3.6951391199387243E-2</v>
      </c>
      <c r="G411">
        <f t="shared" si="44"/>
        <v>7.1026657175427728</v>
      </c>
      <c r="H411" s="10">
        <f t="shared" si="48"/>
        <v>-0.31246096398201856</v>
      </c>
      <c r="I411">
        <f t="shared" si="45"/>
        <v>-2.4996877118561485</v>
      </c>
      <c r="K411">
        <f t="shared" si="43"/>
        <v>-0.43711272175265364</v>
      </c>
      <c r="M411">
        <f t="shared" si="46"/>
        <v>-0.43711272175265364</v>
      </c>
      <c r="N411" s="13">
        <f t="shared" si="47"/>
        <v>1.5538060715309084E-2</v>
      </c>
      <c r="O411" s="13">
        <v>1</v>
      </c>
    </row>
    <row r="412" spans="4:15" x14ac:dyDescent="0.4">
      <c r="D412" s="6">
        <v>6.8600000000000101</v>
      </c>
      <c r="E412" s="7">
        <f t="shared" si="42"/>
        <v>-3.6486982553649905E-2</v>
      </c>
      <c r="G412">
        <f t="shared" si="44"/>
        <v>7.1162328153522427</v>
      </c>
      <c r="H412" s="10">
        <f t="shared" si="48"/>
        <v>-0.30853392447366362</v>
      </c>
      <c r="I412">
        <f t="shared" si="45"/>
        <v>-2.468271395789309</v>
      </c>
      <c r="K412">
        <f t="shared" si="43"/>
        <v>-0.4331010121370803</v>
      </c>
      <c r="M412">
        <f t="shared" si="46"/>
        <v>-0.4331010121370803</v>
      </c>
      <c r="N412" s="13">
        <f t="shared" si="47"/>
        <v>1.5516959328945335E-2</v>
      </c>
      <c r="O412" s="13">
        <v>1</v>
      </c>
    </row>
    <row r="413" spans="4:15" x14ac:dyDescent="0.4">
      <c r="D413" s="6">
        <v>6.8800000000000097</v>
      </c>
      <c r="E413" s="7">
        <f t="shared" si="42"/>
        <v>-3.6027889181720833E-2</v>
      </c>
      <c r="G413">
        <f t="shared" si="44"/>
        <v>7.1297999131617127</v>
      </c>
      <c r="H413" s="10">
        <f t="shared" si="48"/>
        <v>-0.30465183092063136</v>
      </c>
      <c r="I413">
        <f t="shared" si="45"/>
        <v>-2.4372146473650509</v>
      </c>
      <c r="K413">
        <f t="shared" si="43"/>
        <v>-0.42912643477073897</v>
      </c>
      <c r="M413">
        <f t="shared" si="46"/>
        <v>-0.42912643477073897</v>
      </c>
      <c r="N413" s="13">
        <f t="shared" si="47"/>
        <v>1.5493927003641226E-2</v>
      </c>
      <c r="O413" s="13">
        <v>1</v>
      </c>
    </row>
    <row r="414" spans="4:15" x14ac:dyDescent="0.4">
      <c r="D414" s="6">
        <v>6.9000000000000101</v>
      </c>
      <c r="E414" s="7">
        <f t="shared" si="42"/>
        <v>-3.5574058754431551E-2</v>
      </c>
      <c r="G414">
        <f t="shared" si="44"/>
        <v>7.1433670109711835</v>
      </c>
      <c r="H414" s="10">
        <f t="shared" si="48"/>
        <v>-0.30081424082747321</v>
      </c>
      <c r="I414">
        <f t="shared" si="45"/>
        <v>-2.4065139266197857</v>
      </c>
      <c r="K414">
        <f t="shared" si="43"/>
        <v>-0.4251886415817967</v>
      </c>
      <c r="M414">
        <f t="shared" si="46"/>
        <v>-0.4251886415817967</v>
      </c>
      <c r="N414" s="13">
        <f t="shared" si="47"/>
        <v>1.5468991562997064E-2</v>
      </c>
      <c r="O414" s="13">
        <v>1</v>
      </c>
    </row>
    <row r="415" spans="4:15" x14ac:dyDescent="0.4">
      <c r="D415" s="6">
        <v>6.9200000000000097</v>
      </c>
      <c r="E415" s="7">
        <f t="shared" si="42"/>
        <v>-3.5125439324693107E-2</v>
      </c>
      <c r="G415">
        <f t="shared" si="44"/>
        <v>7.1569341087806526</v>
      </c>
      <c r="H415" s="10">
        <f t="shared" si="48"/>
        <v>-0.29702071492960497</v>
      </c>
      <c r="I415">
        <f t="shared" si="45"/>
        <v>-2.3761657194368397</v>
      </c>
      <c r="K415">
        <f t="shared" si="43"/>
        <v>-0.42128728782560082</v>
      </c>
      <c r="M415">
        <f t="shared" si="46"/>
        <v>-0.42128728782560082</v>
      </c>
      <c r="N415" s="13">
        <f t="shared" si="47"/>
        <v>1.5442181139315852E-2</v>
      </c>
      <c r="O415" s="13">
        <v>1</v>
      </c>
    </row>
    <row r="416" spans="4:15" x14ac:dyDescent="0.4">
      <c r="D416" s="6">
        <v>6.9400000000000102</v>
      </c>
      <c r="E416" s="7">
        <f t="shared" si="42"/>
        <v>-3.4681979326666959E-2</v>
      </c>
      <c r="G416">
        <f t="shared" si="44"/>
        <v>7.1705012065901235</v>
      </c>
      <c r="H416" s="10">
        <f t="shared" si="48"/>
        <v>-0.29327081718629577</v>
      </c>
      <c r="I416">
        <f t="shared" si="45"/>
        <v>-2.3461665374903662</v>
      </c>
      <c r="K416">
        <f t="shared" si="43"/>
        <v>-0.41742203205192224</v>
      </c>
      <c r="M416">
        <f t="shared" si="46"/>
        <v>-0.41742203205192224</v>
      </c>
      <c r="N416" s="13">
        <f t="shared" si="47"/>
        <v>1.5413524152610951E-2</v>
      </c>
      <c r="O416" s="13">
        <v>1</v>
      </c>
    </row>
    <row r="417" spans="4:15" x14ac:dyDescent="0.4">
      <c r="D417" s="6">
        <v>6.9600000000000097</v>
      </c>
      <c r="E417" s="7">
        <f t="shared" si="42"/>
        <v>-3.4243627574910861E-2</v>
      </c>
      <c r="G417">
        <f t="shared" si="44"/>
        <v>7.1840683043995934</v>
      </c>
      <c r="H417" s="10">
        <f t="shared" si="48"/>
        <v>-0.28956411477344624</v>
      </c>
      <c r="I417">
        <f t="shared" si="45"/>
        <v>-2.3165129181875699</v>
      </c>
      <c r="K417">
        <f t="shared" si="43"/>
        <v>-0.41359253607254054</v>
      </c>
      <c r="M417">
        <f t="shared" si="46"/>
        <v>-0.41359253607254054</v>
      </c>
      <c r="N417" s="13">
        <f t="shared" si="47"/>
        <v>1.5383049289945629E-2</v>
      </c>
      <c r="O417" s="13">
        <v>1</v>
      </c>
    </row>
    <row r="418" spans="4:15" x14ac:dyDescent="0.4">
      <c r="D418" s="6">
        <v>6.9800000000000102</v>
      </c>
      <c r="E418" s="7">
        <f t="shared" si="42"/>
        <v>-3.3810333263499422E-2</v>
      </c>
      <c r="G418">
        <f t="shared" si="44"/>
        <v>7.1976354022090634</v>
      </c>
      <c r="H418" s="10">
        <f t="shared" si="48"/>
        <v>-0.28590017807615109</v>
      </c>
      <c r="I418">
        <f t="shared" si="45"/>
        <v>-2.2872014246092087</v>
      </c>
      <c r="K418">
        <f t="shared" si="43"/>
        <v>-0.40979846492915245</v>
      </c>
      <c r="M418">
        <f t="shared" si="46"/>
        <v>-0.40979846492915245</v>
      </c>
      <c r="N418" s="13">
        <f t="shared" si="47"/>
        <v>1.535078548510861E-2</v>
      </c>
      <c r="O418" s="13">
        <v>1</v>
      </c>
    </row>
    <row r="419" spans="4:15" x14ac:dyDescent="0.4">
      <c r="D419" s="6">
        <v>7.0000000000000098</v>
      </c>
      <c r="E419" s="7">
        <f t="shared" si="42"/>
        <v>-3.3382045965119865E-2</v>
      </c>
      <c r="G419">
        <f t="shared" si="44"/>
        <v>7.2112025000185325</v>
      </c>
      <c r="H419" s="10">
        <f t="shared" si="48"/>
        <v>-0.28227858068105355</v>
      </c>
      <c r="I419">
        <f t="shared" si="45"/>
        <v>-2.2582286454484284</v>
      </c>
      <c r="K419">
        <f t="shared" si="43"/>
        <v>-0.40603948686161345</v>
      </c>
      <c r="M419">
        <f t="shared" si="46"/>
        <v>-0.40603948686161345</v>
      </c>
      <c r="N419" s="13">
        <f t="shared" si="47"/>
        <v>1.531676189863335E-2</v>
      </c>
      <c r="O419" s="13">
        <v>1</v>
      </c>
    </row>
    <row r="420" spans="4:15" x14ac:dyDescent="0.4">
      <c r="D420" s="6">
        <v>7.0200000000000102</v>
      </c>
      <c r="E420" s="7">
        <f t="shared" si="42"/>
        <v>-3.2958715630142896E-2</v>
      </c>
      <c r="G420">
        <f t="shared" si="44"/>
        <v>7.2247695978280024</v>
      </c>
      <c r="H420" s="10">
        <f t="shared" si="48"/>
        <v>-0.2786988993684883</v>
      </c>
      <c r="I420">
        <f t="shared" si="45"/>
        <v>-2.2295911949479064</v>
      </c>
      <c r="K420">
        <f t="shared" si="43"/>
        <v>-0.40231527327649991</v>
      </c>
      <c r="M420">
        <f t="shared" si="46"/>
        <v>-0.40231527327649991</v>
      </c>
      <c r="N420" s="13">
        <f t="shared" si="47"/>
        <v>1.5281007898165335E-2</v>
      </c>
      <c r="O420" s="13">
        <v>1</v>
      </c>
    </row>
    <row r="421" spans="4:15" x14ac:dyDescent="0.4">
      <c r="D421" s="6">
        <v>7.0400000000000098</v>
      </c>
      <c r="E421" s="7">
        <f t="shared" si="42"/>
        <v>-3.2540292585669053E-2</v>
      </c>
      <c r="G421">
        <f t="shared" si="44"/>
        <v>7.2383366956374733</v>
      </c>
      <c r="H421" s="10">
        <f t="shared" si="48"/>
        <v>-0.2751607141044175</v>
      </c>
      <c r="I421">
        <f t="shared" si="45"/>
        <v>-2.20128571283534</v>
      </c>
      <c r="K421">
        <f t="shared" si="43"/>
        <v>-0.3986254987159944</v>
      </c>
      <c r="M421">
        <f t="shared" si="46"/>
        <v>-0.3986254987159944</v>
      </c>
      <c r="N421" s="13">
        <f t="shared" si="47"/>
        <v>1.5243553039183075E-2</v>
      </c>
      <c r="O421" s="13">
        <v>1</v>
      </c>
    </row>
    <row r="422" spans="4:15" x14ac:dyDescent="0.4">
      <c r="D422" s="6">
        <v>7.0600000000000103</v>
      </c>
      <c r="E422" s="7">
        <f t="shared" si="42"/>
        <v>-3.2126727534550467E-2</v>
      </c>
      <c r="G422">
        <f t="shared" si="44"/>
        <v>7.2519037934469432</v>
      </c>
      <c r="H422" s="10">
        <f t="shared" si="48"/>
        <v>-0.27166360803215878</v>
      </c>
      <c r="I422">
        <f t="shared" si="45"/>
        <v>-2.1733088642572702</v>
      </c>
      <c r="K422">
        <f t="shared" si="43"/>
        <v>-0.39496984082708769</v>
      </c>
      <c r="M422">
        <f t="shared" si="46"/>
        <v>-0.39496984082708769</v>
      </c>
      <c r="N422" s="13">
        <f t="shared" si="47"/>
        <v>1.5204427046077204E-2</v>
      </c>
      <c r="O422" s="13">
        <v>1</v>
      </c>
    </row>
    <row r="423" spans="4:15" x14ac:dyDescent="0.4">
      <c r="D423" s="6">
        <v>7.0800000000000098</v>
      </c>
      <c r="E423" s="7">
        <f t="shared" si="42"/>
        <v>-3.1717971554388595E-2</v>
      </c>
      <c r="G423">
        <f t="shared" si="44"/>
        <v>7.2654708912564132</v>
      </c>
      <c r="H423" s="10">
        <f t="shared" si="48"/>
        <v>-0.26820716746390993</v>
      </c>
      <c r="I423">
        <f t="shared" si="45"/>
        <v>-2.1456573397112795</v>
      </c>
      <c r="K423">
        <f t="shared" si="43"/>
        <v>-0.39134798033109303</v>
      </c>
      <c r="M423">
        <f t="shared" si="46"/>
        <v>-0.39134798033109303</v>
      </c>
      <c r="N423" s="13">
        <f t="shared" si="47"/>
        <v>1.5163659793590604E-2</v>
      </c>
      <c r="O423" s="13">
        <v>1</v>
      </c>
    </row>
    <row r="424" spans="4:15" x14ac:dyDescent="0.4">
      <c r="D424" s="6">
        <v>7.1000000000000103</v>
      </c>
      <c r="E424" s="7">
        <f t="shared" si="42"/>
        <v>-3.1313976096507684E-2</v>
      </c>
      <c r="G424">
        <f t="shared" si="44"/>
        <v>7.2790379890658841</v>
      </c>
      <c r="H424" s="10">
        <f t="shared" si="48"/>
        <v>-0.26479098187206901</v>
      </c>
      <c r="I424">
        <f t="shared" si="45"/>
        <v>-2.1183278549765521</v>
      </c>
      <c r="K424">
        <f t="shared" si="43"/>
        <v>-0.38775960099347395</v>
      </c>
      <c r="M424">
        <f t="shared" si="46"/>
        <v>-0.38775960099347395</v>
      </c>
      <c r="N424" s="13">
        <f t="shared" si="47"/>
        <v>1.5121281288625157E-2</v>
      </c>
      <c r="O424" s="13">
        <v>1</v>
      </c>
    </row>
    <row r="425" spans="4:15" x14ac:dyDescent="0.4">
      <c r="D425" s="6">
        <v>7.1200000000000099</v>
      </c>
      <c r="E425" s="7">
        <f t="shared" si="42"/>
        <v>-3.0914692984904721E-2</v>
      </c>
      <c r="G425">
        <f t="shared" si="44"/>
        <v>7.2926050868753531</v>
      </c>
      <c r="H425" s="10">
        <f t="shared" si="48"/>
        <v>-0.26141464388035429</v>
      </c>
      <c r="I425">
        <f t="shared" si="45"/>
        <v>-2.0913171510428343</v>
      </c>
      <c r="K425">
        <f t="shared" si="43"/>
        <v>-0.38420438959398001</v>
      </c>
      <c r="M425">
        <f t="shared" si="46"/>
        <v>-0.38420438959398001</v>
      </c>
      <c r="N425" s="13">
        <f t="shared" si="47"/>
        <v>1.5077321652416866E-2</v>
      </c>
      <c r="O425" s="13">
        <v>1</v>
      </c>
    </row>
    <row r="426" spans="4:15" x14ac:dyDescent="0.4">
      <c r="D426" s="6">
        <v>7.1400000000000103</v>
      </c>
      <c r="E426" s="7">
        <f t="shared" si="42"/>
        <v>-3.0520074415175562E-2</v>
      </c>
      <c r="G426">
        <f t="shared" si="44"/>
        <v>7.306172184684824</v>
      </c>
      <c r="H426" s="10">
        <f t="shared" si="48"/>
        <v>-0.25807774925472454</v>
      </c>
      <c r="I426">
        <f t="shared" si="45"/>
        <v>-2.0646219940377963</v>
      </c>
      <c r="K426">
        <f t="shared" si="43"/>
        <v>-0.38068203589708127</v>
      </c>
      <c r="M426">
        <f t="shared" si="46"/>
        <v>-0.38068203589708127</v>
      </c>
      <c r="N426" s="13">
        <f t="shared" si="47"/>
        <v>1.5031811103081173E-2</v>
      </c>
      <c r="O426" s="13">
        <v>1</v>
      </c>
    </row>
    <row r="427" spans="4:15" x14ac:dyDescent="0.4">
      <c r="D427" s="6">
        <v>7.1600000000000099</v>
      </c>
      <c r="E427" s="7">
        <f t="shared" si="42"/>
        <v>-3.0130072953418026E-2</v>
      </c>
      <c r="G427">
        <f t="shared" si="44"/>
        <v>7.319739282494294</v>
      </c>
      <c r="H427" s="10">
        <f t="shared" si="48"/>
        <v>-0.2547798968941028</v>
      </c>
      <c r="I427">
        <f t="shared" si="45"/>
        <v>-2.0382391751528224</v>
      </c>
      <c r="K427">
        <f t="shared" si="43"/>
        <v>-0.37719223262271301</v>
      </c>
      <c r="M427">
        <f t="shared" si="46"/>
        <v>-0.37719223262271301</v>
      </c>
      <c r="N427" s="13">
        <f t="shared" si="47"/>
        <v>1.498477993853398E-2</v>
      </c>
      <c r="O427" s="13">
        <v>1</v>
      </c>
    </row>
    <row r="428" spans="4:15" x14ac:dyDescent="0.4">
      <c r="D428" s="6">
        <v>7.1800000000000104</v>
      </c>
      <c r="E428" s="7">
        <f t="shared" si="42"/>
        <v>-2.9744641535111711E-2</v>
      </c>
      <c r="G428">
        <f t="shared" si="44"/>
        <v>7.3333063803037639</v>
      </c>
      <c r="H428" s="10">
        <f t="shared" si="48"/>
        <v>-0.25152068882090461</v>
      </c>
      <c r="I428">
        <f t="shared" si="45"/>
        <v>-2.0121655105672369</v>
      </c>
      <c r="K428">
        <f t="shared" si="43"/>
        <v>-0.37373467541731098</v>
      </c>
      <c r="M428">
        <f t="shared" si="46"/>
        <v>-0.37373467541731098</v>
      </c>
      <c r="N428" s="13">
        <f t="shared" si="47"/>
        <v>1.4936258519786595E-2</v>
      </c>
      <c r="O428" s="13">
        <v>1</v>
      </c>
    </row>
    <row r="429" spans="4:15" x14ac:dyDescent="0.4">
      <c r="D429" s="6">
        <v>7.2000000000000099</v>
      </c>
      <c r="E429" s="7">
        <f t="shared" si="42"/>
        <v>-2.936373346397526E-2</v>
      </c>
      <c r="G429">
        <f t="shared" si="44"/>
        <v>7.3468734781132339</v>
      </c>
      <c r="H429" s="10">
        <f t="shared" si="48"/>
        <v>-0.2482997301713748</v>
      </c>
      <c r="I429">
        <f t="shared" si="45"/>
        <v>-1.9863978413709984</v>
      </c>
      <c r="K429">
        <f t="shared" si="43"/>
        <v>-0.37030906282514447</v>
      </c>
      <c r="M429">
        <f t="shared" si="46"/>
        <v>-0.37030906282514447</v>
      </c>
      <c r="N429" s="13">
        <f t="shared" si="47"/>
        <v>1.4886277254618227E-2</v>
      </c>
      <c r="O429" s="13">
        <v>1</v>
      </c>
    </row>
    <row r="430" spans="4:15" x14ac:dyDescent="0.4">
      <c r="D430" s="6">
        <v>7.2200000000000104</v>
      </c>
      <c r="E430" s="7">
        <f t="shared" si="42"/>
        <v>-2.8987302410800893E-2</v>
      </c>
      <c r="G430">
        <f t="shared" si="44"/>
        <v>7.3604405759227038</v>
      </c>
      <c r="H430" s="10">
        <f t="shared" si="48"/>
        <v>-0.24511662918573235</v>
      </c>
      <c r="I430">
        <f t="shared" si="45"/>
        <v>-1.9609330334858588</v>
      </c>
      <c r="K430">
        <f t="shared" si="43"/>
        <v>-0.3669150962599419</v>
      </c>
      <c r="M430">
        <f t="shared" si="46"/>
        <v>-0.3669150962599419</v>
      </c>
      <c r="N430" s="13">
        <f t="shared" si="47"/>
        <v>1.4834866581627307E-2</v>
      </c>
      <c r="O430" s="13">
        <v>1</v>
      </c>
    </row>
    <row r="431" spans="4:15" x14ac:dyDescent="0.4">
      <c r="D431" s="6">
        <v>7.24000000000001</v>
      </c>
      <c r="E431" s="7">
        <f t="shared" si="42"/>
        <v>-2.8615302412267059E-2</v>
      </c>
      <c r="G431">
        <f t="shared" si="44"/>
        <v>7.3740076737321747</v>
      </c>
      <c r="H431" s="10">
        <f t="shared" si="48"/>
        <v>-0.24197099719813026</v>
      </c>
      <c r="I431">
        <f t="shared" si="45"/>
        <v>-1.935767977585042</v>
      </c>
      <c r="K431">
        <f t="shared" si="43"/>
        <v>-0.36355247997680334</v>
      </c>
      <c r="M431">
        <f t="shared" si="46"/>
        <v>-0.36355247997680334</v>
      </c>
      <c r="N431" s="13">
        <f t="shared" si="47"/>
        <v>1.4782056954660781E-2</v>
      </c>
      <c r="O431" s="13">
        <v>1</v>
      </c>
    </row>
    <row r="432" spans="4:15" x14ac:dyDescent="0.4">
      <c r="D432" s="6">
        <v>7.2600000000000096</v>
      </c>
      <c r="E432" s="7">
        <f t="shared" si="42"/>
        <v>-2.8247687869728897E-2</v>
      </c>
      <c r="G432">
        <f t="shared" si="44"/>
        <v>7.3875747715416429</v>
      </c>
      <c r="H432" s="10">
        <f t="shared" si="48"/>
        <v>-0.23886244862642755</v>
      </c>
      <c r="I432">
        <f t="shared" si="45"/>
        <v>-1.9108995890114204</v>
      </c>
      <c r="K432">
        <f t="shared" si="43"/>
        <v>-0.36022092104440184</v>
      </c>
      <c r="M432">
        <f t="shared" si="46"/>
        <v>-0.36022092104440184</v>
      </c>
      <c r="N432" s="13">
        <f t="shared" si="47"/>
        <v>1.4727878827624226E-2</v>
      </c>
      <c r="O432" s="13">
        <v>1</v>
      </c>
    </row>
    <row r="433" spans="4:15" x14ac:dyDescent="0.4">
      <c r="D433" s="6">
        <v>7.28000000000001</v>
      </c>
      <c r="E433" s="7">
        <f t="shared" si="42"/>
        <v>-2.7884413547987253E-2</v>
      </c>
      <c r="G433">
        <f t="shared" si="44"/>
        <v>7.4011418693511146</v>
      </c>
      <c r="H433" s="10">
        <f t="shared" si="48"/>
        <v>-0.2357906009617802</v>
      </c>
      <c r="I433">
        <f t="shared" si="45"/>
        <v>-1.8863248076942416</v>
      </c>
      <c r="K433">
        <f t="shared" si="43"/>
        <v>-0.35692012931746159</v>
      </c>
      <c r="M433">
        <f t="shared" si="46"/>
        <v>-0.35692012931746159</v>
      </c>
      <c r="N433" s="13">
        <f t="shared" si="47"/>
        <v>1.4672362639669822E-2</v>
      </c>
      <c r="O433" s="13">
        <v>1</v>
      </c>
    </row>
    <row r="434" spans="4:15" x14ac:dyDescent="0.4">
      <c r="D434" s="6">
        <v>7.3000000000000096</v>
      </c>
      <c r="E434" s="7">
        <f t="shared" si="42"/>
        <v>-2.7525434574036483E-2</v>
      </c>
      <c r="G434">
        <f t="shared" si="44"/>
        <v>7.4147089671605837</v>
      </c>
      <c r="H434" s="10">
        <f t="shared" si="48"/>
        <v>-0.23275507475805249</v>
      </c>
      <c r="I434">
        <f t="shared" si="45"/>
        <v>-1.8620405980644199</v>
      </c>
      <c r="K434">
        <f t="shared" si="43"/>
        <v>-0.35364981740952472</v>
      </c>
      <c r="M434">
        <f t="shared" si="46"/>
        <v>-0.35364981740952472</v>
      </c>
      <c r="N434" s="13">
        <f t="shared" si="47"/>
        <v>1.4615538800765701E-2</v>
      </c>
      <c r="O434" s="13">
        <v>1</v>
      </c>
    </row>
    <row r="435" spans="4:15" x14ac:dyDescent="0.4">
      <c r="D435" s="6">
        <v>7.3200000000000101</v>
      </c>
      <c r="E435" s="7">
        <f t="shared" si="42"/>
        <v>-2.7170706435791097E-2</v>
      </c>
      <c r="G435">
        <f t="shared" si="44"/>
        <v>7.4282760649700537</v>
      </c>
      <c r="H435" s="10">
        <f t="shared" si="48"/>
        <v>-0.22975549362104949</v>
      </c>
      <c r="I435">
        <f t="shared" si="45"/>
        <v>-1.838043948968396</v>
      </c>
      <c r="K435">
        <f t="shared" si="43"/>
        <v>-0.35040970066598537</v>
      </c>
      <c r="M435">
        <f t="shared" si="46"/>
        <v>-0.35040970066598537</v>
      </c>
      <c r="N435" s="13">
        <f t="shared" si="47"/>
        <v>1.4557437677642254E-2</v>
      </c>
      <c r="O435" s="13">
        <v>1</v>
      </c>
    </row>
    <row r="436" spans="4:15" x14ac:dyDescent="0.4">
      <c r="D436" s="6">
        <v>7.3400000000000096</v>
      </c>
      <c r="E436" s="7">
        <f t="shared" si="42"/>
        <v>-2.6820184980792069E-2</v>
      </c>
      <c r="G436">
        <f t="shared" si="44"/>
        <v>7.4418431627795236</v>
      </c>
      <c r="H436" s="10">
        <f t="shared" si="48"/>
        <v>-0.22679148419757772</v>
      </c>
      <c r="I436">
        <f t="shared" si="45"/>
        <v>-1.8143318735806218</v>
      </c>
      <c r="K436">
        <f t="shared" si="43"/>
        <v>-0.347199497137405</v>
      </c>
      <c r="M436">
        <f t="shared" si="46"/>
        <v>-0.347199497137405</v>
      </c>
      <c r="N436" s="13">
        <f t="shared" si="47"/>
        <v>1.4498089580117614E-2</v>
      </c>
      <c r="O436" s="13">
        <v>1</v>
      </c>
    </row>
    <row r="437" spans="4:15" x14ac:dyDescent="0.4">
      <c r="D437" s="6">
        <v>7.3600000000000101</v>
      </c>
      <c r="E437" s="7">
        <f t="shared" si="42"/>
        <v>-2.6473826414892529E-2</v>
      </c>
      <c r="G437">
        <f t="shared" si="44"/>
        <v>7.4554102605889945</v>
      </c>
      <c r="H437" s="10">
        <f t="shared" si="48"/>
        <v>-0.2238626761643312</v>
      </c>
      <c r="I437">
        <f t="shared" si="45"/>
        <v>-1.7909014093146496</v>
      </c>
      <c r="K437">
        <f t="shared" si="43"/>
        <v>-0.34401892755309504</v>
      </c>
      <c r="M437">
        <f t="shared" si="46"/>
        <v>-0.34401892755309504</v>
      </c>
      <c r="N437" s="13">
        <f t="shared" si="47"/>
        <v>1.4437524747799814E-2</v>
      </c>
      <c r="O437" s="13">
        <v>1</v>
      </c>
    </row>
    <row r="438" spans="4:15" x14ac:dyDescent="0.4">
      <c r="D438" s="6">
        <v>7.3800000000000097</v>
      </c>
      <c r="E438" s="7">
        <f t="shared" si="42"/>
        <v>-2.6131587300923811E-2</v>
      </c>
      <c r="G438">
        <f t="shared" si="44"/>
        <v>7.4689773583984644</v>
      </c>
      <c r="H438" s="10">
        <f t="shared" si="48"/>
        <v>-0.22096870221661172</v>
      </c>
      <c r="I438">
        <f t="shared" si="45"/>
        <v>-1.7677496177328937</v>
      </c>
      <c r="K438">
        <f t="shared" si="43"/>
        <v>-0.34086771529496923</v>
      </c>
      <c r="M438">
        <f t="shared" si="46"/>
        <v>-0.34086771529496923</v>
      </c>
      <c r="N438" s="13">
        <f t="shared" si="47"/>
        <v>1.4375773337164145E-2</v>
      </c>
      <c r="O438" s="13">
        <v>1</v>
      </c>
    </row>
    <row r="439" spans="4:15" x14ac:dyDescent="0.4">
      <c r="D439" s="6">
        <v>7.4000000000000101</v>
      </c>
      <c r="E439" s="7">
        <f t="shared" si="42"/>
        <v>-2.5793424557341699E-2</v>
      </c>
      <c r="G439">
        <f t="shared" si="44"/>
        <v>7.4825444562079344</v>
      </c>
      <c r="H439" s="10">
        <f t="shared" si="48"/>
        <v>-0.21810919805688139</v>
      </c>
      <c r="I439">
        <f t="shared" si="45"/>
        <v>-1.7448735844550511</v>
      </c>
      <c r="K439">
        <f t="shared" si="43"/>
        <v>-0.33774558637165947</v>
      </c>
      <c r="M439">
        <f t="shared" si="46"/>
        <v>-0.33774558637165947</v>
      </c>
      <c r="N439" s="13">
        <f t="shared" si="47"/>
        <v>1.4312865409004368E-2</v>
      </c>
      <c r="O439" s="13">
        <v>1</v>
      </c>
    </row>
    <row r="440" spans="4:15" x14ac:dyDescent="0.4">
      <c r="D440" s="6">
        <v>7.4200000000000097</v>
      </c>
      <c r="E440" s="7">
        <f t="shared" si="42"/>
        <v>-2.5459295456853531E-2</v>
      </c>
      <c r="G440">
        <f t="shared" si="44"/>
        <v>7.4961115540174044</v>
      </c>
      <c r="H440" s="10">
        <f t="shared" si="48"/>
        <v>-0.21528380238315345</v>
      </c>
      <c r="I440">
        <f t="shared" si="45"/>
        <v>-1.7222704190652276</v>
      </c>
      <c r="K440">
        <f t="shared" si="43"/>
        <v>-0.33465226939289711</v>
      </c>
      <c r="M440">
        <f t="shared" si="46"/>
        <v>-0.33465226939289711</v>
      </c>
      <c r="N440" s="13">
        <f t="shared" si="47"/>
        <v>1.4248830916256259E-2</v>
      </c>
      <c r="O440" s="13">
        <v>1</v>
      </c>
    </row>
    <row r="441" spans="4:15" x14ac:dyDescent="0.4">
      <c r="D441" s="6">
        <v>7.4400000000000102</v>
      </c>
      <c r="E441" s="7">
        <f t="shared" si="42"/>
        <v>-2.512915762502628E-2</v>
      </c>
      <c r="G441">
        <f t="shared" si="44"/>
        <v>7.5096786518268752</v>
      </c>
      <c r="H441" s="10">
        <f t="shared" si="48"/>
        <v>-0.2124921568772222</v>
      </c>
      <c r="I441">
        <f t="shared" si="45"/>
        <v>-1.6999372550177776</v>
      </c>
      <c r="K441">
        <f t="shared" si="43"/>
        <v>-0.33158749554415051</v>
      </c>
      <c r="M441">
        <f t="shared" si="46"/>
        <v>-0.33158749554415051</v>
      </c>
      <c r="N441" s="13">
        <f t="shared" si="47"/>
        <v>1.4183699692190349E-2</v>
      </c>
      <c r="O441" s="13">
        <v>1</v>
      </c>
    </row>
    <row r="442" spans="4:15" x14ac:dyDescent="0.4">
      <c r="D442" s="6">
        <v>7.4600000000000097</v>
      </c>
      <c r="E442" s="7">
        <f t="shared" si="42"/>
        <v>-2.4802969038876348E-2</v>
      </c>
      <c r="G442">
        <f t="shared" si="44"/>
        <v>7.5232457496363452</v>
      </c>
      <c r="H442" s="10">
        <f t="shared" si="48"/>
        <v>-0.20973390619273841</v>
      </c>
      <c r="I442">
        <f t="shared" si="45"/>
        <v>-1.6778712495419073</v>
      </c>
      <c r="K442">
        <f t="shared" si="43"/>
        <v>-0.32855099856152381</v>
      </c>
      <c r="M442">
        <f t="shared" si="46"/>
        <v>-0.32855099856152381</v>
      </c>
      <c r="N442" s="13">
        <f t="shared" si="47"/>
        <v>1.4117501438972483E-2</v>
      </c>
      <c r="O442" s="13">
        <v>1</v>
      </c>
    </row>
    <row r="443" spans="4:15" x14ac:dyDescent="0.4">
      <c r="D443" s="6">
        <v>7.4800000000000102</v>
      </c>
      <c r="E443" s="7">
        <f t="shared" si="42"/>
        <v>-2.4480688025440851E-2</v>
      </c>
      <c r="G443">
        <f t="shared" si="44"/>
        <v>7.5368128474458151</v>
      </c>
      <c r="H443" s="10">
        <f t="shared" si="48"/>
        <v>-0.20700869794312782</v>
      </c>
      <c r="I443">
        <f t="shared" si="45"/>
        <v>-1.6560695835450225</v>
      </c>
      <c r="K443">
        <f t="shared" si="43"/>
        <v>-0.32554251470690554</v>
      </c>
      <c r="M443">
        <f t="shared" si="46"/>
        <v>-0.32554251470690554</v>
      </c>
      <c r="N443" s="13">
        <f t="shared" si="47"/>
        <v>1.4050265716588833E-2</v>
      </c>
      <c r="O443" s="13">
        <v>1</v>
      </c>
    </row>
    <row r="444" spans="4:15" x14ac:dyDescent="0.4">
      <c r="D444" s="6">
        <v>7.5000000000000098</v>
      </c>
      <c r="E444" s="7">
        <f t="shared" si="42"/>
        <v>-2.4162273260331442E-2</v>
      </c>
      <c r="G444">
        <f t="shared" si="44"/>
        <v>7.5503799452552851</v>
      </c>
      <c r="H444" s="10">
        <f t="shared" si="48"/>
        <v>-0.20431618268936266</v>
      </c>
      <c r="I444">
        <f t="shared" si="45"/>
        <v>-1.6345294615149013</v>
      </c>
      <c r="K444">
        <f t="shared" si="43"/>
        <v>-0.32256178274337266</v>
      </c>
      <c r="M444">
        <f t="shared" si="46"/>
        <v>-0.32256178274337266</v>
      </c>
      <c r="N444" s="13">
        <f t="shared" si="47"/>
        <v>1.3982021932132889E-2</v>
      </c>
      <c r="O444" s="13">
        <v>1</v>
      </c>
    </row>
    <row r="445" spans="4:15" x14ac:dyDescent="0.4">
      <c r="D445" s="6">
        <v>7.5200000000000102</v>
      </c>
      <c r="E445" s="7">
        <f t="shared" si="42"/>
        <v>-2.3847683766270403E-2</v>
      </c>
      <c r="G445">
        <f t="shared" si="44"/>
        <v>7.5639470430647551</v>
      </c>
      <c r="H445" s="10">
        <f t="shared" si="48"/>
        <v>-0.20165601392758251</v>
      </c>
      <c r="I445">
        <f t="shared" si="45"/>
        <v>-1.61324811142066</v>
      </c>
      <c r="K445">
        <f t="shared" si="43"/>
        <v>-0.31960854391084065</v>
      </c>
      <c r="M445">
        <f t="shared" si="46"/>
        <v>-0.31960854391084065</v>
      </c>
      <c r="N445" s="13">
        <f t="shared" si="47"/>
        <v>1.3912799329451411E-2</v>
      </c>
      <c r="O445" s="13">
        <v>1</v>
      </c>
    </row>
    <row r="446" spans="4:15" x14ac:dyDescent="0.4">
      <c r="D446" s="6">
        <v>7.5400000000000098</v>
      </c>
      <c r="E446" s="7">
        <f t="shared" si="42"/>
        <v>-2.3536878911609944E-2</v>
      </c>
      <c r="G446">
        <f t="shared" si="44"/>
        <v>7.577514140874225</v>
      </c>
      <c r="H446" s="10">
        <f t="shared" si="48"/>
        <v>-0.19902784807657367</v>
      </c>
      <c r="I446">
        <f t="shared" si="45"/>
        <v>-1.5922227846125894</v>
      </c>
      <c r="K446">
        <f t="shared" si="43"/>
        <v>-0.31668254190196277</v>
      </c>
      <c r="M446">
        <f t="shared" si="46"/>
        <v>-0.31668254190196277</v>
      </c>
      <c r="N446" s="13">
        <f t="shared" si="47"/>
        <v>1.3842626979146051E-2</v>
      </c>
      <c r="O446" s="13">
        <v>1</v>
      </c>
    </row>
    <row r="447" spans="4:15" x14ac:dyDescent="0.4">
      <c r="D447" s="6">
        <v>7.5600000000000103</v>
      </c>
      <c r="E447" s="7">
        <f t="shared" si="42"/>
        <v>-2.322981840883458E-2</v>
      </c>
      <c r="G447">
        <f t="shared" si="44"/>
        <v>7.5910812386836959</v>
      </c>
      <c r="H447" s="10">
        <f t="shared" si="48"/>
        <v>-0.19643134446510521</v>
      </c>
      <c r="I447">
        <f t="shared" si="45"/>
        <v>-1.5714507557208417</v>
      </c>
      <c r="K447">
        <f t="shared" si="43"/>
        <v>-0.31378352283826971</v>
      </c>
      <c r="M447">
        <f t="shared" si="46"/>
        <v>-0.31378352283826971</v>
      </c>
      <c r="N447" s="13">
        <f t="shared" si="47"/>
        <v>1.3771533768927018E-2</v>
      </c>
      <c r="O447" s="13">
        <v>1</v>
      </c>
    </row>
    <row r="448" spans="4:15" x14ac:dyDescent="0.4">
      <c r="D448" s="6">
        <v>7.5800000000000098</v>
      </c>
      <c r="E448" s="7">
        <f t="shared" si="42"/>
        <v>-2.2926462313047426E-2</v>
      </c>
      <c r="G448">
        <f t="shared" si="44"/>
        <v>7.6046483364931658</v>
      </c>
      <c r="H448" s="10">
        <f t="shared" si="48"/>
        <v>-0.19386616531912901</v>
      </c>
      <c r="I448">
        <f t="shared" si="45"/>
        <v>-1.5509293225530321</v>
      </c>
      <c r="K448">
        <f t="shared" si="43"/>
        <v>-0.31091123524655495</v>
      </c>
      <c r="M448">
        <f t="shared" si="46"/>
        <v>-0.31091123524655495</v>
      </c>
      <c r="N448" s="13">
        <f t="shared" si="47"/>
        <v>1.3699548394316028E-2</v>
      </c>
      <c r="O448" s="13">
        <v>1</v>
      </c>
    </row>
    <row r="449" spans="4:15" x14ac:dyDescent="0.4">
      <c r="D449" s="6">
        <v>7.6000000000000103</v>
      </c>
      <c r="E449" s="7">
        <f t="shared" si="42"/>
        <v>-2.2626771020440334E-2</v>
      </c>
      <c r="G449">
        <f t="shared" si="44"/>
        <v>7.6182154343026349</v>
      </c>
      <c r="H449" s="10">
        <f t="shared" si="48"/>
        <v>-0.19133197574884347</v>
      </c>
      <c r="I449">
        <f t="shared" si="45"/>
        <v>-1.5306558059907478</v>
      </c>
      <c r="K449">
        <f t="shared" si="43"/>
        <v>-0.30806543003549325</v>
      </c>
      <c r="M449">
        <f t="shared" si="46"/>
        <v>-0.30806543003549325</v>
      </c>
      <c r="N449" s="13">
        <f t="shared" si="47"/>
        <v>1.3626699349693353E-2</v>
      </c>
      <c r="O449" s="13">
        <v>1</v>
      </c>
    </row>
    <row r="450" spans="4:15" x14ac:dyDescent="0.4">
      <c r="D450" s="6">
        <v>7.6200000000000099</v>
      </c>
      <c r="E450" s="7">
        <f t="shared" si="42"/>
        <v>-2.2330705266748779E-2</v>
      </c>
      <c r="G450">
        <f t="shared" si="44"/>
        <v>7.6317825321121049</v>
      </c>
      <c r="H450" s="10">
        <f t="shared" si="48"/>
        <v>-0.18882844373562765</v>
      </c>
      <c r="I450">
        <f t="shared" si="45"/>
        <v>-1.5106275498850212</v>
      </c>
      <c r="K450">
        <f t="shared" si="43"/>
        <v>-0.30524586047249985</v>
      </c>
      <c r="M450">
        <f t="shared" si="46"/>
        <v>-0.30524586047249985</v>
      </c>
      <c r="N450" s="13">
        <f t="shared" si="47"/>
        <v>1.355301491968657E-2</v>
      </c>
      <c r="O450" s="13">
        <v>1</v>
      </c>
    </row>
    <row r="451" spans="4:15" x14ac:dyDescent="0.4">
      <c r="D451" s="6">
        <v>7.6400000000000103</v>
      </c>
      <c r="E451" s="7">
        <f t="shared" si="42"/>
        <v>-2.2038226125691229E-2</v>
      </c>
      <c r="G451">
        <f t="shared" si="44"/>
        <v>7.6453496299215757</v>
      </c>
      <c r="H451" s="10">
        <f t="shared" si="48"/>
        <v>-0.18635524011884502</v>
      </c>
      <c r="I451">
        <f t="shared" si="45"/>
        <v>-1.4908419209507602</v>
      </c>
      <c r="K451">
        <f t="shared" si="43"/>
        <v>-0.3024522821608211</v>
      </c>
      <c r="M451">
        <f t="shared" si="46"/>
        <v>-0.3024522821608211</v>
      </c>
      <c r="N451" s="13">
        <f t="shared" si="47"/>
        <v>1.347852317089636E-2</v>
      </c>
      <c r="O451" s="13">
        <v>1</v>
      </c>
    </row>
    <row r="452" spans="4:15" x14ac:dyDescent="0.4">
      <c r="D452" s="6">
        <v>7.6600000000000099</v>
      </c>
      <c r="E452" s="7">
        <f t="shared" si="42"/>
        <v>-2.1749295007394115E-2</v>
      </c>
      <c r="G452">
        <f t="shared" si="44"/>
        <v>7.6589167277310457</v>
      </c>
      <c r="H452" s="10">
        <f t="shared" si="48"/>
        <v>-0.18391203858252461</v>
      </c>
      <c r="I452">
        <f t="shared" si="45"/>
        <v>-1.4712963086601969</v>
      </c>
      <c r="K452">
        <f t="shared" si="43"/>
        <v>-0.29968445301685681</v>
      </c>
      <c r="M452">
        <f t="shared" si="46"/>
        <v>-0.29968445301685681</v>
      </c>
      <c r="N452" s="13">
        <f t="shared" si="47"/>
        <v>1.340325194395477E-2</v>
      </c>
      <c r="O452" s="13">
        <v>1</v>
      </c>
    </row>
    <row r="453" spans="4:15" x14ac:dyDescent="0.4">
      <c r="D453" s="6">
        <v>7.6800000000000104</v>
      </c>
      <c r="E453" s="7">
        <f t="shared" si="42"/>
        <v>-2.146387365680209E-2</v>
      </c>
      <c r="G453">
        <f t="shared" si="44"/>
        <v>7.6724838255405157</v>
      </c>
      <c r="H453" s="10">
        <f t="shared" si="48"/>
        <v>-0.18149851564191843</v>
      </c>
      <c r="I453">
        <f t="shared" si="45"/>
        <v>-1.4519881251353475</v>
      </c>
      <c r="K453">
        <f t="shared" si="43"/>
        <v>-0.29694213324771096</v>
      </c>
      <c r="M453">
        <f t="shared" si="46"/>
        <v>-0.29694213324771096</v>
      </c>
      <c r="N453" s="13">
        <f t="shared" si="47"/>
        <v>1.3327228845912449E-2</v>
      </c>
      <c r="O453" s="13">
        <v>1</v>
      </c>
    </row>
    <row r="454" spans="4:15" x14ac:dyDescent="0.4">
      <c r="D454" s="6">
        <v>7.7000000000000099</v>
      </c>
      <c r="E454" s="7">
        <f t="shared" si="42"/>
        <v>-2.1181924152074521E-2</v>
      </c>
      <c r="G454">
        <f t="shared" si="44"/>
        <v>7.6860509233499856</v>
      </c>
      <c r="H454" s="10">
        <f t="shared" si="48"/>
        <v>-0.17911435062994213</v>
      </c>
      <c r="I454">
        <f t="shared" si="45"/>
        <v>-1.4329148050395371</v>
      </c>
      <c r="K454">
        <f t="shared" si="43"/>
        <v>-0.29422508532896896</v>
      </c>
      <c r="M454">
        <f t="shared" si="46"/>
        <v>-0.29422508532896896</v>
      </c>
      <c r="N454" s="13">
        <f t="shared" si="47"/>
        <v>1.325048124294974E-2</v>
      </c>
      <c r="O454" s="13">
        <v>1</v>
      </c>
    </row>
    <row r="455" spans="4:15" x14ac:dyDescent="0.4">
      <c r="D455" s="6">
        <v>7.7200000000000104</v>
      </c>
      <c r="E455" s="7">
        <f t="shared" si="42"/>
        <v>-2.0903408902968195E-2</v>
      </c>
      <c r="G455">
        <f t="shared" si="44"/>
        <v>7.6996180211594556</v>
      </c>
      <c r="H455" s="10">
        <f t="shared" si="48"/>
        <v>-0.17675922568349905</v>
      </c>
      <c r="I455">
        <f t="shared" si="45"/>
        <v>-1.4140738054679924</v>
      </c>
      <c r="K455">
        <f t="shared" si="43"/>
        <v>-0.29153307398269857</v>
      </c>
      <c r="M455">
        <f t="shared" si="46"/>
        <v>-0.29153307398269857</v>
      </c>
      <c r="N455" s="13">
        <f t="shared" si="47"/>
        <v>1.3173036253407662E-2</v>
      </c>
      <c r="O455" s="13">
        <v>1</v>
      </c>
    </row>
    <row r="456" spans="4:15" x14ac:dyDescent="0.4">
      <c r="D456" s="6">
        <v>7.74000000000001</v>
      </c>
      <c r="E456" s="7">
        <f t="shared" si="42"/>
        <v>-2.0628290649206932E-2</v>
      </c>
      <c r="G456">
        <f t="shared" si="44"/>
        <v>7.7131851189689256</v>
      </c>
      <c r="H456" s="10">
        <f t="shared" si="48"/>
        <v>-0.17443282572969379</v>
      </c>
      <c r="I456">
        <f t="shared" si="45"/>
        <v>-1.3954626058375503</v>
      </c>
      <c r="K456">
        <f t="shared" si="43"/>
        <v>-0.28886586615567345</v>
      </c>
      <c r="M456">
        <f t="shared" si="46"/>
        <v>-0.28886586615567345</v>
      </c>
      <c r="N456" s="13">
        <f t="shared" si="47"/>
        <v>1.3094920741133893E-2</v>
      </c>
      <c r="O456" s="13">
        <v>1</v>
      </c>
    </row>
    <row r="457" spans="4:15" x14ac:dyDescent="0.4">
      <c r="D457" s="6">
        <v>7.7600000000000096</v>
      </c>
      <c r="E457" s="7">
        <f t="shared" si="42"/>
        <v>-2.0356532458838214E-2</v>
      </c>
      <c r="G457">
        <f t="shared" si="44"/>
        <v>7.7267522167783955</v>
      </c>
      <c r="H457" s="10">
        <f t="shared" si="48"/>
        <v>-0.17213483847193592</v>
      </c>
      <c r="I457">
        <f t="shared" si="45"/>
        <v>-1.3770787077754874</v>
      </c>
      <c r="K457">
        <f t="shared" si="43"/>
        <v>-0.2862232309978136</v>
      </c>
      <c r="M457">
        <f t="shared" si="46"/>
        <v>-0.2862232309978136</v>
      </c>
      <c r="N457" s="13">
        <f t="shared" si="47"/>
        <v>1.3016161309138744E-2</v>
      </c>
      <c r="O457" s="13">
        <v>1</v>
      </c>
    </row>
    <row r="458" spans="4:15" x14ac:dyDescent="0.4">
      <c r="D458" s="6">
        <v>7.78000000000001</v>
      </c>
      <c r="E458" s="7">
        <f t="shared" si="42"/>
        <v>-2.0088097726577443E-2</v>
      </c>
      <c r="G458">
        <f t="shared" si="44"/>
        <v>7.7403193145878664</v>
      </c>
      <c r="H458" s="10">
        <f t="shared" si="48"/>
        <v>-0.16986495437593885</v>
      </c>
      <c r="I458">
        <f t="shared" si="45"/>
        <v>-1.3589196350075108</v>
      </c>
      <c r="K458">
        <f t="shared" si="43"/>
        <v>-0.28360493984084534</v>
      </c>
      <c r="M458">
        <f t="shared" si="46"/>
        <v>-0.28360493984084534</v>
      </c>
      <c r="N458" s="13">
        <f t="shared" si="47"/>
        <v>1.293678429355714E-2</v>
      </c>
      <c r="O458" s="13">
        <v>1</v>
      </c>
    </row>
    <row r="459" spans="4:15" x14ac:dyDescent="0.4">
      <c r="D459" s="6">
        <v>7.8000000000000096</v>
      </c>
      <c r="E459" s="7">
        <f t="shared" si="42"/>
        <v>-1.9822950172140162E-2</v>
      </c>
      <c r="G459">
        <f t="shared" si="44"/>
        <v>7.7538864123973363</v>
      </c>
      <c r="H459" s="10">
        <f t="shared" si="48"/>
        <v>-0.16762286665561721</v>
      </c>
      <c r="I459">
        <f t="shared" si="45"/>
        <v>-1.3409829332449377</v>
      </c>
      <c r="K459">
        <f t="shared" si="43"/>
        <v>-0.28101076617717441</v>
      </c>
      <c r="M459">
        <f t="shared" si="46"/>
        <v>-0.28101076617717441</v>
      </c>
      <c r="N459" s="13">
        <f t="shared" si="47"/>
        <v>1.2856815757910752E-2</v>
      </c>
      <c r="O459" s="13">
        <v>1</v>
      </c>
    </row>
    <row r="460" spans="4:15" x14ac:dyDescent="0.4">
      <c r="D460" s="6">
        <v>7.8200000000000101</v>
      </c>
      <c r="E460" s="7">
        <f t="shared" si="42"/>
        <v>-1.9561053838562398E-2</v>
      </c>
      <c r="G460">
        <f t="shared" si="44"/>
        <v>7.7674535102068063</v>
      </c>
      <c r="H460" s="10">
        <f t="shared" si="48"/>
        <v>-0.16540827125888363</v>
      </c>
      <c r="I460">
        <f t="shared" si="45"/>
        <v>-1.3232661700710691</v>
      </c>
      <c r="K460">
        <f t="shared" si="43"/>
        <v>-0.27844048563897111</v>
      </c>
      <c r="M460">
        <f t="shared" si="46"/>
        <v>-0.27844048563897111</v>
      </c>
      <c r="N460" s="13">
        <f t="shared" si="47"/>
        <v>1.2776281487666056E-2</v>
      </c>
      <c r="O460" s="13">
        <v>1</v>
      </c>
    </row>
    <row r="461" spans="4:15" x14ac:dyDescent="0.4">
      <c r="D461" s="6">
        <v>7.8400000000000096</v>
      </c>
      <c r="E461" s="7">
        <f t="shared" si="42"/>
        <v>-1.9302373090509958E-2</v>
      </c>
      <c r="G461">
        <f t="shared" si="44"/>
        <v>7.7810206080162754</v>
      </c>
      <c r="H461" s="10">
        <f t="shared" si="48"/>
        <v>-0.16322086685335219</v>
      </c>
      <c r="I461">
        <f t="shared" si="45"/>
        <v>-1.3057669348268175</v>
      </c>
      <c r="K461">
        <f t="shared" si="43"/>
        <v>-0.27589387597746629</v>
      </c>
      <c r="M461">
        <f t="shared" si="46"/>
        <v>-0.27589387597746629</v>
      </c>
      <c r="N461" s="13">
        <f t="shared" si="47"/>
        <v>1.2695206985082698E-2</v>
      </c>
      <c r="O461" s="13">
        <v>1</v>
      </c>
    </row>
    <row r="462" spans="4:15" x14ac:dyDescent="0.4">
      <c r="D462" s="6">
        <v>7.8600000000000101</v>
      </c>
      <c r="E462" s="7">
        <f t="shared" si="42"/>
        <v>-1.9046872612576527E-2</v>
      </c>
      <c r="G462">
        <f t="shared" si="44"/>
        <v>7.7945877058257471</v>
      </c>
      <c r="H462" s="10">
        <f t="shared" si="48"/>
        <v>-0.16106035481194711</v>
      </c>
      <c r="I462">
        <f t="shared" si="45"/>
        <v>-1.2884828384955769</v>
      </c>
      <c r="K462">
        <f t="shared" si="43"/>
        <v>-0.27337071704245514</v>
      </c>
      <c r="M462">
        <f t="shared" si="46"/>
        <v>-0.27337071704245514</v>
      </c>
      <c r="N462" s="13">
        <f t="shared" si="47"/>
        <v>1.2613617464347924E-2</v>
      </c>
      <c r="O462" s="13">
        <v>1</v>
      </c>
    </row>
    <row r="463" spans="4:15" x14ac:dyDescent="0.4">
      <c r="D463" s="6">
        <v>7.8800000000000097</v>
      </c>
      <c r="E463" s="7">
        <f t="shared" si="42"/>
        <v>-1.8794517407571452E-2</v>
      </c>
      <c r="G463">
        <f t="shared" si="44"/>
        <v>7.8081548036352162</v>
      </c>
      <c r="H463" s="10">
        <f t="shared" si="48"/>
        <v>-0.1589264391984242</v>
      </c>
      <c r="I463">
        <f t="shared" si="45"/>
        <v>-1.2714115135873936</v>
      </c>
      <c r="K463">
        <f t="shared" si="43"/>
        <v>-0.27087079076200732</v>
      </c>
      <c r="M463">
        <f t="shared" si="46"/>
        <v>-0.27087079076200732</v>
      </c>
      <c r="N463" s="13">
        <f t="shared" si="47"/>
        <v>1.2531537846991094E-2</v>
      </c>
      <c r="O463" s="13">
        <v>1</v>
      </c>
    </row>
    <row r="464" spans="4:15" x14ac:dyDescent="0.4">
      <c r="D464" s="6">
        <v>7.9000000000000101</v>
      </c>
      <c r="E464" s="7">
        <f t="shared" si="42"/>
        <v>-1.854527279479716E-2</v>
      </c>
      <c r="G464">
        <f t="shared" si="44"/>
        <v>7.8217219014446862</v>
      </c>
      <c r="H464" s="10">
        <f t="shared" si="48"/>
        <v>-0.15681882675280476</v>
      </c>
      <c r="I464">
        <f t="shared" si="45"/>
        <v>-1.2545506140224381</v>
      </c>
      <c r="K464">
        <f t="shared" si="43"/>
        <v>-0.268393881122378</v>
      </c>
      <c r="M464">
        <f t="shared" si="46"/>
        <v>-0.268393881122378</v>
      </c>
      <c r="N464" s="13">
        <f t="shared" si="47"/>
        <v>1.2448992757573225E-2</v>
      </c>
      <c r="O464" s="13">
        <v>1</v>
      </c>
    </row>
    <row r="465" spans="4:15" x14ac:dyDescent="0.4">
      <c r="D465" s="6">
        <v>7.9200000000000097</v>
      </c>
      <c r="E465" s="7">
        <f t="shared" si="42"/>
        <v>-1.8299104408316943E-2</v>
      </c>
      <c r="G465">
        <f t="shared" si="44"/>
        <v>7.8352889992541561</v>
      </c>
      <c r="H465" s="10">
        <f t="shared" si="48"/>
        <v>-0.15473722687672806</v>
      </c>
      <c r="I465">
        <f t="shared" si="45"/>
        <v>-1.2378978150138245</v>
      </c>
      <c r="K465">
        <f t="shared" si="43"/>
        <v>-0.26593977414812392</v>
      </c>
      <c r="M465">
        <f t="shared" si="46"/>
        <v>-0.26593977414812392</v>
      </c>
      <c r="N465" s="13">
        <f t="shared" si="47"/>
        <v>1.2366006519647031E-2</v>
      </c>
      <c r="O465" s="13">
        <v>1</v>
      </c>
    </row>
    <row r="466" spans="4:15" x14ac:dyDescent="0.4">
      <c r="D466" s="6">
        <v>7.9400000000000102</v>
      </c>
      <c r="E466" s="7">
        <f t="shared" si="42"/>
        <v>-1.8055978195213207E-2</v>
      </c>
      <c r="G466">
        <f t="shared" si="44"/>
        <v>7.8488560970636261</v>
      </c>
      <c r="H466" s="10">
        <f t="shared" si="48"/>
        <v>-0.15268135161872287</v>
      </c>
      <c r="I466">
        <f t="shared" si="45"/>
        <v>-1.221450812949783</v>
      </c>
      <c r="K466">
        <f t="shared" si="43"/>
        <v>-0.26350825788241555</v>
      </c>
      <c r="M466">
        <f t="shared" si="46"/>
        <v>-0.26350825788241555</v>
      </c>
      <c r="N466" s="13">
        <f t="shared" si="47"/>
        <v>1.2282603151981325E-2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-1.7815860413836745E-2</v>
      </c>
      <c r="G467">
        <f t="shared" si="44"/>
        <v>7.862423194873096</v>
      </c>
      <c r="H467" s="10">
        <f t="shared" si="48"/>
        <v>-0.15065091565940353</v>
      </c>
      <c r="I467">
        <f t="shared" si="45"/>
        <v>-1.2052073252752282</v>
      </c>
      <c r="K467">
        <f t="shared" si="43"/>
        <v>-0.26109912236754884</v>
      </c>
      <c r="M467">
        <f t="shared" si="46"/>
        <v>-0.26109912236754884</v>
      </c>
      <c r="N467" s="13">
        <f t="shared" si="47"/>
        <v>1.2198806365045195E-2</v>
      </c>
      <c r="O467" s="13">
        <v>1</v>
      </c>
    </row>
    <row r="468" spans="4:15" x14ac:dyDescent="0.4">
      <c r="D468" s="6">
        <v>7.9800000000000102</v>
      </c>
      <c r="E468" s="7">
        <f t="shared" si="49"/>
        <v>-1.7578717632047287E-2</v>
      </c>
      <c r="G468">
        <f t="shared" si="44"/>
        <v>7.8759902926825669</v>
      </c>
      <c r="H468" s="10">
        <f t="shared" si="48"/>
        <v>-0.14864563629659183</v>
      </c>
      <c r="I468">
        <f t="shared" ref="I468:I469" si="50">H468*$E$6</f>
        <v>-1.1891650903727347</v>
      </c>
      <c r="K468">
        <f t="shared" si="43"/>
        <v>-0.25871215962565025</v>
      </c>
      <c r="M468">
        <f t="shared" ref="M468:M469" si="51">$L$9*$O$6*EXP(-$O$4*(G468/$L$10-1))+6*$O$6*EXP(-$O$4*(2/SQRT(3)*G468/$L$10-1))+12*$O$6*EXP(-$O$4*(SQRT(2)*2/SQRT(3)*G468/$L$10-1))+24*$O$6*EXP(-$O$4*(SQRT(11)/2*2/SQRT(3)*G468/$L$10-1))+8*$O$6*EXP(-$O$4*(2*G468/$L$10-1))-SQRT($L$9*$O$7^2*EXP(-2*$O$5*(G468/$L$10-1))+6*$O$7^2*EXP(-2*$O$5*(2/SQRT(3)*G468/$L$10-1))+12*$O$7^2*EXP(-2*$O$5*(SQRT(2)*2/SQRT(3)*G468/$L$10-1))+24*$O$7^2*EXP(-2*$O$5*(SQRT(11)/2*2/SQRT(3)*G468/$L$10-1))+8*$O$7^2*EXP(-2*$O$5*(2*G468/$L$10-1)))</f>
        <v>-0.25871215962565025</v>
      </c>
      <c r="N468" s="13">
        <f t="shared" ref="N468:N469" si="52">(M468-H468)^2*O468</f>
        <v>1.2114639557746162E-2</v>
      </c>
      <c r="O468" s="13">
        <v>1</v>
      </c>
    </row>
    <row r="469" spans="4:15" x14ac:dyDescent="0.4">
      <c r="D469" s="6">
        <v>8.0000000000000107</v>
      </c>
      <c r="E469" s="7">
        <f t="shared" si="49"/>
        <v>-1.7344516725445781E-2</v>
      </c>
      <c r="G469">
        <f t="shared" si="44"/>
        <v>7.8895573904920369</v>
      </c>
      <c r="H469" s="10">
        <f t="shared" si="48"/>
        <v>-0.14666523343036952</v>
      </c>
      <c r="I469">
        <f t="shared" si="50"/>
        <v>-1.1733218674429562</v>
      </c>
      <c r="K469">
        <f t="shared" si="43"/>
        <v>-0.25634716363957627</v>
      </c>
      <c r="M469">
        <f t="shared" si="51"/>
        <v>-0.25634716363957627</v>
      </c>
      <c r="N469" s="13">
        <f t="shared" si="52"/>
        <v>1.20301258144173E-2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opLeftCell="E1" workbookViewId="0">
      <selection activeCell="W10" sqref="W10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G2" s="1" t="s">
        <v>255</v>
      </c>
      <c r="H2" s="1" t="s">
        <v>254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172</v>
      </c>
      <c r="B3" s="1" t="s">
        <v>122</v>
      </c>
      <c r="D3" s="15" t="str">
        <f>A3</f>
        <v>HCP</v>
      </c>
      <c r="E3" s="1" t="str">
        <f>B3</f>
        <v>Mg</v>
      </c>
      <c r="G3" s="15" t="str">
        <f>D3</f>
        <v>HCP</v>
      </c>
      <c r="H3" s="1" t="str">
        <f>E3</f>
        <v>Mg</v>
      </c>
      <c r="K3" s="15" t="str">
        <f>A3</f>
        <v>HCP</v>
      </c>
      <c r="L3" s="1" t="str">
        <f>B3</f>
        <v>Mg</v>
      </c>
      <c r="N3" s="15" t="str">
        <f>A3</f>
        <v>HCP</v>
      </c>
      <c r="O3" s="1" t="str">
        <f>L3</f>
        <v>Mg</v>
      </c>
      <c r="Q3" s="33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-1.5940000000000001</v>
      </c>
      <c r="D4" s="18" t="s">
        <v>8</v>
      </c>
      <c r="E4" s="4">
        <f>MIN(H13,H4)</f>
        <v>3.1607808685122785</v>
      </c>
      <c r="G4" s="2" t="s">
        <v>251</v>
      </c>
      <c r="H4" s="1">
        <v>3.2030277300000001</v>
      </c>
      <c r="K4" s="2" t="s">
        <v>22</v>
      </c>
      <c r="L4" s="4">
        <f>O4</f>
        <v>9.1331838259498976</v>
      </c>
      <c r="N4" s="18" t="s">
        <v>22</v>
      </c>
      <c r="O4" s="4">
        <f>O5*R18</f>
        <v>9.1331838259498976</v>
      </c>
      <c r="Q4" s="26" t="s">
        <v>28</v>
      </c>
      <c r="AA4" s="27"/>
    </row>
    <row r="5" spans="1:27" x14ac:dyDescent="0.4">
      <c r="A5" s="2" t="s">
        <v>19</v>
      </c>
      <c r="B5" s="5">
        <v>22.952999999999999</v>
      </c>
      <c r="D5" s="2" t="s">
        <v>3</v>
      </c>
      <c r="E5" s="5">
        <f>O10</f>
        <v>4.9963152245224705E-2</v>
      </c>
      <c r="G5" s="2" t="s">
        <v>252</v>
      </c>
      <c r="H5" s="1">
        <v>5.1266910000000001</v>
      </c>
      <c r="K5" s="2" t="s">
        <v>23</v>
      </c>
      <c r="L5" s="4">
        <f>O5</f>
        <v>3.0959945172711514</v>
      </c>
      <c r="N5" s="12" t="s">
        <v>23</v>
      </c>
      <c r="O5" s="4">
        <v>3.0959945172711514</v>
      </c>
      <c r="P5" t="s">
        <v>50</v>
      </c>
      <c r="Q5" s="28" t="s">
        <v>29</v>
      </c>
      <c r="R5" s="29">
        <f>L10</f>
        <v>3.1607808685122785</v>
      </c>
      <c r="S5" s="29">
        <f>L4</f>
        <v>9.1331838259498976</v>
      </c>
      <c r="T5" s="29">
        <f>L5</f>
        <v>3.0959945172711514</v>
      </c>
      <c r="U5" s="29">
        <f>L6</f>
        <v>7.3236750237981235E-2</v>
      </c>
      <c r="V5" s="29">
        <f>L7</f>
        <v>0.70200764390357229</v>
      </c>
      <c r="W5" s="66">
        <f>($H$14+SQRT($H$4^2+$H$5^2))/2</f>
        <v>5.784274946782709</v>
      </c>
      <c r="X5" s="66">
        <f>SQRT($H$4^2+$H$5^2)</f>
        <v>6.0450266540876356</v>
      </c>
      <c r="Y5" s="31" t="s">
        <v>114</v>
      </c>
      <c r="Z5" s="31" t="str">
        <f>B3</f>
        <v>Mg</v>
      </c>
      <c r="AA5" s="32" t="str">
        <f>B3</f>
        <v>Mg</v>
      </c>
    </row>
    <row r="6" spans="1:27" x14ac:dyDescent="0.4">
      <c r="A6" s="2" t="s">
        <v>0</v>
      </c>
      <c r="B6" s="1">
        <v>0.22500000000000001</v>
      </c>
      <c r="D6" s="2" t="s">
        <v>13</v>
      </c>
      <c r="E6" s="1">
        <v>12</v>
      </c>
      <c r="F6" t="s">
        <v>279</v>
      </c>
      <c r="K6" s="2" t="s">
        <v>26</v>
      </c>
      <c r="L6" s="4">
        <f>O6</f>
        <v>7.3236750237981235E-2</v>
      </c>
      <c r="N6" s="12" t="s">
        <v>26</v>
      </c>
      <c r="O6" s="4">
        <v>7.3236750237981235E-2</v>
      </c>
      <c r="P6" t="s">
        <v>50</v>
      </c>
    </row>
    <row r="7" spans="1:27" x14ac:dyDescent="0.4">
      <c r="A7" s="64" t="s">
        <v>1</v>
      </c>
      <c r="B7" s="5">
        <v>2.2709999999999999</v>
      </c>
      <c r="C7" t="s">
        <v>262</v>
      </c>
      <c r="D7" s="2" t="s">
        <v>31</v>
      </c>
      <c r="E7" s="1">
        <v>2</v>
      </c>
      <c r="F7" t="s">
        <v>276</v>
      </c>
      <c r="K7" s="2" t="s">
        <v>27</v>
      </c>
      <c r="L7" s="4">
        <f>O7</f>
        <v>0.70200764390357229</v>
      </c>
      <c r="N7" s="12" t="s">
        <v>27</v>
      </c>
      <c r="O7" s="4">
        <v>0.70200764390357229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249</v>
      </c>
      <c r="Q8" s="26" t="s">
        <v>264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279</v>
      </c>
      <c r="N9" s="3" t="s">
        <v>259</v>
      </c>
      <c r="O9" s="1">
        <f>O4/O5</f>
        <v>2.95</v>
      </c>
      <c r="Q9" s="28" t="s">
        <v>29</v>
      </c>
      <c r="R9" s="29">
        <f>L10</f>
        <v>3.1607808685122785</v>
      </c>
      <c r="S9" s="29">
        <f>O4</f>
        <v>9.1331838259498976</v>
      </c>
      <c r="T9" s="29">
        <f>O5</f>
        <v>3.0959945172711514</v>
      </c>
      <c r="U9" s="29">
        <f>O6</f>
        <v>7.3236750237981235E-2</v>
      </c>
      <c r="V9" s="29">
        <f>O7</f>
        <v>0.70200764390357229</v>
      </c>
      <c r="W9" s="66">
        <f>($H$14+SQRT($H$4^2+$H$5^2))/2</f>
        <v>5.784274946782709</v>
      </c>
      <c r="X9" s="66">
        <f>SQRT($H$4^2+$H$5^2)</f>
        <v>6.0450266540876356</v>
      </c>
      <c r="Y9" s="31" t="s">
        <v>114</v>
      </c>
      <c r="Z9" s="31" t="str">
        <f>B3</f>
        <v>Mg</v>
      </c>
      <c r="AA9" s="32" t="str">
        <f>B3</f>
        <v>Mg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G10" s="1" t="s">
        <v>258</v>
      </c>
      <c r="H10" s="1" t="s">
        <v>257</v>
      </c>
      <c r="K10" s="3" t="s">
        <v>24</v>
      </c>
      <c r="L10" s="4">
        <f>$E$11</f>
        <v>3.1607808685122785</v>
      </c>
      <c r="M10" t="s">
        <v>32</v>
      </c>
      <c r="N10" s="3" t="s">
        <v>260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3.5806055798594061</v>
      </c>
      <c r="D11" s="3" t="s">
        <v>8</v>
      </c>
      <c r="E11" s="4">
        <f>E4</f>
        <v>3.1607808685122785</v>
      </c>
      <c r="G11" s="22" t="s">
        <v>248</v>
      </c>
      <c r="H11" s="1">
        <f>H5/H4</f>
        <v>1.6005765270099612</v>
      </c>
      <c r="N11" s="65" t="s">
        <v>265</v>
      </c>
      <c r="O11" s="20">
        <f>G119</f>
        <v>3.7461183092972816</v>
      </c>
      <c r="Q11" s="34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(B5*E7/H11/(SQRT(3)/2))^(1/3)</f>
        <v>3.2113486528856585</v>
      </c>
      <c r="C12" t="s">
        <v>250</v>
      </c>
      <c r="D12" s="3" t="s">
        <v>2</v>
      </c>
      <c r="E12" s="4">
        <f>(9*$B$6*$B$5/(-$B$4))^(1/2)</f>
        <v>5.3999294223744112</v>
      </c>
      <c r="G12" s="22" t="s">
        <v>253</v>
      </c>
      <c r="H12" s="1">
        <f>H4^3*H11*SQRT(3)/2</f>
        <v>45.550082813913306</v>
      </c>
      <c r="N12" t="s">
        <v>266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256</v>
      </c>
      <c r="H13" s="1">
        <f>H4/2*SQRT(4/3+(H11)^2)</f>
        <v>3.1607808685122785</v>
      </c>
      <c r="I13" s="1">
        <f>MAX(H13,H4)</f>
        <v>3.2030277300000001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-0.2156466099908339</v>
      </c>
      <c r="D14" s="3" t="s">
        <v>14</v>
      </c>
      <c r="E14" s="4">
        <f>-(1+$E$13+$E$5*$E$13^3)*EXP(-$E$13)</f>
        <v>-1</v>
      </c>
      <c r="G14" s="22" t="s">
        <v>261</v>
      </c>
      <c r="H14" s="1">
        <f>SQRT((H4*3/2)^2+(H4/2/SQRT(3))^2+(H5/2)^2)</f>
        <v>5.5235232394777833</v>
      </c>
      <c r="Q14" s="28" t="s">
        <v>46</v>
      </c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x14ac:dyDescent="0.4">
      <c r="D15" s="3" t="s">
        <v>12</v>
      </c>
      <c r="E15" s="4">
        <f>-(-$B$4)*(1+$E$13+$E$5*$E$13^3)*EXP(-$E$13)</f>
        <v>-1.5940000000000001</v>
      </c>
      <c r="G15" s="22" t="s">
        <v>280</v>
      </c>
      <c r="H15" s="1">
        <f>SQRT($H$4^2+$H$5^2)</f>
        <v>6.0450266540876356</v>
      </c>
    </row>
    <row r="16" spans="1:27" x14ac:dyDescent="0.4">
      <c r="D16" s="3" t="s">
        <v>9</v>
      </c>
      <c r="E16" s="4">
        <f>$E$15*$E$6</f>
        <v>-19.128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6.9818817757117874E-2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 t="shared" ref="G19:G82" si="1">$E$11*(D19/$E$12+1)</f>
        <v>2.5754434277272753</v>
      </c>
      <c r="H19" s="10">
        <f>-(-$B$4)*(1+D19+$E$5*D19^3)*EXP(-D19)</f>
        <v>0.21648740257211893</v>
      </c>
      <c r="I19">
        <f>H19*$E$6</f>
        <v>2.5978488308654271</v>
      </c>
      <c r="K19">
        <f>($L$9/2)*$L$6*EXP(-$L$4*(G19/$L$10-1))+($L$9/2)*$L$6*EXP(-$L$4*(($H$4/$E$4)*G19/$L$10-1))+($L$9/2)*$L$6*EXP(-$L$4*(SQRT(4/3+$H$11^2/4)*($H$4/$E$4)*G19/$L$10-1))+2*$L$6*EXP(-$L$4*(($H$5/$E$4)*G19/$L$10-1))+16*$L$6*EXP(-$L$4*($H$14*($H$4/$E$4)*G19/$L$10-1))-SQRT(($L$9/2)*$L$7^2*EXP(-2*$L$5*(G19/$L$10-1))+($L$9/2)*$L$7^2*EXP(-2*$L$5*(($H$4/$E$4)*G19/$L$10-1))+($L$9/2)*$L$7^2*EXP(-2*$L$5*(SQRT(4/3+$H$11^2/4)*($H$4/$E$4)*G19/$L$10-1))+2*$L$7^2*EXP(-2*$L$5*(($H$5/$E$4)*G19/$L$10-1))+16*$L$7^2*EXP(-2*$L$5*($H$14*($H$4/$E$4)*G19/$L$10-1)))</f>
        <v>0.26680769928427761</v>
      </c>
      <c r="M19">
        <f>($L$9/2)*$O$6*EXP(-$O$4*(G19/$L$10-1))+($L$9/2)*$O$6*EXP(-$O$4*(($H$4/$E$4)*G19/$L$10-1))+($L$9/2)*$O$6*EXP(-$O$4*(SQRT(4/3+$H$11^2/4)*($H$4/$E$4)*G19/$L$10-1))+2*$O$6*EXP(-$O$4*(($H$5/$E$4)*G19/$L$10-1))+16*$O$6*EXP(-$O$4*($H$14*($H$4/$E$4)*G19/$L$10-1))-SQRT(($L$9/2)*$O$7^2*EXP(-2*$O$5*(G19/$L$10-1))+($L$9/2)*$O$7^2*EXP(-2*$O$5*(($H$4/$E$4)*G19/$L$10-1))+($L$9/2)*$O$7^2*EXP(-2*$O$5*(SQRT(4/3+$H$11^2/4)*($H$4/$E$4)*G19/$L$10-1))+2*$O$7^2*EXP(-2*$O$5*(($H$5/$E$4)*G19/$L$10-1))+16*$O$7^2*EXP(-2*$O$5*($H$14*($H$4/$E$4)*G19/$L$10-1)))</f>
        <v>0.26680769928427761</v>
      </c>
      <c r="N19" s="13">
        <f>(M19-H19)^2*O19</f>
        <v>2.5321322611996876E-3</v>
      </c>
      <c r="O19" s="13">
        <v>1</v>
      </c>
      <c r="P19" s="14">
        <f>SUMSQ(N19:N295)</f>
        <v>3.4703263771643656E-5</v>
      </c>
      <c r="Q19" s="1" t="s">
        <v>65</v>
      </c>
      <c r="R19" s="19">
        <f>O4/(O4-O5)*-B4/SQRT(L9)</f>
        <v>0.69612158225907117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si="1"/>
        <v>2.5871501765429752</v>
      </c>
      <c r="H20" s="10">
        <f>-(-$B$4)*(1+D20+$E$5*D20^3)*EXP(-D20)</f>
        <v>0.11477870310120579</v>
      </c>
      <c r="I20">
        <f t="shared" ref="I20:I83" si="2">H20*$E$6</f>
        <v>1.3773444372144694</v>
      </c>
      <c r="K20">
        <f t="shared" ref="K20:K83" si="3">($L$9/2)*$L$6*EXP(-$L$4*(G20/$L$10-1))+($L$9/2)*$L$6*EXP(-$L$4*(($H$4/$E$4)*G20/$L$10-1))+($L$9/2)*$L$6*EXP(-$L$4*(SQRT(4/3+$H$11^2/4)*($H$4/$E$4)*G20/$L$10-1))+2*$L$6*EXP(-$L$4*(($H$5/$E$4)*G20/$L$10-1))+16*$L$6*EXP(-$L$4*($H$14*($H$4/$E$4)*G20/$L$10-1))-SQRT(($L$9/2)*$L$7^2*EXP(-2*$L$5*(G20/$L$10-1))+($L$9/2)*$L$7^2*EXP(-2*$L$5*(($H$4/$E$4)*G20/$L$10-1))+($L$9/2)*$L$7^2*EXP(-2*$L$5*(SQRT(4/3+$H$11^2/4)*($H$4/$E$4)*G20/$L$10-1))+2*$L$7^2*EXP(-2*$L$5*(($H$5/$E$4)*G20/$L$10-1))+16*$L$7^2*EXP(-2*$L$5*($H$14*($H$4/$E$4)*G20/$L$10-1)))</f>
        <v>0.16125796359212075</v>
      </c>
      <c r="M20">
        <f t="shared" ref="M20:M83" si="4">($L$9/2)*$O$6*EXP(-$O$4*(G20/$L$10-1))+($L$9/2)*$O$6*EXP(-$O$4*(($H$4/$E$4)*G20/$L$10-1))+($L$9/2)*$O$6*EXP(-$O$4*(SQRT(4/3+$H$11^2/4)*($H$4/$E$4)*G20/$L$10-1))+2*$O$6*EXP(-$O$4*(($H$5/$E$4)*G20/$L$10-1))+16*$O$6*EXP(-$O$4*($H$14*($H$4/$E$4)*G20/$L$10-1))-SQRT(($L$9/2)*$O$7^2*EXP(-2*$O$5*(G20/$L$10-1))+($L$9/2)*$O$7^2*EXP(-2*$O$5*(($H$4/$E$4)*G20/$L$10-1))+($L$9/2)*$O$7^2*EXP(-2*$O$5*(SQRT(4/3+$H$11^2/4)*($H$4/$E$4)*G20/$L$10-1))+2*$O$7^2*EXP(-2*$O$5*(($H$5/$E$4)*G20/$L$10-1))+16*$O$7^2*EXP(-2*$O$5*($H$14*($H$4/$E$4)*G20/$L$10-1)))</f>
        <v>0.16125796359212075</v>
      </c>
      <c r="N20" s="13">
        <f t="shared" ref="N20:N83" si="5">(M20-H20)^2*O20</f>
        <v>2.1603216557823279E-3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2.5988569253586755</v>
      </c>
      <c r="H21" s="10">
        <f t="shared" ref="H21:H84" si="6">-(-$B$4)*(1+D21+$E$5*D21^3)*EXP(-D21)</f>
        <v>1.7502268107891544E-2</v>
      </c>
      <c r="I21">
        <f t="shared" si="2"/>
        <v>0.21002721729469853</v>
      </c>
      <c r="K21">
        <f t="shared" si="3"/>
        <v>6.0422230330178905E-2</v>
      </c>
      <c r="M21">
        <f t="shared" si="4"/>
        <v>6.0422230330178905E-2</v>
      </c>
      <c r="N21" s="13">
        <f t="shared" si="5"/>
        <v>1.8421231571625742E-3</v>
      </c>
      <c r="O21" s="13">
        <v>1</v>
      </c>
      <c r="Q21" s="16" t="s">
        <v>57</v>
      </c>
      <c r="R21" s="19">
        <f>(O7/O6)/(O4/O5)</f>
        <v>3.2493071043621469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-0.21479451077560752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2.6105636741743758</v>
      </c>
      <c r="H22" s="10">
        <f t="shared" si="6"/>
        <v>-7.5497025937445422E-2</v>
      </c>
      <c r="I22">
        <f t="shared" si="2"/>
        <v>-0.90596431124934507</v>
      </c>
      <c r="K22">
        <f t="shared" si="3"/>
        <v>-3.5873855717786007E-2</v>
      </c>
      <c r="M22">
        <f t="shared" si="4"/>
        <v>-3.5873855717786007E-2</v>
      </c>
      <c r="N22" s="13">
        <f t="shared" si="5"/>
        <v>1.5699956182561048E-3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2.6222704229900753</v>
      </c>
      <c r="H23" s="10">
        <f t="shared" si="6"/>
        <v>-0.16436931774066554</v>
      </c>
      <c r="I23">
        <f t="shared" si="2"/>
        <v>-1.9724318128879865</v>
      </c>
      <c r="K23">
        <f t="shared" si="3"/>
        <v>-0.12779848877320443</v>
      </c>
      <c r="M23">
        <f t="shared" si="4"/>
        <v>-0.12779848877320443</v>
      </c>
      <c r="N23" s="13">
        <f t="shared" si="5"/>
        <v>1.3374255313672928E-3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2.6339771718057756</v>
      </c>
      <c r="H24" s="10">
        <f t="shared" si="6"/>
        <v>-0.24925991308291115</v>
      </c>
      <c r="I24">
        <f t="shared" si="2"/>
        <v>-2.9911189569949337</v>
      </c>
      <c r="K24">
        <f t="shared" si="3"/>
        <v>-0.21551391827538913</v>
      </c>
      <c r="M24">
        <f t="shared" si="4"/>
        <v>-0.21551391827538913</v>
      </c>
      <c r="N24" s="13">
        <f t="shared" si="5"/>
        <v>1.1387921655493032E-3</v>
      </c>
      <c r="O24" s="13">
        <v>1</v>
      </c>
      <c r="Q24" s="17" t="s">
        <v>61</v>
      </c>
      <c r="R24" s="19">
        <f>O5/(O4-O5)*-B4/L9</f>
        <v>6.8119658119658116E-2</v>
      </c>
      <c r="V24" s="15" t="str">
        <f>D3</f>
        <v>HCP</v>
      </c>
      <c r="W24" s="1" t="str">
        <f>E3</f>
        <v>Mg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2.6456839206214755</v>
      </c>
      <c r="H25" s="10">
        <f t="shared" si="6"/>
        <v>-0.33030943227942178</v>
      </c>
      <c r="I25">
        <f t="shared" si="2"/>
        <v>-3.9637131873530613</v>
      </c>
      <c r="K25">
        <f t="shared" si="3"/>
        <v>-0.2991766574459449</v>
      </c>
      <c r="M25">
        <f t="shared" si="4"/>
        <v>-0.2991766574459449</v>
      </c>
      <c r="N25" s="13">
        <f t="shared" si="5"/>
        <v>9.6924966883197097E-4</v>
      </c>
      <c r="O25" s="13">
        <v>1</v>
      </c>
      <c r="Q25" s="17" t="s">
        <v>62</v>
      </c>
      <c r="R25" s="19">
        <f>O4/(O4-O5)*-B4/SQRT(L9)</f>
        <v>0.69612158225907117</v>
      </c>
      <c r="V25" s="2" t="s">
        <v>106</v>
      </c>
      <c r="W25" s="1">
        <f>(-B4/(12*PI()*B6*W26))^(1/2)</f>
        <v>0.36507137687302749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2.6573906694371758</v>
      </c>
      <c r="H26" s="10">
        <f t="shared" si="6"/>
        <v>-0.40765395332343024</v>
      </c>
      <c r="I26">
        <f t="shared" si="2"/>
        <v>-4.8918474398811629</v>
      </c>
      <c r="K26">
        <f t="shared" si="3"/>
        <v>-0.37893768447988263</v>
      </c>
      <c r="M26">
        <f t="shared" si="4"/>
        <v>-0.37893768447988263</v>
      </c>
      <c r="N26" s="13">
        <f t="shared" si="5"/>
        <v>8.2462409629490319E-4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2.6690974182528757</v>
      </c>
      <c r="H27" s="10">
        <f t="shared" si="6"/>
        <v>-0.48142515083699861</v>
      </c>
      <c r="I27">
        <f t="shared" si="2"/>
        <v>-5.777101810043983</v>
      </c>
      <c r="K27">
        <f t="shared" si="3"/>
        <v>-0.45494263662814438</v>
      </c>
      <c r="M27">
        <f t="shared" si="4"/>
        <v>-0.45494263662814438</v>
      </c>
      <c r="N27" s="13">
        <f t="shared" si="5"/>
        <v>7.0132355882216585E-4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2.2709999999999999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2.680804167068576</v>
      </c>
      <c r="H28" s="10">
        <f t="shared" si="6"/>
        <v>-0.55175043094733056</v>
      </c>
      <c r="I28">
        <f t="shared" si="2"/>
        <v>-6.6210051713679672</v>
      </c>
      <c r="K28">
        <f t="shared" si="3"/>
        <v>-0.52733199742672898</v>
      </c>
      <c r="M28">
        <f t="shared" si="4"/>
        <v>-0.52733199742672898</v>
      </c>
      <c r="N28" s="13">
        <f t="shared" si="5"/>
        <v>5.9625989560003882E-4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0.98724621277791058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2.6925109158842759</v>
      </c>
      <c r="H29" s="10">
        <f t="shared" si="6"/>
        <v>-0.61875306220383774</v>
      </c>
      <c r="I29">
        <f t="shared" si="2"/>
        <v>-7.4250367464460529</v>
      </c>
      <c r="K29">
        <f t="shared" si="3"/>
        <v>-0.59624127731803345</v>
      </c>
      <c r="M29">
        <f t="shared" si="4"/>
        <v>-0.59624127731803345</v>
      </c>
      <c r="N29" s="13">
        <f t="shared" si="5"/>
        <v>5.0678045874472685E-4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 t="e">
        <f>((W28+SQRT(W28^2-4))/2)^2</f>
        <v>#NUM!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2.7042176646999758</v>
      </c>
      <c r="H30" s="10">
        <f t="shared" si="6"/>
        <v>-0.68255230264808453</v>
      </c>
      <c r="I30">
        <f t="shared" si="2"/>
        <v>-8.1906276317770139</v>
      </c>
      <c r="K30">
        <f t="shared" si="3"/>
        <v>-0.66180118790125109</v>
      </c>
      <c r="M30">
        <f t="shared" si="4"/>
        <v>-0.66180118790125109</v>
      </c>
      <c r="N30" s="13">
        <f t="shared" si="5"/>
        <v>4.3060876323624842E-4</v>
      </c>
      <c r="O30" s="13">
        <v>1</v>
      </c>
      <c r="V30" s="22" t="s">
        <v>22</v>
      </c>
      <c r="W30" s="1">
        <f>1/(O5*W25^2)</f>
        <v>2.4235068385444793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2.7159244135156762</v>
      </c>
      <c r="H31" s="10">
        <f t="shared" si="6"/>
        <v>-0.74326352314564403</v>
      </c>
      <c r="I31">
        <f t="shared" si="2"/>
        <v>-8.9191622777477289</v>
      </c>
      <c r="K31">
        <f t="shared" si="3"/>
        <v>-0.72413781003979727</v>
      </c>
      <c r="M31">
        <f t="shared" si="4"/>
        <v>-0.72413781003979727</v>
      </c>
      <c r="N31" s="13">
        <f t="shared" si="5"/>
        <v>3.6579290180715866E-4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2.727631162331376</v>
      </c>
      <c r="H32" s="10">
        <f t="shared" si="6"/>
        <v>-0.80099832708592145</v>
      </c>
      <c r="I32">
        <f t="shared" si="2"/>
        <v>-9.6119799250310578</v>
      </c>
      <c r="K32">
        <f t="shared" si="3"/>
        <v>-0.783372756045567</v>
      </c>
      <c r="M32">
        <f t="shared" si="4"/>
        <v>-0.783372756045567</v>
      </c>
      <c r="N32" s="13">
        <f t="shared" si="5"/>
        <v>3.1066075449858138E-4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2.7393379111470759</v>
      </c>
      <c r="H33" s="10">
        <f t="shared" si="6"/>
        <v>-0.85586466655306737</v>
      </c>
      <c r="I33">
        <f t="shared" si="2"/>
        <v>-10.270375998636808</v>
      </c>
      <c r="K33">
        <f t="shared" si="3"/>
        <v>-0.8396233261516941</v>
      </c>
      <c r="M33">
        <f t="shared" si="4"/>
        <v>-0.8396233261516941</v>
      </c>
      <c r="N33" s="13">
        <f t="shared" si="5"/>
        <v>2.6378113803327935E-4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2.7510446599627763</v>
      </c>
      <c r="H34" s="10">
        <f t="shared" si="6"/>
        <v>-0.90796695506827718</v>
      </c>
      <c r="I34">
        <f t="shared" si="2"/>
        <v>-10.895603460819327</v>
      </c>
      <c r="K34">
        <f t="shared" si="3"/>
        <v>-0.89300265947779778</v>
      </c>
      <c r="M34">
        <f t="shared" si="4"/>
        <v>-0.89300265947779778</v>
      </c>
      <c r="N34" s="13">
        <f t="shared" si="5"/>
        <v>2.2393014251924134E-4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2.7627514087784761</v>
      </c>
      <c r="H35" s="10">
        <f t="shared" si="6"/>
        <v>-0.9574061770010075</v>
      </c>
      <c r="I35">
        <f t="shared" si="2"/>
        <v>-11.48887412401209</v>
      </c>
      <c r="K35">
        <f t="shared" si="3"/>
        <v>-0.94361987968426631</v>
      </c>
      <c r="M35">
        <f t="shared" si="4"/>
        <v>-0.94361987968426631</v>
      </c>
      <c r="N35" s="13">
        <f t="shared" si="5"/>
        <v>1.900619937055854E-4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2.774458157594176</v>
      </c>
      <c r="H36" s="10">
        <f t="shared" si="6"/>
        <v>-1.0042799937439548</v>
      </c>
      <c r="I36">
        <f t="shared" si="2"/>
        <v>-12.051359924927457</v>
      </c>
      <c r="K36">
        <f t="shared" si="3"/>
        <v>-0.99158023550498475</v>
      </c>
      <c r="M36">
        <f t="shared" si="4"/>
        <v>-0.99158023550498475</v>
      </c>
      <c r="N36" s="13">
        <f t="shared" si="5"/>
        <v>1.6128385932828821E-4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2.7861649064098768</v>
      </c>
      <c r="H37" s="10">
        <f t="shared" si="6"/>
        <v>-1.048682846744017</v>
      </c>
      <c r="I37">
        <f t="shared" si="2"/>
        <v>-12.584194160928204</v>
      </c>
      <c r="K37">
        <f t="shared" si="3"/>
        <v>-1.0369852363410077</v>
      </c>
      <c r="M37">
        <f t="shared" si="4"/>
        <v>-1.0369852363410077</v>
      </c>
      <c r="N37" s="13">
        <f t="shared" si="5"/>
        <v>1.3683408914059181E-4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2.7978716552255762</v>
      </c>
      <c r="H38" s="10">
        <f t="shared" si="6"/>
        <v>-1.0907060574789342</v>
      </c>
      <c r="I38">
        <f t="shared" si="2"/>
        <v>-13.08847268974721</v>
      </c>
      <c r="K38">
        <f t="shared" si="3"/>
        <v>-1.0799327830909968</v>
      </c>
      <c r="M38">
        <f t="shared" si="4"/>
        <v>-1.0799327830909968</v>
      </c>
      <c r="N38" s="13">
        <f t="shared" si="5"/>
        <v>1.1606344103778804E-4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2.8095784040412766</v>
      </c>
      <c r="H39" s="10">
        <f t="shared" si="6"/>
        <v>-1.1304379244668004</v>
      </c>
      <c r="I39">
        <f t="shared" si="2"/>
        <v>-13.565255093601603</v>
      </c>
      <c r="K39">
        <f t="shared" si="3"/>
        <v>-1.1205172943880357</v>
      </c>
      <c r="M39">
        <f t="shared" si="4"/>
        <v>-1.1205172943880357</v>
      </c>
      <c r="N39" s="13">
        <f t="shared" si="5"/>
        <v>9.8418901159689858E-5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2.8212851528569769</v>
      </c>
      <c r="H40" s="10">
        <f t="shared" si="6"/>
        <v>-1.1679638173932514</v>
      </c>
      <c r="I40">
        <f t="shared" si="2"/>
        <v>-14.015565808719018</v>
      </c>
      <c r="K40">
        <f t="shared" si="3"/>
        <v>-1.1588298284059984</v>
      </c>
      <c r="M40">
        <f t="shared" si="4"/>
        <v>-1.1588298284059984</v>
      </c>
      <c r="N40" s="13">
        <f t="shared" si="5"/>
        <v>8.3429754819259794E-5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2.8329919016726768</v>
      </c>
      <c r="H41" s="10">
        <f t="shared" si="6"/>
        <v>-1.2033662684387716</v>
      </c>
      <c r="I41">
        <f t="shared" si="2"/>
        <v>-14.440395221265259</v>
      </c>
      <c r="K41">
        <f t="shared" si="3"/>
        <v>-1.1949582003930304</v>
      </c>
      <c r="M41">
        <f t="shared" si="4"/>
        <v>-1.1949582003930304</v>
      </c>
      <c r="N41" s="13">
        <f t="shared" si="5"/>
        <v>7.0695608261814831E-5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2.8446986504883767</v>
      </c>
      <c r="H42" s="10">
        <f t="shared" si="6"/>
        <v>-1.2367250608862936</v>
      </c>
      <c r="I42">
        <f t="shared" si="2"/>
        <v>-14.840700730635524</v>
      </c>
      <c r="K42">
        <f t="shared" si="3"/>
        <v>-1.2289870960837925</v>
      </c>
      <c r="M42">
        <f t="shared" si="4"/>
        <v>-1.2289870960837925</v>
      </c>
      <c r="N42" s="13">
        <f t="shared" si="5"/>
        <v>5.9876099284746E-5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2.856405399304077</v>
      </c>
      <c r="H43" s="10">
        <f t="shared" si="6"/>
        <v>-1.2681173150870271</v>
      </c>
      <c r="I43">
        <f t="shared" si="2"/>
        <v>-15.217407781044326</v>
      </c>
      <c r="K43">
        <f t="shared" si="3"/>
        <v>-1.2609981811367263</v>
      </c>
      <c r="M43">
        <f t="shared" si="4"/>
        <v>-1.2609981811367263</v>
      </c>
      <c r="N43" s="13">
        <f t="shared" si="5"/>
        <v>5.0682068202324431E-5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2.8681121481197769</v>
      </c>
      <c r="H44" s="10">
        <f t="shared" si="6"/>
        <v>-1.2976175718603096</v>
      </c>
      <c r="I44">
        <f t="shared" si="2"/>
        <v>-15.571410862323715</v>
      </c>
      <c r="K44">
        <f t="shared" si="3"/>
        <v>-1.2910702067372721</v>
      </c>
      <c r="M44">
        <f t="shared" si="4"/>
        <v>-1.2910702067372721</v>
      </c>
      <c r="N44" s="13">
        <f t="shared" si="5"/>
        <v>4.2867990054367084E-5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2.8798188969354768</v>
      </c>
      <c r="H45" s="10">
        <f t="shared" si="6"/>
        <v>-1.3252978734011558</v>
      </c>
      <c r="I45">
        <f t="shared" si="2"/>
        <v>-15.903574480813869</v>
      </c>
      <c r="K45">
        <f t="shared" si="3"/>
        <v>-1.3192791115029399</v>
      </c>
      <c r="M45">
        <f t="shared" si="4"/>
        <v>-1.3192791115029399</v>
      </c>
      <c r="N45" s="13">
        <f t="shared" si="5"/>
        <v>3.6225494787415818E-5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2.8915256457511771</v>
      </c>
      <c r="H46" s="10">
        <f t="shared" si="6"/>
        <v>-1.3512278417671399</v>
      </c>
      <c r="I46">
        <f t="shared" si="2"/>
        <v>-16.214734101205678</v>
      </c>
      <c r="K46">
        <f t="shared" si="3"/>
        <v>-1.3456981198211462</v>
      </c>
      <c r="M46">
        <f t="shared" si="4"/>
        <v>-1.3456981198211462</v>
      </c>
      <c r="N46" s="13">
        <f t="shared" si="5"/>
        <v>3.0577824800005132E-5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2.903232394566877</v>
      </c>
      <c r="H47" s="10">
        <f t="shared" si="6"/>
        <v>-1.3754747550142585</v>
      </c>
      <c r="I47">
        <f t="shared" si="2"/>
        <v>-16.505697060171101</v>
      </c>
      <c r="K47">
        <f t="shared" si="3"/>
        <v>-1.3703978367460945</v>
      </c>
      <c r="M47">
        <f t="shared" si="4"/>
        <v>-1.3703978367460945</v>
      </c>
      <c r="N47" s="13">
        <f t="shared" si="5"/>
        <v>2.5775099101617676E-5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2.9149391433825778</v>
      </c>
      <c r="H48" s="10">
        <f t="shared" si="6"/>
        <v>-1.3981036210494726</v>
      </c>
      <c r="I48">
        <f t="shared" si="2"/>
        <v>-16.777243452593673</v>
      </c>
      <c r="K48">
        <f t="shared" si="3"/>
        <v>-1.3934463395763794</v>
      </c>
      <c r="M48">
        <f t="shared" si="4"/>
        <v>-1.3934463395763794</v>
      </c>
      <c r="N48" s="13">
        <f t="shared" si="5"/>
        <v>2.1690270719617063E-5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2.9266458921982776</v>
      </c>
      <c r="H49" s="10">
        <f t="shared" si="6"/>
        <v>-1.4191772492657533</v>
      </c>
      <c r="I49">
        <f t="shared" si="2"/>
        <v>-17.030126991189039</v>
      </c>
      <c r="K49">
        <f t="shared" si="3"/>
        <v>-1.4149092662306266</v>
      </c>
      <c r="M49">
        <f t="shared" si="4"/>
        <v>-1.4149092662306266</v>
      </c>
      <c r="N49" s="13">
        <f t="shared" si="5"/>
        <v>1.821567918812893E-5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2.938352641013978</v>
      </c>
      <c r="H50" s="10">
        <f t="shared" si="6"/>
        <v>-1.4387563200236269</v>
      </c>
      <c r="I50">
        <f t="shared" si="2"/>
        <v>-17.265075840283522</v>
      </c>
      <c r="K50">
        <f t="shared" si="3"/>
        <v>-1.4348499005342958</v>
      </c>
      <c r="M50">
        <f t="shared" si="4"/>
        <v>-1.4348499005342958</v>
      </c>
      <c r="N50" s="13">
        <f t="shared" si="5"/>
        <v>1.5260113226625185E-5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2.9500593898296779</v>
      </c>
      <c r="H51" s="10">
        <f t="shared" si="6"/>
        <v>-1.4568994520414003</v>
      </c>
      <c r="I51">
        <f t="shared" si="2"/>
        <v>-17.482793424496805</v>
      </c>
      <c r="K51">
        <f t="shared" si="3"/>
        <v>-1.4533292545266374</v>
      </c>
      <c r="M51">
        <f t="shared" si="4"/>
        <v>-1.4533292545266374</v>
      </c>
      <c r="N51" s="13">
        <f t="shared" si="5"/>
        <v>1.2746310294418763E-5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2.9617661386453777</v>
      </c>
      <c r="H52" s="10">
        <f t="shared" si="6"/>
        <v>-1.4736632677545549</v>
      </c>
      <c r="I52">
        <f t="shared" si="2"/>
        <v>-17.68395921305466</v>
      </c>
      <c r="K52">
        <f t="shared" si="3"/>
        <v>-1.4704061478929895</v>
      </c>
      <c r="M52">
        <f t="shared" si="4"/>
        <v>-1.4704061478929895</v>
      </c>
      <c r="N52" s="13">
        <f t="shared" si="5"/>
        <v>1.0608829792603843E-5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2.9734728874610781</v>
      </c>
      <c r="H53" s="10">
        <f t="shared" si="6"/>
        <v>-1.4891024567030715</v>
      </c>
      <c r="I53">
        <f t="shared" si="2"/>
        <v>-17.869229480436857</v>
      </c>
      <c r="K53">
        <f t="shared" si="3"/>
        <v>-1.4861372846237033</v>
      </c>
      <c r="M53">
        <f t="shared" si="4"/>
        <v>-1.4861372846237033</v>
      </c>
      <c r="N53" s="13">
        <f t="shared" si="5"/>
        <v>8.7922454602647033E-6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2.9851796362767784</v>
      </c>
      <c r="H54" s="10">
        <f t="shared" si="6"/>
        <v>-1.5032698370038264</v>
      </c>
      <c r="I54">
        <f t="shared" si="2"/>
        <v>-18.039238044045916</v>
      </c>
      <c r="K54">
        <f t="shared" si="3"/>
        <v>-1.5005773269974798</v>
      </c>
      <c r="M54">
        <f t="shared" si="4"/>
        <v>-1.5005773269974798</v>
      </c>
      <c r="N54" s="13">
        <f t="shared" si="5"/>
        <v>7.2496101342767118E-6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2.9968863850924778</v>
      </c>
      <c r="H55" s="10">
        <f t="shared" si="6"/>
        <v>-1.5162164149635911</v>
      </c>
      <c r="I55">
        <f t="shared" si="2"/>
        <v>-18.194596979563094</v>
      </c>
      <c r="K55">
        <f t="shared" si="3"/>
        <v>-1.513778966983315</v>
      </c>
      <c r="M55">
        <f t="shared" si="4"/>
        <v>-1.513778966983315</v>
      </c>
      <c r="N55" s="13">
        <f t="shared" si="5"/>
        <v>5.9411526565515931E-6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3.0085931339081782</v>
      </c>
      <c r="H56" s="10">
        <f t="shared" si="6"/>
        <v>-1.5279914428866157</v>
      </c>
      <c r="I56">
        <f t="shared" si="2"/>
        <v>-18.335897314639389</v>
      </c>
      <c r="K56">
        <f t="shared" si="3"/>
        <v>-1.5257929951519118</v>
      </c>
      <c r="M56">
        <f t="shared" si="4"/>
        <v>-1.5257929951519118</v>
      </c>
      <c r="N56" s="13">
        <f t="shared" si="5"/>
        <v>4.833172442224714E-6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3.0202998827238785</v>
      </c>
      <c r="H57" s="10">
        <f t="shared" si="6"/>
        <v>-1.5386424751292627</v>
      </c>
      <c r="I57">
        <f t="shared" si="2"/>
        <v>-18.463709701551153</v>
      </c>
      <c r="K57">
        <f t="shared" si="3"/>
        <v>-1.5366683671841639</v>
      </c>
      <c r="M57">
        <f t="shared" si="4"/>
        <v>-1.5366683671841639</v>
      </c>
      <c r="N57" s="13">
        <f t="shared" si="5"/>
        <v>3.8971021789021269E-6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3.0320066315395784</v>
      </c>
      <c r="H58" s="10">
        <f t="shared" si="6"/>
        <v>-1.5482154224526852</v>
      </c>
      <c r="I58">
        <f t="shared" si="2"/>
        <v>-18.578585069432222</v>
      </c>
      <c r="K58">
        <f t="shared" si="3"/>
        <v>-1.5464522680612127</v>
      </c>
      <c r="M58">
        <f t="shared" si="4"/>
        <v>-1.5464522680612127</v>
      </c>
      <c r="N58" s="13">
        <f t="shared" si="5"/>
        <v>3.1087134081686014E-6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3.0437133803552783</v>
      </c>
      <c r="H59" s="10">
        <f t="shared" si="6"/>
        <v>-1.5567546047231116</v>
      </c>
      <c r="I59">
        <f t="shared" si="2"/>
        <v>-18.68105525667734</v>
      </c>
      <c r="K59">
        <f t="shared" si="3"/>
        <v>-1.5551901740175123</v>
      </c>
      <c r="M59">
        <f t="shared" si="4"/>
        <v>-1.5551901740175123</v>
      </c>
      <c r="N59" s="13">
        <f t="shared" si="5"/>
        <v>2.4474434326219446E-6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3.0554201291709786</v>
      </c>
      <c r="H60" s="10">
        <f t="shared" si="6"/>
        <v>-1.5643028020079113</v>
      </c>
      <c r="I60">
        <f t="shared" si="2"/>
        <v>-18.771633624094935</v>
      </c>
      <c r="K60">
        <f t="shared" si="3"/>
        <v>-1.5629259123354895</v>
      </c>
      <c r="M60">
        <f t="shared" si="4"/>
        <v>-1.5629259123354895</v>
      </c>
      <c r="N60" s="13">
        <f t="shared" si="5"/>
        <v>1.8958251700217488E-6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3.0671268779866785</v>
      </c>
      <c r="H61" s="10">
        <f t="shared" si="6"/>
        <v>-1.5709013041142452</v>
      </c>
      <c r="I61">
        <f t="shared" si="2"/>
        <v>-18.850815649370944</v>
      </c>
      <c r="K61">
        <f t="shared" si="3"/>
        <v>-1.5697017190575371</v>
      </c>
      <c r="M61">
        <f t="shared" si="4"/>
        <v>-1.5697017190575371</v>
      </c>
      <c r="N61" s="13">
        <f t="shared" si="5"/>
        <v>1.4390043082774743E-6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3.0788336268023784</v>
      </c>
      <c r="H62" s="10">
        <f t="shared" si="6"/>
        <v>-1.576589958615815</v>
      </c>
      <c r="I62">
        <f t="shared" si="2"/>
        <v>-18.919079503389781</v>
      </c>
      <c r="K62">
        <f t="shared" si="3"/>
        <v>-1.5755582946884228</v>
      </c>
      <c r="M62">
        <f t="shared" si="4"/>
        <v>-1.5755582946884228</v>
      </c>
      <c r="N62" s="13">
        <f t="shared" si="5"/>
        <v>1.0643304590822553E-6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3.0905403756180787</v>
      </c>
      <c r="H63" s="10">
        <f t="shared" si="6"/>
        <v>-1.5814072174119089</v>
      </c>
      <c r="I63">
        <f t="shared" si="2"/>
        <v>-18.976886608942905</v>
      </c>
      <c r="K63">
        <f t="shared" si="3"/>
        <v>-1.5805348579585654</v>
      </c>
      <c r="M63">
        <f t="shared" si="4"/>
        <v>-1.5805348579585654</v>
      </c>
      <c r="N63" s="13">
        <f t="shared" si="5"/>
        <v>7.6101101583780266E-7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3.1022471244337786</v>
      </c>
      <c r="H64" s="10">
        <f t="shared" si="6"/>
        <v>-1.5853901818617226</v>
      </c>
      <c r="I64">
        <f t="shared" si="2"/>
        <v>-19.024682182340673</v>
      </c>
      <c r="K64">
        <f t="shared" si="3"/>
        <v>-1.584669197716146</v>
      </c>
      <c r="M64">
        <f t="shared" si="4"/>
        <v>-1.584669197716146</v>
      </c>
      <c r="N64" s="13">
        <f t="shared" si="5"/>
        <v>5.198181381728804E-7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3.1139538732494785</v>
      </c>
      <c r="H65" s="10">
        <f t="shared" si="6"/>
        <v>-1.5885746465357087</v>
      </c>
      <c r="I65">
        <f t="shared" si="2"/>
        <v>-19.062895758428503</v>
      </c>
      <c r="K65">
        <f t="shared" si="3"/>
        <v>-1.5879977230135904</v>
      </c>
      <c r="M65">
        <f t="shared" si="4"/>
        <v>-1.5879977230135904</v>
      </c>
      <c r="N65" s="13">
        <f t="shared" si="5"/>
        <v>3.3284075037332054E-7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3.1256606220651788</v>
      </c>
      <c r="H66" s="10">
        <f t="shared" si="6"/>
        <v>-1.5909951416245285</v>
      </c>
      <c r="I66">
        <f t="shared" si="2"/>
        <v>-19.091941699494342</v>
      </c>
      <c r="K66">
        <f t="shared" si="3"/>
        <v>-1.590555511451647</v>
      </c>
      <c r="M66">
        <f t="shared" si="4"/>
        <v>-1.590555511451647</v>
      </c>
      <c r="N66" s="13">
        <f t="shared" si="5"/>
        <v>1.932746889078273E-7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3.1373673708808791</v>
      </c>
      <c r="H67" s="10">
        <f t="shared" si="6"/>
        <v>-1.5926849740450337</v>
      </c>
      <c r="I67">
        <f t="shared" si="2"/>
        <v>-19.112219688540407</v>
      </c>
      <c r="K67">
        <f t="shared" si="3"/>
        <v>-1.5923763558420305</v>
      </c>
      <c r="M67">
        <f t="shared" si="4"/>
        <v>-1.5923763558420305</v>
      </c>
      <c r="N67" s="13">
        <f t="shared" si="5"/>
        <v>9.5245195224929357E-8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3.149074119696579</v>
      </c>
      <c r="H68" s="10">
        <f t="shared" si="6"/>
        <v>-1.5936762672815965</v>
      </c>
      <c r="I68">
        <f t="shared" si="2"/>
        <v>-19.124115207379159</v>
      </c>
      <c r="K68">
        <f t="shared" si="3"/>
        <v>-1.5934928092474512</v>
      </c>
      <c r="M68">
        <f t="shared" si="4"/>
        <v>-1.5934928092474512</v>
      </c>
      <c r="N68" s="13">
        <f t="shared" si="5"/>
        <v>3.3656850292466468E-4</v>
      </c>
      <c r="O68" s="13">
        <v>10000</v>
      </c>
    </row>
    <row r="69" spans="3:16" x14ac:dyDescent="0.4">
      <c r="C69" s="57" t="s">
        <v>47</v>
      </c>
      <c r="D69" s="58">
        <v>0</v>
      </c>
      <c r="E69" s="59">
        <f t="shared" si="0"/>
        <v>-1</v>
      </c>
      <c r="F69" s="60"/>
      <c r="G69" s="60">
        <f t="shared" si="1"/>
        <v>3.1607808685122785</v>
      </c>
      <c r="H69" s="61">
        <f t="shared" si="6"/>
        <v>-1.5940000000000001</v>
      </c>
      <c r="I69" s="60">
        <f t="shared" si="2"/>
        <v>-19.128</v>
      </c>
      <c r="J69" s="60"/>
      <c r="K69">
        <f t="shared" si="3"/>
        <v>-1.5939362284557506</v>
      </c>
      <c r="M69">
        <f t="shared" si="4"/>
        <v>-1.5939362284557506</v>
      </c>
      <c r="N69" s="62">
        <f t="shared" si="5"/>
        <v>4.0668098559690714E-5</v>
      </c>
      <c r="O69" s="62">
        <v>10000</v>
      </c>
      <c r="P69" s="63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3.1724876173279788</v>
      </c>
      <c r="H70" s="10">
        <f t="shared" si="6"/>
        <v>-1.5936860434700835</v>
      </c>
      <c r="I70">
        <f t="shared" si="2"/>
        <v>-19.124232521641002</v>
      </c>
      <c r="K70">
        <f t="shared" si="3"/>
        <v>-1.5937368159428706</v>
      </c>
      <c r="M70">
        <f t="shared" si="4"/>
        <v>-1.5937368159428706</v>
      </c>
      <c r="N70" s="13">
        <f t="shared" si="5"/>
        <v>2.5778439929244265E-5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3.1841943661436787</v>
      </c>
      <c r="H71" s="10">
        <f t="shared" si="6"/>
        <v>-1.5927631978322607</v>
      </c>
      <c r="I71">
        <f t="shared" si="2"/>
        <v>-19.11315837398713</v>
      </c>
      <c r="K71">
        <f t="shared" si="3"/>
        <v>-1.5929236603774455</v>
      </c>
      <c r="M71">
        <f t="shared" si="4"/>
        <v>-1.5929236603774455</v>
      </c>
      <c r="N71" s="13">
        <f t="shared" si="5"/>
        <v>2.574822840717068E-8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3.195901114959379</v>
      </c>
      <c r="H72" s="10">
        <f t="shared" si="6"/>
        <v>-1.5912592272420827</v>
      </c>
      <c r="I72">
        <f t="shared" si="2"/>
        <v>-19.095110726904991</v>
      </c>
      <c r="K72">
        <f t="shared" si="3"/>
        <v>-1.5915247757179194</v>
      </c>
      <c r="M72">
        <f t="shared" si="4"/>
        <v>-1.5915247757179194</v>
      </c>
      <c r="N72" s="13">
        <f t="shared" si="5"/>
        <v>7.051599301919854E-8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3.2076078637750784</v>
      </c>
      <c r="H73" s="10">
        <f t="shared" si="6"/>
        <v>-1.5892008939259965</v>
      </c>
      <c r="I73">
        <f t="shared" si="2"/>
        <v>-19.070410727111959</v>
      </c>
      <c r="K73">
        <f t="shared" si="3"/>
        <v>-1.5895671389513319</v>
      </c>
      <c r="M73">
        <f t="shared" si="4"/>
        <v>-1.5895671389513319</v>
      </c>
      <c r="N73" s="13">
        <f t="shared" si="5"/>
        <v>1.3413541858295945E-7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3.2193146125907788</v>
      </c>
      <c r="H74" s="10">
        <f t="shared" si="6"/>
        <v>-1.5866139911805528</v>
      </c>
      <c r="I74">
        <f t="shared" si="2"/>
        <v>-19.039367894166634</v>
      </c>
      <c r="K74">
        <f t="shared" si="3"/>
        <v>-1.5870767265211387</v>
      </c>
      <c r="M74">
        <f t="shared" si="4"/>
        <v>-1.5870767265211387</v>
      </c>
      <c r="N74" s="13">
        <f t="shared" si="5"/>
        <v>2.1412399542718611E-7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3.2310213614064787</v>
      </c>
      <c r="H75" s="10">
        <f t="shared" si="6"/>
        <v>-1.5835233753463587</v>
      </c>
      <c r="I75">
        <f t="shared" si="2"/>
        <v>-19.002280504156303</v>
      </c>
      <c r="K75">
        <f t="shared" si="3"/>
        <v>-1.5840785494897891</v>
      </c>
      <c r="M75">
        <f t="shared" si="4"/>
        <v>-1.5840785494897891</v>
      </c>
      <c r="N75" s="13">
        <f t="shared" si="5"/>
        <v>3.0821832953370701E-7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3.242728110222179</v>
      </c>
      <c r="H76" s="10">
        <f t="shared" si="6"/>
        <v>-1.5799529967872052</v>
      </c>
      <c r="I76">
        <f t="shared" si="2"/>
        <v>-18.959435961446463</v>
      </c>
      <c r="K76">
        <f t="shared" si="3"/>
        <v>-1.5805966874801607</v>
      </c>
      <c r="M76">
        <f t="shared" si="4"/>
        <v>-1.5805966874801607</v>
      </c>
      <c r="N76" s="13">
        <f t="shared" si="5"/>
        <v>4.1433770819746142E-7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3.2544348590378789</v>
      </c>
      <c r="H77" s="10">
        <f t="shared" si="6"/>
        <v>-1.5759259299039174</v>
      </c>
      <c r="I77">
        <f t="shared" si="2"/>
        <v>-18.91111115884701</v>
      </c>
      <c r="K77">
        <f t="shared" si="3"/>
        <v>-1.5766543214383968</v>
      </c>
      <c r="M77">
        <f t="shared" si="4"/>
        <v>-1.5766543214383968</v>
      </c>
      <c r="N77" s="13">
        <f t="shared" si="5"/>
        <v>5.3055422750117418E-7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3.2661416078535792</v>
      </c>
      <c r="H78" s="10">
        <f t="shared" si="6"/>
        <v>-1.5714644022116366</v>
      </c>
      <c r="I78">
        <f t="shared" si="2"/>
        <v>-18.857572826539638</v>
      </c>
      <c r="K78">
        <f t="shared" si="3"/>
        <v>-1.572273765259196</v>
      </c>
      <c r="M78">
        <f t="shared" si="4"/>
        <v>-1.572273765259196</v>
      </c>
      <c r="N78" s="13">
        <f t="shared" si="5"/>
        <v>6.5506854275465289E-7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3.2778483566692787</v>
      </c>
      <c r="H79" s="10">
        <f t="shared" si="6"/>
        <v>-1.5665898225084167</v>
      </c>
      <c r="I79">
        <f t="shared" si="2"/>
        <v>-18.799077870101002</v>
      </c>
      <c r="K79">
        <f t="shared" si="3"/>
        <v>-1.5674764963131547</v>
      </c>
      <c r="M79">
        <f t="shared" si="4"/>
        <v>-1.5674764963131547</v>
      </c>
      <c r="N79" s="13">
        <f t="shared" si="5"/>
        <v>7.861904360084677E-7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3.2895551054849794</v>
      </c>
      <c r="H80" s="10">
        <f t="shared" si="6"/>
        <v>-1.5613228081622308</v>
      </c>
      <c r="I80">
        <f t="shared" si="2"/>
        <v>-18.735873697946769</v>
      </c>
      <c r="K80">
        <f t="shared" si="3"/>
        <v>-1.5622831849143777</v>
      </c>
      <c r="M80">
        <f t="shared" si="4"/>
        <v>-1.5622831849143777</v>
      </c>
      <c r="N80" s="13">
        <f t="shared" si="5"/>
        <v>9.2232350606419999E-7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3.3012618543006789</v>
      </c>
      <c r="H81" s="10">
        <f t="shared" si="6"/>
        <v>-1.555683211542692</v>
      </c>
      <c r="I81">
        <f t="shared" si="2"/>
        <v>-18.668198538512303</v>
      </c>
      <c r="K81">
        <f t="shared" si="3"/>
        <v>-1.5567137227652226</v>
      </c>
      <c r="M81">
        <f t="shared" si="4"/>
        <v>-1.5567137227652226</v>
      </c>
      <c r="N81" s="13">
        <f t="shared" si="5"/>
        <v>1.0619533797615463E-6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3.3129686031163792</v>
      </c>
      <c r="H82" s="10">
        <f t="shared" si="6"/>
        <v>-1.5496901456230512</v>
      </c>
      <c r="I82">
        <f t="shared" si="2"/>
        <v>-18.596281747476613</v>
      </c>
      <c r="K82">
        <f t="shared" si="3"/>
        <v>-1.5507872504137414</v>
      </c>
      <c r="M82">
        <f t="shared" si="4"/>
        <v>-1.5507872504137414</v>
      </c>
      <c r="N82" s="13">
        <f t="shared" si="5"/>
        <v>1.2036389217554992E-6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ref="G83:G146" si="8">$E$11*(D83/$E$12+1)</f>
        <v>3.3246753519320795</v>
      </c>
      <c r="H83" s="10">
        <f t="shared" si="6"/>
        <v>-1.5433620087772943</v>
      </c>
      <c r="I83">
        <f t="shared" si="2"/>
        <v>-18.520344105327531</v>
      </c>
      <c r="K83">
        <f t="shared" si="3"/>
        <v>-1.5445221837581515</v>
      </c>
      <c r="M83">
        <f t="shared" si="4"/>
        <v>-1.5445221837581515</v>
      </c>
      <c r="N83" s="13">
        <f t="shared" si="5"/>
        <v>1.3460059862069744E-6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si="8"/>
        <v>3.3363821007477794</v>
      </c>
      <c r="H84" s="10">
        <f t="shared" si="6"/>
        <v>-1.5367165087964469</v>
      </c>
      <c r="I84">
        <f t="shared" ref="I84:I147" si="9">H84*$E$6</f>
        <v>-18.440598105557363</v>
      </c>
      <c r="K84">
        <f t="shared" ref="K84:K147" si="10">($L$9/2)*$L$6*EXP(-$L$4*(G84/$L$10-1))+($L$9/2)*$L$6*EXP(-$L$4*(($H$4/$E$4)*G84/$L$10-1))+($L$9/2)*$L$6*EXP(-$L$4*(SQRT(4/3+$H$11^2/4)*($H$4/$E$4)*G84/$L$10-1))+2*$L$6*EXP(-$L$4*(($H$5/$E$4)*G84/$L$10-1))+16*$L$6*EXP(-$L$4*($H$14*($H$4/$E$4)*G84/$L$10-1))-SQRT(($L$9/2)*$L$7^2*EXP(-2*$L$5*(G84/$L$10-1))+($L$9/2)*$L$7^2*EXP(-2*$L$5*(($H$4/$E$4)*G84/$L$10-1))+($L$9/2)*$L$7^2*EXP(-2*$L$5*(SQRT(4/3+$H$11^2/4)*($H$4/$E$4)*G84/$L$10-1))+2*$L$7^2*EXP(-2*$L$5*(($H$5/$E$4)*G84/$L$10-1))+16*$L$7^2*EXP(-2*$L$5*($H$14*($H$4/$E$4)*G84/$L$10-1)))</f>
        <v>-1.5379362396314513</v>
      </c>
      <c r="M84">
        <f t="shared" ref="M84:M147" si="11">($L$9/2)*$O$6*EXP(-$O$4*(G84/$L$10-1))+($L$9/2)*$O$6*EXP(-$O$4*(($H$4/$E$4)*G84/$L$10-1))+($L$9/2)*$O$6*EXP(-$O$4*(SQRT(4/3+$H$11^2/4)*($H$4/$E$4)*G84/$L$10-1))+2*$O$6*EXP(-$O$4*(($H$5/$E$4)*G84/$L$10-1))+16*$O$6*EXP(-$O$4*($H$14*($H$4/$E$4)*G84/$L$10-1))-SQRT(($L$9/2)*$O$7^2*EXP(-2*$O$5*(G84/$L$10-1))+($L$9/2)*$O$7^2*EXP(-2*$O$5*(($H$4/$E$4)*G84/$L$10-1))+($L$9/2)*$O$7^2*EXP(-2*$O$5*(SQRT(4/3+$H$11^2/4)*($H$4/$E$4)*G84/$L$10-1))+2*$O$7^2*EXP(-2*$O$5*(($H$5/$E$4)*G84/$L$10-1))+16*$O$7^2*EXP(-2*$O$5*($H$14*($H$4/$E$4)*G84/$L$10-1)))</f>
        <v>-1.5379362396314513</v>
      </c>
      <c r="N84" s="13">
        <f t="shared" ref="N84:N147" si="12">(M84-H84)^2*O84</f>
        <v>1.4877433098604659E-6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3.3480888495634797</v>
      </c>
      <c r="H85" s="10">
        <f t="shared" ref="H85:H148" si="13">-(-$B$4)*(1+D85+$E$5*D85^3)*EXP(-D85)</f>
        <v>-1.529770686147506</v>
      </c>
      <c r="I85">
        <f t="shared" si="9"/>
        <v>-18.357248233770072</v>
      </c>
      <c r="K85">
        <f t="shared" si="10"/>
        <v>-1.5310464604981293</v>
      </c>
      <c r="M85">
        <f t="shared" si="11"/>
        <v>-1.5310464604981293</v>
      </c>
      <c r="N85" s="13">
        <f t="shared" si="12"/>
        <v>1.6276001937083422E-6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3.3597955983791796</v>
      </c>
      <c r="H86" s="10">
        <f t="shared" si="13"/>
        <v>-1.5225409364977411</v>
      </c>
      <c r="I86">
        <f t="shared" si="9"/>
        <v>-18.270491237972895</v>
      </c>
      <c r="K86">
        <f t="shared" si="10"/>
        <v>-1.5238692382938113</v>
      </c>
      <c r="M86">
        <f t="shared" si="11"/>
        <v>-1.5238692382938113</v>
      </c>
      <c r="N86" s="13">
        <f t="shared" si="12"/>
        <v>1.7643856614431344E-6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3.37150234719488</v>
      </c>
      <c r="H87" s="10">
        <f t="shared" si="13"/>
        <v>-1.5150430325264492</v>
      </c>
      <c r="I87">
        <f t="shared" si="9"/>
        <v>-18.18051639031739</v>
      </c>
      <c r="K87">
        <f t="shared" si="10"/>
        <v>-1.5164203374375969</v>
      </c>
      <c r="M87">
        <f t="shared" si="11"/>
        <v>-1.5164203374375969</v>
      </c>
      <c r="N87" s="13">
        <f t="shared" si="12"/>
        <v>1.8969688182713684E-6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3.3832090960105794</v>
      </c>
      <c r="H88" s="10">
        <f t="shared" si="13"/>
        <v>-1.5072921450456158</v>
      </c>
      <c r="I88">
        <f t="shared" si="9"/>
        <v>-18.087505740547389</v>
      </c>
      <c r="K88">
        <f t="shared" si="10"/>
        <v>-1.5087149170457927</v>
      </c>
      <c r="M88">
        <f t="shared" si="11"/>
        <v>-1.5087149170457927</v>
      </c>
      <c r="N88" s="13">
        <f t="shared" si="12"/>
        <v>2.0242801644874639E-6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3.3949158448262797</v>
      </c>
      <c r="H89" s="10">
        <f t="shared" si="13"/>
        <v>-1.4993028634503094</v>
      </c>
      <c r="I89">
        <f t="shared" si="9"/>
        <v>-17.991634361403712</v>
      </c>
      <c r="K89">
        <f t="shared" si="10"/>
        <v>-1.5007675523747586</v>
      </c>
      <c r="M89">
        <f t="shared" si="11"/>
        <v>-1.5007675523747586</v>
      </c>
      <c r="N89" s="13">
        <f t="shared" si="12"/>
        <v>2.1453136454040829E-6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3.4066225936419796</v>
      </c>
      <c r="H90" s="10">
        <f t="shared" si="13"/>
        <v>-1.4910892155190421</v>
      </c>
      <c r="I90">
        <f t="shared" si="9"/>
        <v>-17.893070586228504</v>
      </c>
      <c r="K90">
        <f t="shared" si="10"/>
        <v>-1.4925922555196027</v>
      </c>
      <c r="M90">
        <f t="shared" si="11"/>
        <v>-1.4925922555196027</v>
      </c>
      <c r="N90" s="13">
        <f t="shared" si="12"/>
        <v>2.2591292432854298E-6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3.4183293424576799</v>
      </c>
      <c r="H91" s="10">
        <f t="shared" si="13"/>
        <v>-1.482664686583731</v>
      </c>
      <c r="I91">
        <f t="shared" si="9"/>
        <v>-17.791976239004772</v>
      </c>
      <c r="K91">
        <f t="shared" si="10"/>
        <v>-1.4842024953945223</v>
      </c>
      <c r="M91">
        <f t="shared" si="11"/>
        <v>-1.4842024953945223</v>
      </c>
      <c r="N91" s="13">
        <f t="shared" si="12"/>
        <v>2.3648559385475133E-6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3.4300360912733798</v>
      </c>
      <c r="H92" s="10">
        <f t="shared" si="13"/>
        <v>-1.474042238088342</v>
      </c>
      <c r="I92">
        <f t="shared" si="9"/>
        <v>-17.688506857060105</v>
      </c>
      <c r="K92">
        <f t="shared" si="10"/>
        <v>-1.4756112170197031</v>
      </c>
      <c r="M92">
        <f t="shared" si="11"/>
        <v>-1.4756112170197031</v>
      </c>
      <c r="N92" s="13">
        <f t="shared" si="12"/>
        <v>2.4616948870550129E-6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3.4417428400890802</v>
      </c>
      <c r="H93" s="10">
        <f t="shared" si="13"/>
        <v>-1.4652343255547302</v>
      </c>
      <c r="I93">
        <f t="shared" si="9"/>
        <v>-17.582811906656762</v>
      </c>
      <c r="K93">
        <f t="shared" si="10"/>
        <v>-1.4668308601387983</v>
      </c>
      <c r="M93">
        <f t="shared" si="11"/>
        <v>-1.4668308601387983</v>
      </c>
      <c r="N93" s="13">
        <f t="shared" si="12"/>
        <v>2.5489226781253555E-6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3.4534495889047796</v>
      </c>
      <c r="H94" s="10">
        <f t="shared" si="13"/>
        <v>-1.4562529159736608</v>
      </c>
      <c r="I94">
        <f t="shared" si="9"/>
        <v>-17.47503499168393</v>
      </c>
      <c r="K94">
        <f t="shared" si="10"/>
        <v>-1.4578733771901873</v>
      </c>
      <c r="M94">
        <f t="shared" si="11"/>
        <v>-1.4578733771901873</v>
      </c>
      <c r="N94" s="13">
        <f t="shared" si="12"/>
        <v>2.6258945542664826E-6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3.4651563377204799</v>
      </c>
      <c r="H95" s="10">
        <f t="shared" si="13"/>
        <v>-1.4471095046384723</v>
      </c>
      <c r="I95">
        <f t="shared" si="9"/>
        <v>-17.365314055661667</v>
      </c>
      <c r="K95">
        <f t="shared" si="10"/>
        <v>-1.4487502506543901</v>
      </c>
      <c r="M95">
        <f t="shared" si="11"/>
        <v>-1.4487502506543901</v>
      </c>
      <c r="N95" s="13">
        <f t="shared" si="12"/>
        <v>2.6920474887501117E-6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3.4768630865361807</v>
      </c>
      <c r="H96" s="10">
        <f t="shared" si="13"/>
        <v>-1.4378151314383287</v>
      </c>
      <c r="I96">
        <f t="shared" si="9"/>
        <v>-17.253781577259943</v>
      </c>
      <c r="K96">
        <f t="shared" si="10"/>
        <v>-1.4394725097992511</v>
      </c>
      <c r="M96">
        <f t="shared" si="11"/>
        <v>-1.4394725097992511</v>
      </c>
      <c r="N96" s="13">
        <f t="shared" si="12"/>
        <v>2.7469030312537889E-6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3.4885698353518801</v>
      </c>
      <c r="H97" s="10">
        <f t="shared" si="13"/>
        <v>-1.4283803966275261</v>
      </c>
      <c r="I97">
        <f t="shared" si="9"/>
        <v>-17.140564759530314</v>
      </c>
      <c r="K97">
        <f t="shared" si="10"/>
        <v>-1.4300507468437282</v>
      </c>
      <c r="M97">
        <f t="shared" si="11"/>
        <v>-1.4300507468437282</v>
      </c>
      <c r="N97" s="13">
        <f t="shared" si="12"/>
        <v>2.7900698447663984E-6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3.5002765841675805</v>
      </c>
      <c r="H98" s="10">
        <f t="shared" si="13"/>
        <v>-1.4188154760868228</v>
      </c>
      <c r="I98">
        <f t="shared" si="9"/>
        <v>-17.025785713041873</v>
      </c>
      <c r="K98">
        <f t="shared" si="10"/>
        <v>-1.4204951325604165</v>
      </c>
      <c r="M98">
        <f t="shared" si="11"/>
        <v>-1.4204951325604165</v>
      </c>
      <c r="N98" s="13">
        <f t="shared" si="12"/>
        <v>2.8212458692852024E-6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3.5119833329832804</v>
      </c>
      <c r="H99" s="10">
        <f t="shared" si="13"/>
        <v>-1.409130136092313</v>
      </c>
      <c r="I99">
        <f t="shared" si="9"/>
        <v>-16.909561633107757</v>
      </c>
      <c r="K99">
        <f t="shared" si="10"/>
        <v>-1.4108154313362335</v>
      </c>
      <c r="M99">
        <f t="shared" si="11"/>
        <v>-1.4108154313362335</v>
      </c>
      <c r="N99" s="13">
        <f t="shared" si="12"/>
        <v>2.8402200591813323E-6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3.5236900817989807</v>
      </c>
      <c r="H100" s="10">
        <f t="shared" si="13"/>
        <v>-1.3993337476068959</v>
      </c>
      <c r="I100">
        <f t="shared" si="9"/>
        <v>-16.792004971282751</v>
      </c>
      <c r="K100">
        <f t="shared" si="10"/>
        <v>-1.4010210157099969</v>
      </c>
      <c r="M100">
        <f t="shared" si="11"/>
        <v>-1.4010210157099969</v>
      </c>
      <c r="N100" s="13">
        <f t="shared" si="12"/>
        <v>2.8468736517422063E-6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3.5353968306146801</v>
      </c>
      <c r="H101" s="10">
        <f t="shared" si="13"/>
        <v>-1.3894353001089617</v>
      </c>
      <c r="I101">
        <f t="shared" si="9"/>
        <v>-16.673223601307541</v>
      </c>
      <c r="K101">
        <f t="shared" si="10"/>
        <v>-1.3911208804050061</v>
      </c>
      <c r="M101">
        <f t="shared" si="11"/>
        <v>-1.3911208804050061</v>
      </c>
      <c r="N101" s="13">
        <f t="shared" si="12"/>
        <v>2.8411809344134191E-6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3.5471035794303809</v>
      </c>
      <c r="H102" s="10">
        <f t="shared" si="13"/>
        <v>-1.3794434149724835</v>
      </c>
      <c r="I102">
        <f t="shared" si="9"/>
        <v>-16.553320979669802</v>
      </c>
      <c r="K102">
        <f t="shared" si="10"/>
        <v>-1.3811236558740698</v>
      </c>
      <c r="M102">
        <f t="shared" si="11"/>
        <v>-1.3811236558740698</v>
      </c>
      <c r="N102" s="13">
        <f t="shared" si="12"/>
        <v>2.8232094873637462E-6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3.5588103282460803</v>
      </c>
      <c r="H103" s="10">
        <f t="shared" si="13"/>
        <v>-1.3693663584122875</v>
      </c>
      <c r="I103">
        <f t="shared" si="9"/>
        <v>-16.432396300947449</v>
      </c>
      <c r="K103">
        <f t="shared" si="10"/>
        <v>-1.371037621373866</v>
      </c>
      <c r="M103">
        <f t="shared" si="11"/>
        <v>-1.371037621373866</v>
      </c>
      <c r="N103" s="13">
        <f t="shared" si="12"/>
        <v>2.7931198867441061E-6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3.5705170770617807</v>
      </c>
      <c r="H104" s="10">
        <f t="shared" si="13"/>
        <v>-1.3592120540078714</v>
      </c>
      <c r="I104">
        <f t="shared" si="9"/>
        <v>-16.310544648094456</v>
      </c>
      <c r="K104">
        <f t="shared" si="10"/>
        <v>-1.3608707175848607</v>
      </c>
      <c r="M104">
        <f t="shared" si="11"/>
        <v>-1.3608707175848607</v>
      </c>
      <c r="N104" s="13">
        <f t="shared" si="12"/>
        <v>2.7511648616309209E-6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3.5822238258774806</v>
      </c>
      <c r="H105" s="10">
        <f t="shared" si="13"/>
        <v>-1.34898809481875</v>
      </c>
      <c r="I105">
        <f t="shared" si="9"/>
        <v>-16.187857137824999</v>
      </c>
      <c r="K105">
        <f t="shared" si="10"/>
        <v>-1.350630558792544</v>
      </c>
      <c r="M105">
        <f t="shared" si="11"/>
        <v>-1.350630558792544</v>
      </c>
      <c r="N105" s="13">
        <f t="shared" si="12"/>
        <v>2.6976879052110883E-6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3.5939305746931809</v>
      </c>
      <c r="H106" s="10">
        <f t="shared" si="13"/>
        <v>-1.3387017551039173</v>
      </c>
      <c r="I106">
        <f t="shared" si="9"/>
        <v>-16.064421061247007</v>
      </c>
      <c r="K106">
        <f t="shared" si="10"/>
        <v>-1.3403244446450917</v>
      </c>
      <c r="M106">
        <f t="shared" si="11"/>
        <v>-1.3403244446450917</v>
      </c>
      <c r="N106" s="13">
        <f t="shared" si="12"/>
        <v>2.6331213470367641E-6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3.6056373235088803</v>
      </c>
      <c r="H107" s="10">
        <f t="shared" si="13"/>
        <v>-1.3283600016576558</v>
      </c>
      <c r="I107">
        <f t="shared" si="9"/>
        <v>-15.940320019891869</v>
      </c>
      <c r="K107">
        <f t="shared" si="10"/>
        <v>-1.3299593715021292</v>
      </c>
      <c r="M107">
        <f t="shared" si="11"/>
        <v>-1.3299593715021292</v>
      </c>
      <c r="N107" s="13">
        <f t="shared" si="12"/>
        <v>2.5579838994108589E-6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3.6173440723245811</v>
      </c>
      <c r="H108" s="10">
        <f t="shared" si="13"/>
        <v>-1.3179695047735487</v>
      </c>
      <c r="I108">
        <f t="shared" si="9"/>
        <v>-15.815634057282583</v>
      </c>
      <c r="K108">
        <f t="shared" si="10"/>
        <v>-1.3195420433886837</v>
      </c>
      <c r="M108">
        <f t="shared" si="11"/>
        <v>-1.3195420433886837</v>
      </c>
      <c r="N108" s="13">
        <f t="shared" si="12"/>
        <v>2.4728776960909117E-6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3.6290508211402814</v>
      </c>
      <c r="H109" s="10">
        <f t="shared" si="13"/>
        <v>-1.3075366488482172</v>
      </c>
      <c r="I109">
        <f t="shared" si="9"/>
        <v>-15.690439786178606</v>
      </c>
      <c r="K109">
        <f t="shared" si="10"/>
        <v>-1.3090788825680006</v>
      </c>
      <c r="M109">
        <f t="shared" si="11"/>
        <v>-1.3090788825680006</v>
      </c>
      <c r="N109" s="13">
        <f t="shared" si="12"/>
        <v>2.378484846437125E-6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3.6407575699559809</v>
      </c>
      <c r="H110" s="10">
        <f t="shared" si="13"/>
        <v>-1.2970675426359448</v>
      </c>
      <c r="I110">
        <f t="shared" si="9"/>
        <v>-15.564810511631338</v>
      </c>
      <c r="K110">
        <f t="shared" si="10"/>
        <v>-1.2985760397463486</v>
      </c>
      <c r="M110">
        <f t="shared" si="11"/>
        <v>-1.2985760397463486</v>
      </c>
      <c r="N110" s="13">
        <f t="shared" si="12"/>
        <v>2.2755635320965987E-6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3.6524643187716812</v>
      </c>
      <c r="H111" s="10">
        <f t="shared" si="13"/>
        <v>-1.2865680291650421</v>
      </c>
      <c r="I111">
        <f t="shared" si="9"/>
        <v>-15.438816349980506</v>
      </c>
      <c r="K111">
        <f t="shared" si="10"/>
        <v>-1.2880394039225442</v>
      </c>
      <c r="M111">
        <f t="shared" si="11"/>
        <v>-1.2880394039225442</v>
      </c>
      <c r="N111" s="13">
        <f t="shared" si="12"/>
        <v>2.164943677014487E-6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3.6641710675873811</v>
      </c>
      <c r="H112" s="10">
        <f t="shared" si="13"/>
        <v>-1.2760436953264649</v>
      </c>
      <c r="I112">
        <f t="shared" si="9"/>
        <v>-15.312524343917579</v>
      </c>
      <c r="K112">
        <f t="shared" si="10"/>
        <v>-1.2774746118944584</v>
      </c>
      <c r="M112">
        <f t="shared" si="11"/>
        <v>-1.2774746118944584</v>
      </c>
      <c r="N112" s="13">
        <f t="shared" si="12"/>
        <v>2.0475222245584265E-3</v>
      </c>
      <c r="O112" s="13">
        <v>1000</v>
      </c>
    </row>
    <row r="113" spans="4:15" x14ac:dyDescent="0.4">
      <c r="D113" s="6">
        <v>0.88</v>
      </c>
      <c r="E113" s="7">
        <f t="shared" si="7"/>
        <v>-0.79391460548613491</v>
      </c>
      <c r="G113">
        <f t="shared" si="8"/>
        <v>3.6758778164030814</v>
      </c>
      <c r="H113" s="10">
        <f t="shared" si="13"/>
        <v>-1.2654998811448992</v>
      </c>
      <c r="I113">
        <f t="shared" si="9"/>
        <v>-15.185998573738789</v>
      </c>
      <c r="K113">
        <f t="shared" si="10"/>
        <v>-1.2668870574343361</v>
      </c>
      <c r="M113">
        <f t="shared" si="11"/>
        <v>-1.2668870574343361</v>
      </c>
      <c r="N113" s="13">
        <f t="shared" si="12"/>
        <v>1.9242580579757966E-3</v>
      </c>
      <c r="O113" s="13">
        <v>1000</v>
      </c>
    </row>
    <row r="114" spans="4:15" x14ac:dyDescent="0.4">
      <c r="D114" s="6">
        <v>0.9</v>
      </c>
      <c r="E114" s="7">
        <f t="shared" si="7"/>
        <v>-0.78729089632510374</v>
      </c>
      <c r="G114">
        <f t="shared" si="8"/>
        <v>3.6875845652187813</v>
      </c>
      <c r="H114" s="10">
        <f t="shared" si="13"/>
        <v>-1.2549416887422153</v>
      </c>
      <c r="I114">
        <f t="shared" si="9"/>
        <v>-15.059300264906584</v>
      </c>
      <c r="K114">
        <f t="shared" si="10"/>
        <v>-1.2562819001443686</v>
      </c>
      <c r="M114">
        <f t="shared" si="11"/>
        <v>-1.2562819001443686</v>
      </c>
      <c r="N114" s="13">
        <f t="shared" si="12"/>
        <v>1.7961666024615406E-3</v>
      </c>
      <c r="O114" s="13">
        <v>1000</v>
      </c>
    </row>
    <row r="115" spans="4:15" x14ac:dyDescent="0.4">
      <c r="D115" s="6">
        <v>0.92</v>
      </c>
      <c r="E115" s="7">
        <f t="shared" si="7"/>
        <v>-0.78066122396669246</v>
      </c>
      <c r="G115">
        <f t="shared" si="8"/>
        <v>3.6992913140344816</v>
      </c>
      <c r="H115" s="10">
        <f t="shared" si="13"/>
        <v>-1.2443739910029077</v>
      </c>
      <c r="I115">
        <f t="shared" si="9"/>
        <v>-14.932487892034892</v>
      </c>
      <c r="K115">
        <f t="shared" si="10"/>
        <v>-1.2456640740035536</v>
      </c>
      <c r="M115">
        <f t="shared" si="11"/>
        <v>-1.2456640740035536</v>
      </c>
      <c r="N115" s="13">
        <f t="shared" si="12"/>
        <v>1.6643141485555943E-6</v>
      </c>
      <c r="O115" s="13">
        <v>1</v>
      </c>
    </row>
    <row r="116" spans="4:15" x14ac:dyDescent="0.4">
      <c r="D116" s="6">
        <v>0.94</v>
      </c>
      <c r="E116" s="7">
        <f t="shared" si="7"/>
        <v>-0.77402850687003788</v>
      </c>
      <c r="G116">
        <f t="shared" si="8"/>
        <v>3.7109980628501811</v>
      </c>
      <c r="H116" s="10">
        <f t="shared" si="13"/>
        <v>-1.2338014399508404</v>
      </c>
      <c r="I116">
        <f t="shared" si="9"/>
        <v>-14.805617279410084</v>
      </c>
      <c r="K116">
        <f t="shared" si="10"/>
        <v>-1.235038295616494</v>
      </c>
      <c r="M116">
        <f t="shared" si="11"/>
        <v>-1.235038295616494</v>
      </c>
      <c r="N116" s="13">
        <f t="shared" si="12"/>
        <v>1.5298119376596078E-6</v>
      </c>
      <c r="O116" s="13">
        <v>1</v>
      </c>
    </row>
    <row r="117" spans="4:15" x14ac:dyDescent="0.4">
      <c r="D117" s="6">
        <v>0.96</v>
      </c>
      <c r="E117" s="7">
        <f t="shared" si="7"/>
        <v>-0.76739553001652827</v>
      </c>
      <c r="G117">
        <f t="shared" si="8"/>
        <v>3.7227048116658814</v>
      </c>
      <c r="H117" s="10">
        <f t="shared" si="13"/>
        <v>-1.2232284748463462</v>
      </c>
      <c r="I117">
        <f t="shared" si="9"/>
        <v>-14.678741698156156</v>
      </c>
      <c r="K117">
        <f t="shared" si="10"/>
        <v>-1.2244090721744156</v>
      </c>
      <c r="M117">
        <f t="shared" si="11"/>
        <v>-1.2244090721744156</v>
      </c>
      <c r="N117" s="13">
        <f t="shared" si="12"/>
        <v>1.3938100510446311E-6</v>
      </c>
      <c r="O117" s="13">
        <v>1</v>
      </c>
    </row>
    <row r="118" spans="4:15" x14ac:dyDescent="0.4">
      <c r="D118" s="6">
        <v>0.98</v>
      </c>
      <c r="E118" s="7">
        <f t="shared" si="7"/>
        <v>-0.76076494981961296</v>
      </c>
      <c r="G118">
        <f t="shared" si="8"/>
        <v>3.7344115604815813</v>
      </c>
      <c r="H118" s="10">
        <f t="shared" si="13"/>
        <v>-1.2126593300124631</v>
      </c>
      <c r="I118">
        <f t="shared" si="9"/>
        <v>-14.551911960149557</v>
      </c>
      <c r="K118">
        <f t="shared" si="10"/>
        <v>-1.2137807091383506</v>
      </c>
      <c r="M118">
        <f t="shared" si="11"/>
        <v>-1.2137807091383506</v>
      </c>
      <c r="N118" s="13">
        <f t="shared" si="12"/>
        <v>1.2574911439762148E-6</v>
      </c>
      <c r="O118" s="13">
        <v>1</v>
      </c>
    </row>
    <row r="119" spans="4:15" x14ac:dyDescent="0.4">
      <c r="D119" s="6">
        <v>1</v>
      </c>
      <c r="E119" s="7">
        <f t="shared" si="7"/>
        <v>-0.75413929887002173</v>
      </c>
      <c r="G119">
        <f t="shared" si="8"/>
        <v>3.7461183092972816</v>
      </c>
      <c r="H119" s="10">
        <f t="shared" si="13"/>
        <v>-1.2020980423988146</v>
      </c>
      <c r="I119">
        <f t="shared" si="9"/>
        <v>-14.425176508785775</v>
      </c>
      <c r="K119">
        <f t="shared" si="10"/>
        <v>-1.2031573176540444</v>
      </c>
      <c r="M119">
        <f t="shared" si="11"/>
        <v>-1.2031573176540444</v>
      </c>
      <c r="N119" s="13">
        <f t="shared" si="12"/>
        <v>1.1220640663422923E-6</v>
      </c>
      <c r="O119" s="13">
        <v>1</v>
      </c>
    </row>
    <row r="120" spans="4:15" x14ac:dyDescent="0.4">
      <c r="D120" s="6">
        <v>1.02</v>
      </c>
      <c r="E120" s="7">
        <f t="shared" si="7"/>
        <v>-0.74752099052157972</v>
      </c>
      <c r="G120">
        <f t="shared" si="8"/>
        <v>3.7578250581129815</v>
      </c>
      <c r="H120" s="10">
        <f t="shared" si="13"/>
        <v>-1.1915484588913983</v>
      </c>
      <c r="I120">
        <f t="shared" si="9"/>
        <v>-14.298581506696779</v>
      </c>
      <c r="K120">
        <f t="shared" si="10"/>
        <v>-1.1925428217078751</v>
      </c>
      <c r="M120">
        <f t="shared" si="11"/>
        <v>-1.1925428217078751</v>
      </c>
      <c r="N120" s="13">
        <f t="shared" si="12"/>
        <v>9.8875741079167706E-7</v>
      </c>
      <c r="O120" s="13">
        <v>1</v>
      </c>
    </row>
    <row r="121" spans="4:15" x14ac:dyDescent="0.4">
      <c r="D121" s="6">
        <v>1.04</v>
      </c>
      <c r="E121" s="7">
        <f t="shared" si="7"/>
        <v>-0.74091232332264556</v>
      </c>
      <c r="G121">
        <f t="shared" si="8"/>
        <v>3.7695318069286818</v>
      </c>
      <c r="H121" s="10">
        <f t="shared" si="13"/>
        <v>-1.1810142433762971</v>
      </c>
      <c r="I121">
        <f t="shared" si="9"/>
        <v>-14.172170920515565</v>
      </c>
      <c r="K121">
        <f t="shared" si="10"/>
        <v>-1.1819409650326831</v>
      </c>
      <c r="M121">
        <f t="shared" si="11"/>
        <v>-1.1819409650326831</v>
      </c>
      <c r="N121" s="13">
        <f t="shared" si="12"/>
        <v>8.5881302841474627E-7</v>
      </c>
      <c r="O121" s="13">
        <v>1</v>
      </c>
    </row>
    <row r="122" spans="4:15" x14ac:dyDescent="0.4">
      <c r="D122" s="6">
        <v>1.06</v>
      </c>
      <c r="E122" s="7">
        <f t="shared" si="7"/>
        <v>-0.7343154852980448</v>
      </c>
      <c r="G122">
        <f t="shared" si="8"/>
        <v>3.7812385557443822</v>
      </c>
      <c r="H122" s="10">
        <f t="shared" si="13"/>
        <v>-1.1704988835650834</v>
      </c>
      <c r="I122">
        <f t="shared" si="9"/>
        <v>-14.045986602780999</v>
      </c>
      <c r="K122">
        <f t="shared" si="10"/>
        <v>-1.1713553177721738</v>
      </c>
      <c r="M122">
        <f t="shared" si="11"/>
        <v>-1.1713553177721738</v>
      </c>
      <c r="N122" s="13">
        <f t="shared" si="12"/>
        <v>7.3347955107468701E-7</v>
      </c>
      <c r="O122" s="13">
        <v>1</v>
      </c>
    </row>
    <row r="123" spans="4:15" x14ac:dyDescent="0.4">
      <c r="D123" s="6">
        <v>1.08</v>
      </c>
      <c r="E123" s="7">
        <f t="shared" si="7"/>
        <v>-0.72773255808623383</v>
      </c>
      <c r="G123">
        <f t="shared" si="8"/>
        <v>3.7929453045600816</v>
      </c>
      <c r="H123" s="10">
        <f t="shared" si="13"/>
        <v>-1.1600056975894568</v>
      </c>
      <c r="I123">
        <f t="shared" si="9"/>
        <v>-13.920068371073482</v>
      </c>
      <c r="K123">
        <f t="shared" si="10"/>
        <v>-1.1607892829121906</v>
      </c>
      <c r="M123">
        <f t="shared" si="11"/>
        <v>-1.1607892829121906</v>
      </c>
      <c r="N123" s="13">
        <f t="shared" si="12"/>
        <v>6.1400595800385737E-7</v>
      </c>
      <c r="O123" s="13">
        <v>1</v>
      </c>
    </row>
    <row r="124" spans="4:15" x14ac:dyDescent="0.4">
      <c r="D124" s="6">
        <v>1.1000000000000001</v>
      </c>
      <c r="E124" s="7">
        <f t="shared" si="7"/>
        <v>-0.72116552093627728</v>
      </c>
      <c r="G124">
        <f t="shared" si="8"/>
        <v>3.8046520533757824</v>
      </c>
      <c r="H124" s="10">
        <f t="shared" si="13"/>
        <v>-1.1495378403724261</v>
      </c>
      <c r="I124">
        <f t="shared" si="9"/>
        <v>-13.794454084469113</v>
      </c>
      <c r="K124">
        <f t="shared" si="10"/>
        <v>-1.1502461024869191</v>
      </c>
      <c r="M124">
        <f t="shared" si="11"/>
        <v>-1.1502461024869191</v>
      </c>
      <c r="N124" s="13">
        <f t="shared" si="12"/>
        <v>5.0163522282599653E-7</v>
      </c>
      <c r="O124" s="13">
        <v>1</v>
      </c>
    </row>
    <row r="125" spans="4:15" x14ac:dyDescent="0.4">
      <c r="D125" s="6">
        <v>1.1200000000000001</v>
      </c>
      <c r="E125" s="7">
        <f t="shared" si="7"/>
        <v>-0.7146162545690905</v>
      </c>
      <c r="G125">
        <f t="shared" si="8"/>
        <v>3.8163588021914818</v>
      </c>
      <c r="H125" s="10">
        <f t="shared" si="13"/>
        <v>-1.1390983097831304</v>
      </c>
      <c r="I125">
        <f t="shared" si="9"/>
        <v>-13.669179717397565</v>
      </c>
      <c r="K125">
        <f t="shared" si="10"/>
        <v>-1.1397288635677834</v>
      </c>
      <c r="M125">
        <f t="shared" si="11"/>
        <v>-1.1397288635677834</v>
      </c>
      <c r="N125" s="13">
        <f t="shared" si="12"/>
        <v>3.97598075340136E-7</v>
      </c>
      <c r="O125" s="13">
        <v>1</v>
      </c>
    </row>
    <row r="126" spans="4:15" x14ac:dyDescent="0.4">
      <c r="D126" s="6">
        <v>1.1399999999999999</v>
      </c>
      <c r="E126" s="7">
        <f t="shared" si="7"/>
        <v>-0.70808654490726397</v>
      </c>
      <c r="G126">
        <f t="shared" si="8"/>
        <v>3.8280655510071822</v>
      </c>
      <c r="H126" s="10">
        <f t="shared" si="13"/>
        <v>-1.1286899525821787</v>
      </c>
      <c r="I126">
        <f t="shared" si="9"/>
        <v>-13.544279430986144</v>
      </c>
      <c r="K126">
        <f t="shared" si="10"/>
        <v>-1.1292405040425137</v>
      </c>
      <c r="M126">
        <f t="shared" si="11"/>
        <v>-1.1292405040425137</v>
      </c>
      <c r="N126" s="13">
        <f t="shared" si="12"/>
        <v>3.0310691047700394E-7</v>
      </c>
      <c r="O126" s="13">
        <v>1</v>
      </c>
    </row>
    <row r="127" spans="4:15" x14ac:dyDescent="0.4">
      <c r="D127" s="6">
        <v>1.1599999999999999</v>
      </c>
      <c r="E127" s="7">
        <f t="shared" si="7"/>
        <v>-0.70157808667765054</v>
      </c>
      <c r="G127">
        <f t="shared" si="8"/>
        <v>3.839772299822882</v>
      </c>
      <c r="H127" s="10">
        <f t="shared" si="13"/>
        <v>-1.1183154701641751</v>
      </c>
      <c r="I127">
        <f t="shared" si="9"/>
        <v>-13.419785641970101</v>
      </c>
      <c r="K127">
        <f t="shared" si="10"/>
        <v>-1.1187838181916516</v>
      </c>
      <c r="M127">
        <f t="shared" si="11"/>
        <v>-1.1187838181916516</v>
      </c>
      <c r="N127" s="13">
        <f t="shared" si="12"/>
        <v>2.1934987484115497E-7</v>
      </c>
      <c r="O127" s="13">
        <v>1</v>
      </c>
    </row>
    <row r="128" spans="4:15" x14ac:dyDescent="0.4">
      <c r="D128" s="6">
        <v>1.18</v>
      </c>
      <c r="E128" s="7">
        <f t="shared" si="7"/>
        <v>-0.6950924868907784</v>
      </c>
      <c r="G128">
        <f t="shared" si="8"/>
        <v>3.8514790486385824</v>
      </c>
      <c r="H128" s="10">
        <f t="shared" si="13"/>
        <v>-1.1079774241039009</v>
      </c>
      <c r="I128">
        <f t="shared" si="9"/>
        <v>-13.295729089246811</v>
      </c>
      <c r="K128">
        <f t="shared" si="10"/>
        <v>-1.1083614620694464</v>
      </c>
      <c r="M128">
        <f t="shared" si="11"/>
        <v>-1.1083614620694464</v>
      </c>
      <c r="N128" s="13">
        <f t="shared" si="12"/>
        <v>1.4748515898035442E-7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3.8631857974542823</v>
      </c>
      <c r="H129" s="10">
        <f t="shared" si="13"/>
        <v>-1.0976782415124318</v>
      </c>
      <c r="I129">
        <f t="shared" si="9"/>
        <v>-13.172138898149182</v>
      </c>
      <c r="K129">
        <f t="shared" si="10"/>
        <v>-1.0979759586959221</v>
      </c>
      <c r="M129">
        <f t="shared" si="11"/>
        <v>-1.0979759586959221</v>
      </c>
      <c r="N129" s="13">
        <f t="shared" si="12"/>
        <v>8.8635521345435478E-8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3.8748925462699826</v>
      </c>
      <c r="H130" s="10">
        <f t="shared" si="13"/>
        <v>-1.087420220209264</v>
      </c>
      <c r="I130">
        <f t="shared" si="9"/>
        <v>-13.049042642511168</v>
      </c>
      <c r="K130">
        <f t="shared" si="10"/>
        <v>-1.0876297030665993</v>
      </c>
      <c r="M130">
        <f t="shared" si="11"/>
        <v>-1.0876297030665993</v>
      </c>
      <c r="N130" s="13">
        <f t="shared" si="12"/>
        <v>4.3883067517383621E-8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3.8865992950856829</v>
      </c>
      <c r="H131" s="10">
        <f t="shared" si="13"/>
        <v>-1.0772055337163609</v>
      </c>
      <c r="I131">
        <f t="shared" si="9"/>
        <v>-12.926466404596329</v>
      </c>
      <c r="K131">
        <f t="shared" si="10"/>
        <v>-1.0773249669861882</v>
      </c>
      <c r="M131">
        <f t="shared" si="11"/>
        <v>-1.0773249669861882</v>
      </c>
      <c r="N131" s="13">
        <f t="shared" si="12"/>
        <v>1.426430594164764E-8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3.8983060439013824</v>
      </c>
      <c r="H132" s="10">
        <f t="shared" si="13"/>
        <v>-1.0670362360798249</v>
      </c>
      <c r="I132">
        <f t="shared" si="9"/>
        <v>-12.804434832957899</v>
      </c>
      <c r="K132">
        <f t="shared" si="10"/>
        <v>-1.0670639037323022</v>
      </c>
      <c r="M132">
        <f t="shared" si="11"/>
        <v>-1.0670639037323022</v>
      </c>
      <c r="N132" s="13">
        <f t="shared" si="12"/>
        <v>7.654989936048333E-10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3.9100127927170822</v>
      </c>
      <c r="H133" s="10">
        <f t="shared" si="13"/>
        <v>-1.0569142665247568</v>
      </c>
      <c r="I133">
        <f t="shared" si="9"/>
        <v>-12.682971198297082</v>
      </c>
      <c r="K133">
        <f t="shared" si="10"/>
        <v>-1.0568485525550722</v>
      </c>
      <c r="M133">
        <f t="shared" si="11"/>
        <v>-1.0568485525550722</v>
      </c>
      <c r="N133" s="13">
        <f t="shared" si="12"/>
        <v>4.3183258117201829E-9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3.9217195415327826</v>
      </c>
      <c r="H134" s="10">
        <f t="shared" si="13"/>
        <v>-1.0468414539486641</v>
      </c>
      <c r="I134">
        <f t="shared" si="9"/>
        <v>-12.562097447383969</v>
      </c>
      <c r="K134">
        <f t="shared" si="10"/>
        <v>-1.0466808430183163</v>
      </c>
      <c r="M134">
        <f t="shared" si="11"/>
        <v>-1.0466808430183163</v>
      </c>
      <c r="N134" s="13">
        <f t="shared" si="12"/>
        <v>2.5795870947187234E-8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3.9334262903484829</v>
      </c>
      <c r="H135" s="10">
        <f t="shared" si="13"/>
        <v>-1.0368195212586417</v>
      </c>
      <c r="I135">
        <f t="shared" si="9"/>
        <v>-12.4418342551037</v>
      </c>
      <c r="K135">
        <f t="shared" si="10"/>
        <v>-1.036562599187735</v>
      </c>
      <c r="M135">
        <f t="shared" si="11"/>
        <v>-1.036562599187735</v>
      </c>
      <c r="N135" s="13">
        <f t="shared" si="12"/>
        <v>6.6008950519025007E-8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3.9451330391641828</v>
      </c>
      <c r="H136" s="10">
        <f t="shared" si="13"/>
        <v>-1.0268500895573744</v>
      </c>
      <c r="I136">
        <f t="shared" si="9"/>
        <v>-12.322201074688493</v>
      </c>
      <c r="K136">
        <f t="shared" si="10"/>
        <v>-1.0264955436714049</v>
      </c>
      <c r="M136">
        <f t="shared" si="11"/>
        <v>-1.0264955436714049</v>
      </c>
      <c r="N136" s="13">
        <f t="shared" si="12"/>
        <v>1.2570278525790045E-7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3.9568397879798831</v>
      </c>
      <c r="H137" s="10">
        <f t="shared" si="13"/>
        <v>-1.0169346821828584</v>
      </c>
      <c r="I137">
        <f t="shared" si="9"/>
        <v>-12.2032161861943</v>
      </c>
      <c r="K137">
        <f t="shared" si="10"/>
        <v>-1.0164813015176704</v>
      </c>
      <c r="M137">
        <f t="shared" si="11"/>
        <v>-1.0164813015176704</v>
      </c>
      <c r="N137" s="13">
        <f t="shared" si="12"/>
        <v>2.0555402756638092E-7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3.9685465367955826</v>
      </c>
      <c r="H138" s="10">
        <f t="shared" si="13"/>
        <v>-1.0070747286065922</v>
      </c>
      <c r="I138">
        <f t="shared" si="9"/>
        <v>-12.084896743279106</v>
      </c>
      <c r="K138">
        <f t="shared" si="10"/>
        <v>-1.0065214039753647</v>
      </c>
      <c r="M138">
        <f t="shared" si="11"/>
        <v>-1.0065214039753647</v>
      </c>
      <c r="N138" s="13">
        <f t="shared" si="12"/>
        <v>3.061681475230277E-7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3.9802532856112833</v>
      </c>
      <c r="H139" s="10">
        <f t="shared" si="13"/>
        <v>-0.9972715681948443</v>
      </c>
      <c r="I139">
        <f t="shared" si="9"/>
        <v>-11.967258818338131</v>
      </c>
      <c r="K139">
        <f t="shared" si="10"/>
        <v>-0.99661729212109107</v>
      </c>
      <c r="M139">
        <f t="shared" si="11"/>
        <v>-0.99661729212109107</v>
      </c>
      <c r="N139" s="13">
        <f t="shared" si="12"/>
        <v>4.280771806859485E-7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3.9919600344269828</v>
      </c>
      <c r="H140" s="10">
        <f t="shared" si="13"/>
        <v>-0.98752645383744919</v>
      </c>
      <c r="I140">
        <f t="shared" si="9"/>
        <v>-11.85031744604939</v>
      </c>
      <c r="K140">
        <f t="shared" si="10"/>
        <v>-0.98677032035817991</v>
      </c>
      <c r="M140">
        <f t="shared" si="11"/>
        <v>-0.98677032035817991</v>
      </c>
      <c r="N140" s="13">
        <f t="shared" si="12"/>
        <v>5.7173783847187136E-7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4.0036667832426831</v>
      </c>
      <c r="H141" s="10">
        <f t="shared" si="13"/>
        <v>-0.97784055544846571</v>
      </c>
      <c r="I141">
        <f t="shared" si="9"/>
        <v>-11.734086665381589</v>
      </c>
      <c r="K141">
        <f t="shared" si="10"/>
        <v>-0.97698175979172319</v>
      </c>
      <c r="M141">
        <f t="shared" si="11"/>
        <v>-0.97698175979172319</v>
      </c>
      <c r="N141" s="13">
        <f t="shared" si="12"/>
        <v>7.3752998003981113E-7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4.0153735320583825</v>
      </c>
      <c r="H142" s="10">
        <f t="shared" si="13"/>
        <v>-0.96821496334288415</v>
      </c>
      <c r="I142">
        <f t="shared" si="9"/>
        <v>-11.618579560114609</v>
      </c>
      <c r="K142">
        <f t="shared" si="10"/>
        <v>-0.96725280148399495</v>
      </c>
      <c r="M142">
        <f t="shared" si="11"/>
        <v>-0.96725280148399495</v>
      </c>
      <c r="N142" s="13">
        <f t="shared" si="12"/>
        <v>9.2575544270111875E-7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4.0270802808740829</v>
      </c>
      <c r="H143" s="10">
        <f t="shared" si="13"/>
        <v>-0.95865069149344351</v>
      </c>
      <c r="I143">
        <f t="shared" si="9"/>
        <v>-11.503808297921323</v>
      </c>
      <c r="K143">
        <f t="shared" si="10"/>
        <v>-0.95758455959436295</v>
      </c>
      <c r="M143">
        <f t="shared" si="11"/>
        <v>-0.95758455959436295</v>
      </c>
      <c r="N143" s="13">
        <f t="shared" si="12"/>
        <v>1.1366372262371169E-6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4.0387870296897832</v>
      </c>
      <c r="H144" s="10">
        <f t="shared" si="13"/>
        <v>-0.94914868067149827</v>
      </c>
      <c r="I144">
        <f t="shared" si="9"/>
        <v>-11.389784168057979</v>
      </c>
      <c r="K144">
        <f t="shared" si="10"/>
        <v>-0.94797807440769966</v>
      </c>
      <c r="M144">
        <f t="shared" si="11"/>
        <v>-0.94797807440769966</v>
      </c>
      <c r="N144" s="13">
        <f t="shared" si="12"/>
        <v>1.3703190248445469E-6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4.0504937785054835</v>
      </c>
      <c r="H145" s="10">
        <f t="shared" si="13"/>
        <v>-0.93970980147574479</v>
      </c>
      <c r="I145">
        <f t="shared" si="9"/>
        <v>-11.276517617708937</v>
      </c>
      <c r="K145">
        <f t="shared" si="10"/>
        <v>-0.93843431525513554</v>
      </c>
      <c r="M145">
        <f t="shared" si="11"/>
        <v>-0.93843431525513554</v>
      </c>
      <c r="N145" s="13">
        <f t="shared" si="12"/>
        <v>1.6268650989640568E-6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4.062200527321183</v>
      </c>
      <c r="H146" s="10">
        <f t="shared" si="13"/>
        <v>-0.93033485725250775</v>
      </c>
      <c r="I146">
        <f t="shared" si="9"/>
        <v>-11.164018287030093</v>
      </c>
      <c r="K146">
        <f t="shared" si="10"/>
        <v>-0.92895418333087842</v>
      </c>
      <c r="M146">
        <f t="shared" si="11"/>
        <v>-0.92895418333087842</v>
      </c>
      <c r="N146" s="13">
        <f t="shared" si="12"/>
        <v>1.906260477867306E-6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ref="G147:G210" si="15">$E$11*(D147/$E$12+1)</f>
        <v>4.0739072761368833</v>
      </c>
      <c r="H147" s="10">
        <f t="shared" si="13"/>
        <v>-0.92102458691116451</v>
      </c>
      <c r="I147">
        <f t="shared" si="9"/>
        <v>-11.052295042933974</v>
      </c>
      <c r="K147">
        <f t="shared" si="10"/>
        <v>-0.91953851440868295</v>
      </c>
      <c r="M147">
        <f t="shared" si="11"/>
        <v>-0.91953851440868295</v>
      </c>
      <c r="N147" s="13">
        <f t="shared" si="12"/>
        <v>2.2084114826318102E-6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si="15"/>
        <v>4.0856140249525836</v>
      </c>
      <c r="H148" s="10">
        <f t="shared" si="13"/>
        <v>-0.91177966763817941</v>
      </c>
      <c r="I148">
        <f t="shared" ref="I148:I211" si="16">H148*$E$6</f>
        <v>-10.941356011658153</v>
      </c>
      <c r="K148">
        <f t="shared" ref="K148:K211" si="17">($L$9/2)*$L$6*EXP(-$L$4*(G148/$L$10-1))+($L$9/2)*$L$6*EXP(-$L$4*(($H$4/$E$4)*G148/$L$10-1))+($L$9/2)*$L$6*EXP(-$L$4*(SQRT(4/3+$H$11^2/4)*($H$4/$E$4)*G148/$L$10-1))+2*$L$6*EXP(-$L$4*(($H$5/$E$4)*G148/$L$10-1))+16*$L$6*EXP(-$L$4*($H$14*($H$4/$E$4)*G148/$L$10-1))-SQRT(($L$9/2)*$L$7^2*EXP(-2*$L$5*(G148/$L$10-1))+($L$9/2)*$L$7^2*EXP(-2*$L$5*(($H$4/$E$4)*G148/$L$10-1))+($L$9/2)*$L$7^2*EXP(-2*$L$5*(SQRT(4/3+$H$11^2/4)*($H$4/$E$4)*G148/$L$10-1))+2*$L$7^2*EXP(-2*$L$5*(($H$5/$E$4)*G148/$L$10-1))+16*$L$7^2*EXP(-2*$L$5*($H$14*($H$4/$E$4)*G148/$L$10-1)))</f>
        <v>-0.91018808146145769</v>
      </c>
      <c r="M148">
        <f t="shared" ref="M148:M211" si="18">($L$9/2)*$O$6*EXP(-$O$4*(G148/$L$10-1))+($L$9/2)*$O$6*EXP(-$O$4*(($H$4/$E$4)*G148/$L$10-1))+($L$9/2)*$O$6*EXP(-$O$4*(SQRT(4/3+$H$11^2/4)*($H$4/$E$4)*G148/$L$10-1))+2*$O$6*EXP(-$O$4*(($H$5/$E$4)*G148/$L$10-1))+16*$O$6*EXP(-$O$4*($H$14*($H$4/$E$4)*G148/$L$10-1))-SQRT(($L$9/2)*$O$7^2*EXP(-2*$O$5*(G148/$L$10-1))+($L$9/2)*$O$7^2*EXP(-2*$O$5*(($H$4/$E$4)*G148/$L$10-1))+($L$9/2)*$O$7^2*EXP(-2*$O$5*(SQRT(4/3+$H$11^2/4)*($H$4/$E$4)*G148/$L$10-1))+2*$O$7^2*EXP(-2*$O$5*(($H$5/$E$4)*G148/$L$10-1))+16*$O$7^2*EXP(-2*$O$5*($H$14*($H$4/$E$4)*G148/$L$10-1)))</f>
        <v>-0.91018808146145769</v>
      </c>
      <c r="N148" s="13">
        <f t="shared" ref="N148:N211" si="19">(M148-H148)^2*O148</f>
        <v>2.533146557931683E-6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4.0973207737682831</v>
      </c>
      <c r="H149" s="10">
        <f t="shared" ref="H149:H212" si="20">-(-$B$4)*(1+D149+$E$5*D149^3)*EXP(-D149)</f>
        <v>-0.90260071751310933</v>
      </c>
      <c r="I149">
        <f t="shared" si="16"/>
        <v>-10.831208610157312</v>
      </c>
      <c r="K149">
        <f t="shared" si="17"/>
        <v>-0.90090359718733881</v>
      </c>
      <c r="M149">
        <f t="shared" si="18"/>
        <v>-0.90090359718733881</v>
      </c>
      <c r="N149" s="13">
        <f t="shared" si="19"/>
        <v>2.8802174001434293E-6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4.1090275225839843</v>
      </c>
      <c r="H150" s="10">
        <f t="shared" si="20"/>
        <v>-0.89348829802983776</v>
      </c>
      <c r="I150">
        <f t="shared" si="16"/>
        <v>-10.721859576358053</v>
      </c>
      <c r="K150">
        <f t="shared" si="17"/>
        <v>-0.89168571644546957</v>
      </c>
      <c r="M150">
        <f t="shared" si="18"/>
        <v>-0.89168571644546957</v>
      </c>
      <c r="N150" s="13">
        <f t="shared" si="19"/>
        <v>3.2493003683033352E-6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4.1207342713996837</v>
      </c>
      <c r="H151" s="10">
        <f t="shared" si="20"/>
        <v>-0.88444291652619311</v>
      </c>
      <c r="I151">
        <f t="shared" si="16"/>
        <v>-10.613314998314317</v>
      </c>
      <c r="K151">
        <f t="shared" si="17"/>
        <v>-0.88253503860463078</v>
      </c>
      <c r="M151">
        <f t="shared" si="18"/>
        <v>-0.88253503860463078</v>
      </c>
      <c r="N151" s="13">
        <f t="shared" si="19"/>
        <v>3.6399981635849911E-6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4.1324410202153841</v>
      </c>
      <c r="H152" s="10">
        <f t="shared" si="20"/>
        <v>-0.87546502852500663</v>
      </c>
      <c r="I152">
        <f t="shared" si="16"/>
        <v>-10.50558034230008</v>
      </c>
      <c r="K152">
        <f t="shared" si="17"/>
        <v>-0.87345210980769428</v>
      </c>
      <c r="M152">
        <f t="shared" si="18"/>
        <v>-0.87345210980769428</v>
      </c>
      <c r="N152" s="13">
        <f t="shared" si="19"/>
        <v>4.0518417625063999E-6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4.1441477690310835</v>
      </c>
      <c r="H153" s="10">
        <f t="shared" si="20"/>
        <v>-0.86655503998957117</v>
      </c>
      <c r="I153">
        <f t="shared" si="16"/>
        <v>-10.398660479874854</v>
      </c>
      <c r="K153">
        <f t="shared" si="17"/>
        <v>-0.86443742515486321</v>
      </c>
      <c r="M153">
        <f t="shared" si="18"/>
        <v>-0.86443742515486321</v>
      </c>
      <c r="N153" s="13">
        <f t="shared" si="19"/>
        <v>4.4842925881752174E-6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4.1558545178467838</v>
      </c>
      <c r="H154" s="10">
        <f t="shared" si="20"/>
        <v>-0.85771330949637359</v>
      </c>
      <c r="I154">
        <f t="shared" si="16"/>
        <v>-10.292559713956482</v>
      </c>
      <c r="K154">
        <f t="shared" si="17"/>
        <v>-0.85549143080847034</v>
      </c>
      <c r="M154">
        <f t="shared" si="18"/>
        <v>-0.85549143080847034</v>
      </c>
      <c r="N154" s="13">
        <f t="shared" si="19"/>
        <v>4.9367449037586447E-6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4.1675612666624833</v>
      </c>
      <c r="H155" s="10">
        <f t="shared" si="20"/>
        <v>-0.84894015032786596</v>
      </c>
      <c r="I155">
        <f t="shared" si="16"/>
        <v>-10.187281803934392</v>
      </c>
      <c r="K155">
        <f t="shared" si="17"/>
        <v>-0.84661452602207588</v>
      </c>
      <c r="M155">
        <f t="shared" si="18"/>
        <v>-0.84661452602207588</v>
      </c>
      <c r="N155" s="13">
        <f t="shared" si="19"/>
        <v>5.4085284116816199E-6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4.1792680154781845</v>
      </c>
      <c r="H156" s="10">
        <f t="shared" si="20"/>
        <v>-0.84023583248798306</v>
      </c>
      <c r="I156">
        <f t="shared" si="16"/>
        <v>-10.082829989855796</v>
      </c>
      <c r="K156">
        <f t="shared" si="17"/>
        <v>-0.83780706509646974</v>
      </c>
      <c r="M156">
        <f t="shared" si="18"/>
        <v>-0.83780706509646974</v>
      </c>
      <c r="N156" s="13">
        <f t="shared" si="19"/>
        <v>5.898911042078417E-6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4.1909747642938848</v>
      </c>
      <c r="H157" s="10">
        <f t="shared" si="20"/>
        <v>-0.83160058464299691</v>
      </c>
      <c r="I157">
        <f t="shared" si="16"/>
        <v>-9.9792070157159625</v>
      </c>
      <c r="K157">
        <f t="shared" si="17"/>
        <v>-0.82906935926513436</v>
      </c>
      <c r="M157">
        <f t="shared" si="18"/>
        <v>-0.82906935926513436</v>
      </c>
      <c r="N157" s="13">
        <f t="shared" si="19"/>
        <v>6.4071019135353829E-6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4.2026815131095843</v>
      </c>
      <c r="H158" s="10">
        <f t="shared" si="20"/>
        <v>-0.82303459599023909</v>
      </c>
      <c r="I158">
        <f t="shared" si="16"/>
        <v>-9.8764151518828687</v>
      </c>
      <c r="K158">
        <f t="shared" si="17"/>
        <v>-0.82040167851158097</v>
      </c>
      <c r="M158">
        <f t="shared" si="18"/>
        <v>-0.82040167851158097</v>
      </c>
      <c r="N158" s="13">
        <f t="shared" si="19"/>
        <v>6.9322544494234605E-6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4.2143882619252837</v>
      </c>
      <c r="H159" s="10">
        <f t="shared" si="20"/>
        <v>-0.81453801805713211</v>
      </c>
      <c r="I159">
        <f t="shared" si="16"/>
        <v>-9.7744562166855857</v>
      </c>
      <c r="K159">
        <f t="shared" si="17"/>
        <v>-0.81180425332095285</v>
      </c>
      <c r="M159">
        <f t="shared" si="18"/>
        <v>-0.81180425332095285</v>
      </c>
      <c r="N159" s="13">
        <f t="shared" si="19"/>
        <v>7.4734696327772379E-6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4.226095010740984</v>
      </c>
      <c r="H160" s="10">
        <f t="shared" si="20"/>
        <v>-0.80611096643289748</v>
      </c>
      <c r="I160">
        <f t="shared" si="16"/>
        <v>-9.6733315971947693</v>
      </c>
      <c r="K160">
        <f t="shared" si="17"/>
        <v>-0.80327727636815793</v>
      </c>
      <c r="M160">
        <f t="shared" si="18"/>
        <v>-0.80327727636815793</v>
      </c>
      <c r="N160" s="13">
        <f t="shared" si="19"/>
        <v>8.0297993830036174E-6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4.2378017595566844</v>
      </c>
      <c r="H161" s="10">
        <f t="shared" si="20"/>
        <v>-0.79775352243522668</v>
      </c>
      <c r="I161">
        <f t="shared" si="16"/>
        <v>-9.5730422692227197</v>
      </c>
      <c r="K161">
        <f t="shared" si="17"/>
        <v>-0.79482090414474083</v>
      </c>
      <c r="M161">
        <f t="shared" si="18"/>
        <v>-0.79482090414474083</v>
      </c>
      <c r="N161" s="13">
        <f t="shared" si="19"/>
        <v>8.6002500376921813E-6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4.2495085083723847</v>
      </c>
      <c r="H162" s="10">
        <f t="shared" si="20"/>
        <v>-0.78946573471413894</v>
      </c>
      <c r="I162">
        <f t="shared" si="16"/>
        <v>-9.4735888165696664</v>
      </c>
      <c r="K162">
        <f t="shared" si="17"/>
        <v>-0.78643525852661589</v>
      </c>
      <c r="M162">
        <f t="shared" si="18"/>
        <v>-0.78643525852661589</v>
      </c>
      <c r="N162" s="13">
        <f t="shared" si="19"/>
        <v>9.183785923144281E-6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4.2612152571880841</v>
      </c>
      <c r="H163" s="10">
        <f t="shared" si="20"/>
        <v>-0.78124762079516785</v>
      </c>
      <c r="I163">
        <f t="shared" si="16"/>
        <v>-9.3749714495420147</v>
      </c>
      <c r="K163">
        <f t="shared" si="17"/>
        <v>-0.77812042828471906</v>
      </c>
      <c r="M163">
        <f t="shared" si="18"/>
        <v>-0.77812042828471906</v>
      </c>
      <c r="N163" s="13">
        <f t="shared" si="19"/>
        <v>9.7793329974070373E-6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4.2729220060037845</v>
      </c>
      <c r="H164" s="10">
        <f t="shared" si="20"/>
        <v>-0.77309916856395855</v>
      </c>
      <c r="I164">
        <f t="shared" si="16"/>
        <v>-9.2771900227675026</v>
      </c>
      <c r="K164">
        <f t="shared" si="17"/>
        <v>-0.76987647054055908</v>
      </c>
      <c r="M164">
        <f t="shared" si="18"/>
        <v>-0.76987647054055908</v>
      </c>
      <c r="N164" s="13">
        <f t="shared" si="19"/>
        <v>1.0385782550022869E-5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4.2846287548194848</v>
      </c>
      <c r="H165" s="10">
        <f t="shared" si="20"/>
        <v>-0.76502033769428857</v>
      </c>
      <c r="I165">
        <f t="shared" si="16"/>
        <v>-9.1802440523314637</v>
      </c>
      <c r="K165">
        <f t="shared" si="17"/>
        <v>-0.76170341216859105</v>
      </c>
      <c r="M165">
        <f t="shared" si="18"/>
        <v>-0.76170341216859105</v>
      </c>
      <c r="N165" s="13">
        <f t="shared" si="19"/>
        <v>1.1001994943023714E-5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4.2963355036351842</v>
      </c>
      <c r="H166" s="10">
        <f t="shared" si="20"/>
        <v>-0.75701106102145477</v>
      </c>
      <c r="I166">
        <f t="shared" si="16"/>
        <v>-9.0841327322574568</v>
      </c>
      <c r="K166">
        <f t="shared" si="17"/>
        <v>-0.75360125114724918</v>
      </c>
      <c r="M166">
        <f t="shared" si="18"/>
        <v>-0.75360125114724918</v>
      </c>
      <c r="N166" s="13">
        <f t="shared" si="19"/>
        <v>1.1626803378229891E-5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4.3080422524508846</v>
      </c>
      <c r="H167" s="10">
        <f t="shared" si="20"/>
        <v>-0.74907124586291873</v>
      </c>
      <c r="I167">
        <f t="shared" si="16"/>
        <v>-8.9888549503550248</v>
      </c>
      <c r="K167">
        <f t="shared" si="17"/>
        <v>-0.74556995786043379</v>
      </c>
      <c r="M167">
        <f t="shared" si="18"/>
        <v>-0.74556995786043379</v>
      </c>
      <c r="N167" s="13">
        <f t="shared" si="19"/>
        <v>1.2259017676345036E-5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4.3197490012665849</v>
      </c>
      <c r="H168" s="10">
        <f t="shared" si="20"/>
        <v>-0.7412007752880303</v>
      </c>
      <c r="I168">
        <f t="shared" si="16"/>
        <v>-8.8944093034563636</v>
      </c>
      <c r="K168">
        <f t="shared" si="17"/>
        <v>-0.73760947635117891</v>
      </c>
      <c r="M168">
        <f t="shared" si="18"/>
        <v>-0.73760947635117891</v>
      </c>
      <c r="N168" s="13">
        <f t="shared" si="19"/>
        <v>1.2897428053829958E-5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4.3314557500822852</v>
      </c>
      <c r="H169" s="10">
        <f t="shared" si="20"/>
        <v>-0.73339950933859699</v>
      </c>
      <c r="I169">
        <f t="shared" si="16"/>
        <v>-8.8007941120631639</v>
      </c>
      <c r="K169">
        <f t="shared" si="17"/>
        <v>-0.72971972552915754</v>
      </c>
      <c r="M169">
        <f t="shared" si="18"/>
        <v>-0.72971972552915754</v>
      </c>
      <c r="N169" s="13">
        <f t="shared" si="19"/>
        <v>1.3540808884212724E-5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4.3431624988979856</v>
      </c>
      <c r="H170" s="10">
        <f t="shared" si="20"/>
        <v>-0.72566728620200882</v>
      </c>
      <c r="I170">
        <f t="shared" si="16"/>
        <v>-8.7080074344241059</v>
      </c>
      <c r="K170">
        <f t="shared" si="17"/>
        <v>-0.72190060033363923</v>
      </c>
      <c r="M170">
        <f t="shared" si="18"/>
        <v>-0.72190060033363923</v>
      </c>
      <c r="N170" s="13">
        <f t="shared" si="19"/>
        <v>1.4187922430975175E-5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4.354869247713685</v>
      </c>
      <c r="H171" s="10">
        <f t="shared" si="20"/>
        <v>-0.71800392333857144</v>
      </c>
      <c r="I171">
        <f t="shared" si="16"/>
        <v>-8.6160470800628577</v>
      </c>
      <c r="K171">
        <f t="shared" si="17"/>
        <v>-0.71415197285345522</v>
      </c>
      <c r="M171">
        <f t="shared" si="18"/>
        <v>-0.71415197285345522</v>
      </c>
      <c r="N171" s="13">
        <f t="shared" si="19"/>
        <v>1.4837522539787067E-5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4.3665759965293844</v>
      </c>
      <c r="H172" s="10">
        <f t="shared" si="20"/>
        <v>-0.71040921856464689</v>
      </c>
      <c r="I172">
        <f t="shared" si="16"/>
        <v>-8.5249106227757636</v>
      </c>
      <c r="K172">
        <f t="shared" si="17"/>
        <v>-0.70647369340546351</v>
      </c>
      <c r="M172">
        <f t="shared" si="18"/>
        <v>-0.70647369340546351</v>
      </c>
      <c r="N172" s="13">
        <f t="shared" si="19"/>
        <v>1.54883582785654E-5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4.3782827453450848</v>
      </c>
      <c r="H173" s="10">
        <f t="shared" si="20"/>
        <v>-0.70288295109315246</v>
      </c>
      <c r="I173">
        <f t="shared" si="16"/>
        <v>-8.4345954131178296</v>
      </c>
      <c r="K173">
        <f t="shared" si="17"/>
        <v>-0.69886559157296801</v>
      </c>
      <c r="M173">
        <f t="shared" si="18"/>
        <v>-0.69886559157296801</v>
      </c>
      <c r="N173" s="13">
        <f t="shared" si="19"/>
        <v>1.6139177514416628E-5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4.3899894941607851</v>
      </c>
      <c r="H174" s="10">
        <f t="shared" si="20"/>
        <v>-0.69542488253291512</v>
      </c>
      <c r="I174">
        <f t="shared" si="16"/>
        <v>-8.345098590394981</v>
      </c>
      <c r="K174">
        <f t="shared" si="17"/>
        <v>-0.69132747720549115</v>
      </c>
      <c r="M174">
        <f t="shared" si="18"/>
        <v>-0.69132747720549115</v>
      </c>
      <c r="N174" s="13">
        <f t="shared" si="19"/>
        <v>1.6788730417202374E-5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4.4016962429764854</v>
      </c>
      <c r="H175" s="10">
        <f t="shared" si="20"/>
        <v>-0.68803475784832768</v>
      </c>
      <c r="I175">
        <f t="shared" si="16"/>
        <v>-8.2564170941799322</v>
      </c>
      <c r="K175">
        <f t="shared" si="17"/>
        <v>-0.68385914138124648</v>
      </c>
      <c r="M175">
        <f t="shared" si="18"/>
        <v>-0.68385914138124648</v>
      </c>
      <c r="N175" s="13">
        <f t="shared" si="19"/>
        <v>1.7435772880159684E-5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4.4134029917921858</v>
      </c>
      <c r="H176" s="10">
        <f t="shared" si="20"/>
        <v>-0.68071230628071366</v>
      </c>
      <c r="I176">
        <f t="shared" si="16"/>
        <v>-8.1685476753685649</v>
      </c>
      <c r="K176">
        <f t="shared" si="17"/>
        <v>-0.67646035733361554</v>
      </c>
      <c r="M176">
        <f t="shared" si="18"/>
        <v>-0.67646035733361554</v>
      </c>
      <c r="N176" s="13">
        <f t="shared" si="19"/>
        <v>1.8079069848728876E-5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4.4251097406078852</v>
      </c>
      <c r="H177" s="10">
        <f t="shared" si="20"/>
        <v>-0.67345724223275338</v>
      </c>
      <c r="I177">
        <f t="shared" si="16"/>
        <v>-8.0814869067930406</v>
      </c>
      <c r="K177">
        <f t="shared" si="17"/>
        <v>-0.66913088134289711</v>
      </c>
      <c r="M177">
        <f t="shared" si="18"/>
        <v>-0.66913088134289711</v>
      </c>
      <c r="N177" s="13">
        <f t="shared" si="19"/>
        <v>1.8717398549277965E-5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4.4368164894235855</v>
      </c>
      <c r="H178" s="10">
        <f t="shared" si="20"/>
        <v>-0.66626926611728265</v>
      </c>
      <c r="I178">
        <f t="shared" si="16"/>
        <v>-7.9952311934073919</v>
      </c>
      <c r="K178">
        <f t="shared" si="17"/>
        <v>-0.6618704535945299</v>
      </c>
      <c r="M178">
        <f t="shared" si="18"/>
        <v>-0.6618704535945299</v>
      </c>
      <c r="N178" s="13">
        <f t="shared" si="19"/>
        <v>1.9349551610326498E-5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4.4485232382392859</v>
      </c>
      <c r="H179" s="10">
        <f t="shared" si="20"/>
        <v>-0.65914806517173619</v>
      </c>
      <c r="I179">
        <f t="shared" si="16"/>
        <v>-7.9097767820608347</v>
      </c>
      <c r="K179">
        <f t="shared" si="17"/>
        <v>-0.65467879900497961</v>
      </c>
      <c r="M179">
        <f t="shared" si="18"/>
        <v>-0.65467879900497961</v>
      </c>
      <c r="N179" s="13">
        <f t="shared" si="19"/>
        <v>1.9974340069315056E-5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4.4602299870549853</v>
      </c>
      <c r="H180" s="10">
        <f t="shared" si="20"/>
        <v>-0.65209331423945838</v>
      </c>
      <c r="I180">
        <f t="shared" si="16"/>
        <v>-7.825119770873501</v>
      </c>
      <c r="K180">
        <f t="shared" si="17"/>
        <v>-0.64755562801641353</v>
      </c>
      <c r="M180">
        <f t="shared" si="18"/>
        <v>-0.64755562801641353</v>
      </c>
      <c r="N180" s="13">
        <f t="shared" si="19"/>
        <v>2.0590596258810996E-5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4.4719367358706856</v>
      </c>
      <c r="H181" s="10">
        <f t="shared" si="20"/>
        <v>-0.64510467651907133</v>
      </c>
      <c r="I181">
        <f t="shared" si="16"/>
        <v>-7.741256118228856</v>
      </c>
      <c r="K181">
        <f t="shared" si="17"/>
        <v>-0.64050063736125773</v>
      </c>
      <c r="M181">
        <f t="shared" si="18"/>
        <v>-0.64050063736125773</v>
      </c>
      <c r="N181" s="13">
        <f t="shared" si="19"/>
        <v>2.1197176566680961E-5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4.483643484686386</v>
      </c>
      <c r="H182" s="10">
        <f t="shared" si="20"/>
        <v>-0.63818180428304472</v>
      </c>
      <c r="I182">
        <f t="shared" si="16"/>
        <v>-7.6581816513965366</v>
      </c>
      <c r="K182">
        <f t="shared" si="17"/>
        <v>-0.63351351079770646</v>
      </c>
      <c r="M182">
        <f t="shared" si="18"/>
        <v>-0.63351351079770646</v>
      </c>
      <c r="N182" s="13">
        <f t="shared" si="19"/>
        <v>2.1792964065251635E-5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4.4953502335020854</v>
      </c>
      <c r="H183" s="10">
        <f t="shared" si="20"/>
        <v>-0.63132433956657941</v>
      </c>
      <c r="I183">
        <f t="shared" si="16"/>
        <v>-7.5758920747989524</v>
      </c>
      <c r="K183">
        <f t="shared" si="17"/>
        <v>-0.62659391981718704</v>
      </c>
      <c r="M183">
        <f t="shared" si="18"/>
        <v>-0.62659391981718704</v>
      </c>
      <c r="N183" s="13">
        <f t="shared" si="19"/>
        <v>2.2376871005441346E-5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4.5070569823177857</v>
      </c>
      <c r="H184" s="10">
        <f t="shared" si="20"/>
        <v>-0.62453191482787507</v>
      </c>
      <c r="I184">
        <f t="shared" si="16"/>
        <v>-7.4943829779345013</v>
      </c>
      <c r="K184">
        <f t="shared" si="17"/>
        <v>-0.61974152432477969</v>
      </c>
      <c r="M184">
        <f t="shared" si="18"/>
        <v>-0.61974152432477969</v>
      </c>
      <c r="N184" s="13">
        <f t="shared" si="19"/>
        <v>2.2947841172146375E-5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4.5187637311334852</v>
      </c>
      <c r="H185" s="10">
        <f t="shared" si="20"/>
        <v>-0.61780415358082086</v>
      </c>
      <c r="I185">
        <f t="shared" si="16"/>
        <v>-7.4136498429698499</v>
      </c>
      <c r="K185">
        <f t="shared" si="17"/>
        <v>-0.61295597329354312</v>
      </c>
      <c r="M185">
        <f t="shared" si="18"/>
        <v>-0.61295597329354312</v>
      </c>
      <c r="N185" s="13">
        <f t="shared" si="19"/>
        <v>2.3504852097948438E-5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4.5304704799491855</v>
      </c>
      <c r="H186" s="10">
        <f t="shared" si="20"/>
        <v>-0.61114067100110903</v>
      </c>
      <c r="I186">
        <f t="shared" si="16"/>
        <v>-7.3336880520133079</v>
      </c>
      <c r="K186">
        <f t="shared" si="17"/>
        <v>-0.6062369053936566</v>
      </c>
      <c r="M186">
        <f t="shared" si="18"/>
        <v>-0.6062369053936566</v>
      </c>
      <c r="N186" s="13">
        <f t="shared" si="19"/>
        <v>2.404691713283326E-5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4.5421772287648858</v>
      </c>
      <c r="H187" s="10">
        <f t="shared" si="20"/>
        <v>-0.60454107450674277</v>
      </c>
      <c r="I187">
        <f t="shared" si="16"/>
        <v>-7.2544928940809132</v>
      </c>
      <c r="K187">
        <f t="shared" si="17"/>
        <v>-0.59958394959727723</v>
      </c>
      <c r="M187">
        <f t="shared" si="18"/>
        <v>-0.59958394959727723</v>
      </c>
      <c r="N187" s="13">
        <f t="shared" si="19"/>
        <v>2.4573087368043718E-5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4.5538839775805862</v>
      </c>
      <c r="H188" s="10">
        <f t="shared" si="20"/>
        <v>-0.59800496431387373</v>
      </c>
      <c r="I188">
        <f t="shared" si="16"/>
        <v>-7.1760595717664852</v>
      </c>
      <c r="K188">
        <f t="shared" si="17"/>
        <v>-0.59299672575996432</v>
      </c>
      <c r="M188">
        <f t="shared" si="18"/>
        <v>-0.59299672575996432</v>
      </c>
      <c r="N188" s="13">
        <f t="shared" si="19"/>
        <v>2.5082453412864683E-5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4.5655907263962865</v>
      </c>
      <c r="H189" s="10">
        <f t="shared" si="20"/>
        <v>-0.59153193396887505</v>
      </c>
      <c r="I189">
        <f t="shared" si="16"/>
        <v>-7.098383207626501</v>
      </c>
      <c r="K189">
        <f t="shared" si="17"/>
        <v>-0.58647484517949633</v>
      </c>
      <c r="M189">
        <f t="shared" si="18"/>
        <v>-0.58647484517949633</v>
      </c>
      <c r="N189" s="13">
        <f t="shared" si="19"/>
        <v>2.5574147023659892E-5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4.5772974752119859</v>
      </c>
      <c r="H190" s="10">
        <f t="shared" si="20"/>
        <v>-0.58512157085752248</v>
      </c>
      <c r="I190">
        <f t="shared" si="16"/>
        <v>-7.0214588502902693</v>
      </c>
      <c r="K190">
        <f t="shared" si="17"/>
        <v>-0.5800179111328867</v>
      </c>
      <c r="M190">
        <f t="shared" si="18"/>
        <v>-0.5800179111328867</v>
      </c>
      <c r="N190" s="13">
        <f t="shared" si="19"/>
        <v>2.6047342584869351E-5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4.5890042240276863</v>
      </c>
      <c r="H191" s="10">
        <f t="shared" si="20"/>
        <v>-0.57877345669213265</v>
      </c>
      <c r="I191">
        <f t="shared" si="16"/>
        <v>-6.9452814803055922</v>
      </c>
      <c r="K191">
        <f t="shared" si="17"/>
        <v>-0.57362551939236317</v>
      </c>
      <c r="M191">
        <f t="shared" si="18"/>
        <v>-0.57362551939236317</v>
      </c>
      <c r="N191" s="13">
        <f t="shared" si="19"/>
        <v>2.6501258442357869E-5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4.6007109728433857</v>
      </c>
      <c r="H192" s="10">
        <f t="shared" si="20"/>
        <v>-0.57248716797747179</v>
      </c>
      <c r="I192">
        <f t="shared" si="16"/>
        <v>-6.8698460157296619</v>
      </c>
      <c r="K192">
        <f t="shared" si="17"/>
        <v>-0.5672972587210624</v>
      </c>
      <c r="M192">
        <f t="shared" si="18"/>
        <v>-0.5672972587210624</v>
      </c>
      <c r="N192" s="13">
        <f t="shared" si="19"/>
        <v>2.693515808976383E-5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4.612417721659086</v>
      </c>
      <c r="H193" s="10">
        <f t="shared" si="20"/>
        <v>-0.56626227645622607</v>
      </c>
      <c r="I193">
        <f t="shared" si="16"/>
        <v>-6.7951473174747132</v>
      </c>
      <c r="K193">
        <f t="shared" si="17"/>
        <v>-0.56103271134915311</v>
      </c>
      <c r="M193">
        <f t="shared" si="18"/>
        <v>-0.56103271134915311</v>
      </c>
      <c r="N193" s="13">
        <f t="shared" si="19"/>
        <v>2.7348351209114948E-5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4.6241244704747864</v>
      </c>
      <c r="H194" s="10">
        <f t="shared" si="20"/>
        <v>-0.56009834953479543</v>
      </c>
      <c r="I194">
        <f t="shared" si="16"/>
        <v>-6.7211801944175456</v>
      </c>
      <c r="K194">
        <f t="shared" si="17"/>
        <v>-0.55483145343108808</v>
      </c>
      <c r="M194">
        <f t="shared" si="18"/>
        <v>-0.55483145343108808</v>
      </c>
      <c r="N194" s="13">
        <f t="shared" si="19"/>
        <v>2.7740194567247573E-5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4.6358312192904867</v>
      </c>
      <c r="H195" s="10">
        <f t="shared" si="20"/>
        <v>-0.55399495069014693</v>
      </c>
      <c r="I195">
        <f t="shared" si="16"/>
        <v>-6.6479394082817631</v>
      </c>
      <c r="K195">
        <f t="shared" si="17"/>
        <v>-0.54869305548465364</v>
      </c>
      <c r="M195">
        <f t="shared" si="18"/>
        <v>-0.54869305548465364</v>
      </c>
      <c r="N195" s="13">
        <f t="shared" si="19"/>
        <v>2.8110092770032735E-5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4.647537968106187</v>
      </c>
      <c r="H196" s="10">
        <f t="shared" si="20"/>
        <v>-0.54795163985844009</v>
      </c>
      <c r="I196">
        <f t="shared" si="16"/>
        <v>-6.575419678301281</v>
      </c>
      <c r="K196">
        <f t="shared" si="17"/>
        <v>-0.5426170828124619</v>
      </c>
      <c r="M196">
        <f t="shared" si="18"/>
        <v>-0.5426170828124619</v>
      </c>
      <c r="N196" s="13">
        <f t="shared" si="19"/>
        <v>2.845749887679548E-5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4.6592447169218865</v>
      </c>
      <c r="H197" s="10">
        <f t="shared" si="20"/>
        <v>-0.54196797380611028</v>
      </c>
      <c r="I197">
        <f t="shared" si="16"/>
        <v>-6.5036156856733234</v>
      </c>
      <c r="K197">
        <f t="shared" si="17"/>
        <v>-0.53660309590651667</v>
      </c>
      <c r="M197">
        <f t="shared" si="18"/>
        <v>-0.53660309590651667</v>
      </c>
      <c r="N197" s="13">
        <f t="shared" si="19"/>
        <v>2.8781914877547964E-5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4.6709514657375868</v>
      </c>
      <c r="H198" s="10">
        <f t="shared" si="20"/>
        <v>-0.53604350648407528</v>
      </c>
      <c r="I198">
        <f t="shared" si="16"/>
        <v>-6.4325220778089029</v>
      </c>
      <c r="K198">
        <f t="shared" si="17"/>
        <v>-0.53065065083645202</v>
      </c>
      <c r="M198">
        <f t="shared" si="18"/>
        <v>-0.53065065083645202</v>
      </c>
      <c r="N198" s="13">
        <f t="shared" si="19"/>
        <v>2.9082892036102117E-5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4.6826582145532871</v>
      </c>
      <c r="H199" s="10">
        <f t="shared" si="20"/>
        <v>-0.5301777893657037</v>
      </c>
      <c r="I199">
        <f t="shared" si="16"/>
        <v>-6.3621334723884448</v>
      </c>
      <c r="K199">
        <f t="shared" si="17"/>
        <v>-0.52475929962202994</v>
      </c>
      <c r="M199">
        <f t="shared" si="18"/>
        <v>-0.52475929962202994</v>
      </c>
      <c r="N199" s="13">
        <f t="shared" si="19"/>
        <v>2.9360031102297729E-5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4.6943649633689875</v>
      </c>
      <c r="H200" s="10">
        <f t="shared" si="20"/>
        <v>-0.5243703717691659</v>
      </c>
      <c r="I200">
        <f t="shared" si="16"/>
        <v>-6.2924444612299908</v>
      </c>
      <c r="K200">
        <f t="shared" si="17"/>
        <v>-0.51892859059045848</v>
      </c>
      <c r="M200">
        <f t="shared" si="18"/>
        <v>-0.51892859059045848</v>
      </c>
      <c r="N200" s="13">
        <f t="shared" si="19"/>
        <v>2.9612982396934279E-5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4.7060717121846869</v>
      </c>
      <c r="H201" s="10">
        <f t="shared" si="20"/>
        <v>-0.51862080116476517</v>
      </c>
      <c r="I201">
        <f t="shared" si="16"/>
        <v>-6.2234496139771824</v>
      </c>
      <c r="K201">
        <f t="shared" si="17"/>
        <v>-0.51315806871907321</v>
      </c>
      <c r="M201">
        <f t="shared" si="18"/>
        <v>-0.51315806871907321</v>
      </c>
      <c r="N201" s="13">
        <f t="shared" si="19"/>
        <v>2.9841445773215593E-5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4.7177784610003872</v>
      </c>
      <c r="H202" s="10">
        <f t="shared" si="20"/>
        <v>-0.51292862346782431</v>
      </c>
      <c r="I202">
        <f t="shared" si="16"/>
        <v>-6.1551434816138917</v>
      </c>
      <c r="K202">
        <f t="shared" si="17"/>
        <v>-0.50744727596390571</v>
      </c>
      <c r="M202">
        <f t="shared" si="18"/>
        <v>-0.50744727596390571</v>
      </c>
      <c r="N202" s="13">
        <f t="shared" si="19"/>
        <v>3.0045170458714653E-5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4.7294852098160867</v>
      </c>
      <c r="H203" s="10">
        <f t="shared" si="20"/>
        <v>-0.50729338331768503</v>
      </c>
      <c r="I203">
        <f t="shared" si="16"/>
        <v>-6.0875205998122208</v>
      </c>
      <c r="K203">
        <f t="shared" si="17"/>
        <v>-0.50179575157465539</v>
      </c>
      <c r="M203">
        <f t="shared" si="18"/>
        <v>-0.50179575157465539</v>
      </c>
      <c r="N203" s="13">
        <f t="shared" si="19"/>
        <v>3.0223954781967124E-5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4.741191958631787</v>
      </c>
      <c r="H204" s="10">
        <f t="shared" si="20"/>
        <v>-0.50171462434336045</v>
      </c>
      <c r="I204">
        <f t="shared" si="16"/>
        <v>-6.0205754921203258</v>
      </c>
      <c r="K204">
        <f t="shared" si="17"/>
        <v>-0.49620303239653563</v>
      </c>
      <c r="M204">
        <f t="shared" si="18"/>
        <v>-0.49620303239653563</v>
      </c>
      <c r="N204" s="13">
        <f t="shared" si="19"/>
        <v>3.0377645788304245E-5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4.7528987074474873</v>
      </c>
      <c r="H205" s="10">
        <f t="shared" si="20"/>
        <v>-0.49619188941635367</v>
      </c>
      <c r="I205">
        <f t="shared" si="16"/>
        <v>-5.9543026729962438</v>
      </c>
      <c r="K205">
        <f t="shared" si="17"/>
        <v>-0.49066865315948566</v>
      </c>
      <c r="M205">
        <f t="shared" si="18"/>
        <v>-0.49066865315948566</v>
      </c>
      <c r="N205" s="13">
        <f t="shared" si="19"/>
        <v>3.0506138749181387E-5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4.7646054562631877</v>
      </c>
      <c r="H206" s="10">
        <f t="shared" si="20"/>
        <v>-0.4907247208911506</v>
      </c>
      <c r="I206">
        <f t="shared" si="16"/>
        <v>-5.8886966506938077</v>
      </c>
      <c r="K206">
        <f t="shared" si="17"/>
        <v>-0.48519214675519018</v>
      </c>
      <c r="M206">
        <f t="shared" si="18"/>
        <v>-0.48519214675519018</v>
      </c>
      <c r="N206" s="13">
        <f t="shared" si="19"/>
        <v>3.0609376569898207E-5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4.7763122050788871</v>
      </c>
      <c r="H207" s="10">
        <f t="shared" si="20"/>
        <v>-0.48531266083386304</v>
      </c>
      <c r="I207">
        <f t="shared" si="16"/>
        <v>-5.823751930006356</v>
      </c>
      <c r="K207">
        <f t="shared" si="17"/>
        <v>-0.47977304450235481</v>
      </c>
      <c r="M207">
        <f t="shared" si="18"/>
        <v>-0.47977304450235481</v>
      </c>
      <c r="N207" s="13">
        <f t="shared" si="19"/>
        <v>3.0687349100312751E-5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4.7880189538945874</v>
      </c>
      <c r="H208" s="10">
        <f t="shared" si="20"/>
        <v>-0.4799552512394929</v>
      </c>
      <c r="I208">
        <f t="shared" si="16"/>
        <v>-5.7594630148739148</v>
      </c>
      <c r="K208">
        <f t="shared" si="17"/>
        <v>-0.47441087640065638</v>
      </c>
      <c r="M208">
        <f t="shared" si="18"/>
        <v>-0.47441087640065638</v>
      </c>
      <c r="N208" s="13">
        <f t="shared" si="19"/>
        <v>3.0740092353523477E-5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4.7997257027102878</v>
      </c>
      <c r="H209" s="10">
        <f t="shared" si="20"/>
        <v>-0.47465203423826641</v>
      </c>
      <c r="I209">
        <f t="shared" si="16"/>
        <v>-5.6958244108591973</v>
      </c>
      <c r="K209">
        <f t="shared" si="17"/>
        <v>-0.46910517137378721</v>
      </c>
      <c r="M209">
        <f t="shared" si="18"/>
        <v>-0.46910517137378721</v>
      </c>
      <c r="N209" s="13">
        <f t="shared" si="19"/>
        <v>3.0767687637338352E-5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4.8114324515259872</v>
      </c>
      <c r="H210" s="10">
        <f t="shared" si="20"/>
        <v>-0.46940255229147132</v>
      </c>
      <c r="I210">
        <f t="shared" si="16"/>
        <v>-5.6328306274976558</v>
      </c>
      <c r="K210">
        <f t="shared" si="17"/>
        <v>-0.46385545750197743</v>
      </c>
      <c r="M210">
        <f t="shared" si="18"/>
        <v>-0.46385545750197743</v>
      </c>
      <c r="N210" s="13">
        <f t="shared" si="19"/>
        <v>3.0770260603630254E-5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ref="G211:G274" si="22">$E$11*(D211/$E$12+1)</f>
        <v>4.8231392003416875</v>
      </c>
      <c r="H211" s="10">
        <f t="shared" si="20"/>
        <v>-0.46420634837721542</v>
      </c>
      <c r="I211">
        <f t="shared" si="16"/>
        <v>-5.570476180526585</v>
      </c>
      <c r="K211">
        <f t="shared" si="17"/>
        <v>-0.45866126224438702</v>
      </c>
      <c r="M211">
        <f t="shared" si="18"/>
        <v>-0.45866126224438702</v>
      </c>
      <c r="N211" s="13">
        <f t="shared" si="19"/>
        <v>3.0747980220485729E-5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si="22"/>
        <v>4.8348459491573879</v>
      </c>
      <c r="H212" s="10">
        <f t="shared" si="20"/>
        <v>-0.4590629661665121</v>
      </c>
      <c r="I212">
        <f t="shared" ref="I212:I275" si="23">H212*$E$6</f>
        <v>-5.5087555939981456</v>
      </c>
      <c r="K212">
        <f t="shared" ref="K212:K275" si="24">($L$9/2)*$L$6*EXP(-$L$4*(G212/$L$10-1))+($L$9/2)*$L$6*EXP(-$L$4*(($H$4/$E$4)*G212/$L$10-1))+($L$9/2)*$L$6*EXP(-$L$4*(SQRT(4/3+$H$11^2/4)*($H$4/$E$4)*G212/$L$10-1))+2*$L$6*EXP(-$L$4*(($H$5/$E$4)*G212/$L$10-1))+16*$L$6*EXP(-$L$4*($H$14*($H$4/$E$4)*G212/$L$10-1))-SQRT(($L$9/2)*$L$7^2*EXP(-2*$L$5*(G212/$L$10-1))+($L$9/2)*$L$7^2*EXP(-2*$L$5*(($H$4/$E$4)*G212/$L$10-1))+($L$9/2)*$L$7^2*EXP(-2*$L$5*(SQRT(4/3+$H$11^2/4)*($H$4/$E$4)*G212/$L$10-1))+2*$L$7^2*EXP(-2*$L$5*(($H$5/$E$4)*G212/$L$10-1))+16*$L$7^2*EXP(-2*$L$5*($H$14*($H$4/$E$4)*G212/$L$10-1)))</f>
        <v>-0.45352211265173425</v>
      </c>
      <c r="M212">
        <f t="shared" ref="M212:M275" si="25">($L$9/2)*$O$6*EXP(-$O$4*(G212/$L$10-1))+($L$9/2)*$O$6*EXP(-$O$4*(($H$4/$E$4)*G212/$L$10-1))+($L$9/2)*$O$6*EXP(-$O$4*(SQRT(4/3+$H$11^2/4)*($H$4/$E$4)*G212/$L$10-1))+2*$O$6*EXP(-$O$4*(($H$5/$E$4)*G212/$L$10-1))+16*$O$6*EXP(-$O$4*($H$14*($H$4/$E$4)*G212/$L$10-1))-SQRT(($L$9/2)*$O$7^2*EXP(-2*$O$5*(G212/$L$10-1))+($L$9/2)*$O$7^2*EXP(-2*$O$5*(($H$4/$E$4)*G212/$L$10-1))+($L$9/2)*$O$7^2*EXP(-2*$O$5*(SQRT(4/3+$H$11^2/4)*($H$4/$E$4)*G212/$L$10-1))+2*$O$7^2*EXP(-2*$O$5*(($H$5/$E$4)*G212/$L$10-1))+16*$O$7^2*EXP(-2*$O$5*($H$14*($H$4/$E$4)*G212/$L$10-1)))</f>
        <v>-0.45352211265173425</v>
      </c>
      <c r="N212" s="13">
        <f t="shared" ref="N212:N275" si="26">(M212-H212)^2*O212</f>
        <v>3.0701057672225986E-5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4.8465526979730882</v>
      </c>
      <c r="H213" s="10">
        <f t="shared" ref="H213:H276" si="27">-(-$B$4)*(1+D213+$E$5*D213^3)*EXP(-D213)</f>
        <v>-0.45397195019008085</v>
      </c>
      <c r="I213">
        <f t="shared" si="23"/>
        <v>-5.4476634022809698</v>
      </c>
      <c r="K213">
        <f t="shared" si="24"/>
        <v>-0.44843753556951338</v>
      </c>
      <c r="M213">
        <f t="shared" si="25"/>
        <v>-0.44843753556951338</v>
      </c>
      <c r="N213" s="13">
        <f t="shared" si="26"/>
        <v>3.0629745192351017E-5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4.8582594467887876</v>
      </c>
      <c r="H214" s="10">
        <f t="shared" si="27"/>
        <v>-0.4489328459962369</v>
      </c>
      <c r="I214">
        <f t="shared" si="23"/>
        <v>-5.3871941519548425</v>
      </c>
      <c r="K214">
        <f t="shared" si="24"/>
        <v>-0.44340705783215018</v>
      </c>
      <c r="M214">
        <f t="shared" si="25"/>
        <v>-0.44340705783215018</v>
      </c>
      <c r="N214" s="13">
        <f t="shared" si="26"/>
        <v>3.0534334834360883E-5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4.8699661956044871</v>
      </c>
      <c r="H215" s="10">
        <f t="shared" si="27"/>
        <v>-0.4439452003002356</v>
      </c>
      <c r="I215">
        <f t="shared" si="23"/>
        <v>-5.3273424036028274</v>
      </c>
      <c r="K215">
        <f t="shared" si="24"/>
        <v>-0.43843020644842384</v>
      </c>
      <c r="M215">
        <f t="shared" si="25"/>
        <v>-0.43843020644842384</v>
      </c>
      <c r="N215" s="13">
        <f t="shared" si="26"/>
        <v>3.0415157185521468E-5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4.8816729444201874</v>
      </c>
      <c r="H216" s="10">
        <f t="shared" si="27"/>
        <v>-0.43900856112541686</v>
      </c>
      <c r="I216">
        <f t="shared" si="23"/>
        <v>-5.2681027335050024</v>
      </c>
      <c r="K216">
        <f t="shared" si="24"/>
        <v>-0.43350650877847802</v>
      </c>
      <c r="M216">
        <f t="shared" si="25"/>
        <v>-0.43350650877847802</v>
      </c>
      <c r="N216" s="13">
        <f t="shared" si="26"/>
        <v>3.0272580028455263E-5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4.8933796932358877</v>
      </c>
      <c r="H217" s="10">
        <f t="shared" si="27"/>
        <v>-0.43412247793648817</v>
      </c>
      <c r="I217">
        <f t="shared" si="23"/>
        <v>-5.2094697352378585</v>
      </c>
      <c r="K217">
        <f t="shared" si="24"/>
        <v>-0.42863549270272894</v>
      </c>
      <c r="M217">
        <f t="shared" si="25"/>
        <v>-0.42863549270272894</v>
      </c>
      <c r="N217" s="13">
        <f t="shared" si="26"/>
        <v>3.0107006955491875E-5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4.9050864420515881</v>
      </c>
      <c r="H218" s="10">
        <f t="shared" si="27"/>
        <v>-0.42928650176527011</v>
      </c>
      <c r="I218">
        <f t="shared" si="23"/>
        <v>-5.1514380211832416</v>
      </c>
      <c r="K218">
        <f t="shared" si="24"/>
        <v>-0.4238166867829693</v>
      </c>
      <c r="M218">
        <f t="shared" si="25"/>
        <v>-0.4238166867829693</v>
      </c>
      <c r="N218" s="13">
        <f t="shared" si="26"/>
        <v>2.9918875940602448E-5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4.9167931908672884</v>
      </c>
      <c r="H219" s="10">
        <f t="shared" si="27"/>
        <v>-0.4245001853292163</v>
      </c>
      <c r="I219">
        <f t="shared" si="23"/>
        <v>-5.0940022239505955</v>
      </c>
      <c r="K219">
        <f t="shared" si="24"/>
        <v>-0.41904962041595584</v>
      </c>
      <c r="M219">
        <f t="shared" si="25"/>
        <v>-0.41904962041595584</v>
      </c>
      <c r="N219" s="13">
        <f t="shared" si="26"/>
        <v>2.9708657873665989E-5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4.9284999396829878</v>
      </c>
      <c r="H220" s="10">
        <f t="shared" si="27"/>
        <v>-0.41976308314300959</v>
      </c>
      <c r="I220">
        <f t="shared" si="23"/>
        <v>-5.0371569977161155</v>
      </c>
      <c r="K220">
        <f t="shared" si="24"/>
        <v>-0.41433382397975965</v>
      </c>
      <c r="M220">
        <f t="shared" si="25"/>
        <v>-0.41433382397975965</v>
      </c>
      <c r="N220" s="13">
        <f t="shared" si="26"/>
        <v>2.9476855061733363E-5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4.9402066884986882</v>
      </c>
      <c r="H221" s="10">
        <f t="shared" si="27"/>
        <v>-0.4150747516235247</v>
      </c>
      <c r="I221">
        <f t="shared" si="23"/>
        <v>-4.9808970194822964</v>
      </c>
      <c r="K221">
        <f t="shared" si="24"/>
        <v>-0.40966882897314705</v>
      </c>
      <c r="M221">
        <f t="shared" si="25"/>
        <v>-0.40966882897314705</v>
      </c>
      <c r="N221" s="13">
        <f t="shared" si="26"/>
        <v>2.9223999701866093E-5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4.9519134373143885</v>
      </c>
      <c r="H222" s="10">
        <f t="shared" si="27"/>
        <v>-0.41043474918843614</v>
      </c>
      <c r="I222">
        <f t="shared" si="23"/>
        <v>-4.9252169902612337</v>
      </c>
      <c r="K222">
        <f t="shared" si="24"/>
        <v>-0.40505416814825007</v>
      </c>
      <c r="M222">
        <f t="shared" si="25"/>
        <v>-0.40505416814825007</v>
      </c>
      <c r="N222" s="13">
        <f t="shared" si="26"/>
        <v>2.8950652330009833E-5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4.9636201861300879</v>
      </c>
      <c r="H223" s="10">
        <f t="shared" si="27"/>
        <v>-0.40584263634874157</v>
      </c>
      <c r="I223">
        <f t="shared" si="23"/>
        <v>-4.8701116361848991</v>
      </c>
      <c r="K223">
        <f t="shared" si="24"/>
        <v>-0.40048937563677672</v>
      </c>
      <c r="M223">
        <f t="shared" si="25"/>
        <v>-0.40048937563677672</v>
      </c>
      <c r="N223" s="13">
        <f t="shared" si="26"/>
        <v>2.8657400250266378E-5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4.9753269349457883</v>
      </c>
      <c r="H224" s="10">
        <f t="shared" si="27"/>
        <v>-0.40129797579545967</v>
      </c>
      <c r="I224">
        <f t="shared" si="23"/>
        <v>-4.8155757095455165</v>
      </c>
      <c r="K224">
        <f t="shared" si="24"/>
        <v>-0.39597398707000175</v>
      </c>
      <c r="M224">
        <f t="shared" si="25"/>
        <v>-0.39597398707000175</v>
      </c>
      <c r="N224" s="13">
        <f t="shared" si="26"/>
        <v>2.8344855948803021E-5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4.9870336837614886</v>
      </c>
      <c r="H225" s="10">
        <f t="shared" si="27"/>
        <v>-0.39680033248075181</v>
      </c>
      <c r="I225">
        <f t="shared" si="23"/>
        <v>-4.7616039897690214</v>
      </c>
      <c r="K225">
        <f t="shared" si="24"/>
        <v>-0.39150753969277197</v>
      </c>
      <c r="M225">
        <f t="shared" si="25"/>
        <v>-0.39150753969277197</v>
      </c>
      <c r="N225" s="13">
        <f t="shared" si="26"/>
        <v>2.8013655496491394E-5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4.9987404325771889</v>
      </c>
      <c r="H226" s="10">
        <f t="shared" si="27"/>
        <v>-0.39234927369370948</v>
      </c>
      <c r="I226">
        <f t="shared" si="23"/>
        <v>-4.7081912843245135</v>
      </c>
      <c r="K226">
        <f t="shared" si="24"/>
        <v>-0.38708957247175063</v>
      </c>
      <c r="M226">
        <f t="shared" si="25"/>
        <v>-0.38708957247175063</v>
      </c>
      <c r="N226" s="13">
        <f t="shared" si="26"/>
        <v>2.7664456944275374E-5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5.0104471813928892</v>
      </c>
      <c r="H227" s="10">
        <f t="shared" si="27"/>
        <v>-0.3879443691310368</v>
      </c>
      <c r="I227">
        <f t="shared" si="23"/>
        <v>-4.6553324295724412</v>
      </c>
      <c r="K227">
        <f t="shared" si="24"/>
        <v>-0.38271962619811561</v>
      </c>
      <c r="M227">
        <f t="shared" si="25"/>
        <v>-0.38271962619811561</v>
      </c>
      <c r="N227" s="13">
        <f t="shared" si="26"/>
        <v>2.7297938715109909E-5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5.0221539302085887</v>
      </c>
      <c r="H228" s="10">
        <f t="shared" si="27"/>
        <v>-0.38358519096285398</v>
      </c>
      <c r="I228">
        <f t="shared" si="23"/>
        <v>-4.6030222915542476</v>
      </c>
      <c r="K228">
        <f t="shared" si="24"/>
        <v>-0.37839724358492421</v>
      </c>
      <c r="M228">
        <f t="shared" si="25"/>
        <v>-0.37839724358492421</v>
      </c>
      <c r="N228" s="13">
        <f t="shared" si="26"/>
        <v>2.6914797996168368E-5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5.0338606790242881</v>
      </c>
      <c r="H229" s="10">
        <f t="shared" si="27"/>
        <v>-0.37927131389383351</v>
      </c>
      <c r="I229">
        <f t="shared" si="23"/>
        <v>-4.5512557667260021</v>
      </c>
      <c r="K229">
        <f t="shared" si="24"/>
        <v>-0.37412196935934394</v>
      </c>
      <c r="M229">
        <f t="shared" si="25"/>
        <v>-0.37412196935934394</v>
      </c>
      <c r="N229" s="13">
        <f t="shared" si="26"/>
        <v>2.6515749134877544E-5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5.0455674278399885</v>
      </c>
      <c r="H230" s="10">
        <f t="shared" si="27"/>
        <v>-0.37500231521987676</v>
      </c>
      <c r="I230">
        <f t="shared" si="23"/>
        <v>-4.5000277826385213</v>
      </c>
      <c r="K230">
        <f t="shared" si="24"/>
        <v>-0.36989335034994358</v>
      </c>
      <c r="M230">
        <f t="shared" si="25"/>
        <v>-0.36989335034994358</v>
      </c>
      <c r="N230" s="13">
        <f t="shared" si="26"/>
        <v>2.6101522042211302E-5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5.0572741766556897</v>
      </c>
      <c r="H231" s="10">
        <f t="shared" si="27"/>
        <v>-0.37077777488053137</v>
      </c>
      <c r="I231">
        <f t="shared" si="23"/>
        <v>-4.4493332985663763</v>
      </c>
      <c r="K231">
        <f t="shared" si="24"/>
        <v>-0.36571093556923812</v>
      </c>
      <c r="M231">
        <f t="shared" si="25"/>
        <v>-0.36571093556923812</v>
      </c>
      <c r="N231" s="13">
        <f t="shared" si="26"/>
        <v>2.5672860606466744E-5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5.0689809254713891</v>
      </c>
      <c r="H232" s="10">
        <f t="shared" si="27"/>
        <v>-0.36659727550733717</v>
      </c>
      <c r="I232">
        <f t="shared" si="23"/>
        <v>-4.3991673060880458</v>
      </c>
      <c r="K232">
        <f t="shared" si="24"/>
        <v>-0.36157427629166128</v>
      </c>
      <c r="M232">
        <f t="shared" si="25"/>
        <v>-0.36157427629166128</v>
      </c>
      <c r="N232" s="13">
        <f t="shared" si="26"/>
        <v>2.5230521120680646E-5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5.0806876742870886</v>
      </c>
      <c r="H233" s="10">
        <f t="shared" si="27"/>
        <v>-0.36246040246828709</v>
      </c>
      <c r="I233">
        <f t="shared" si="23"/>
        <v>-4.3495248296194449</v>
      </c>
      <c r="K233">
        <f t="shared" si="24"/>
        <v>-0.35748292612714216</v>
      </c>
      <c r="M233">
        <f t="shared" si="25"/>
        <v>-0.35748292612714216</v>
      </c>
      <c r="N233" s="13">
        <f t="shared" si="26"/>
        <v>2.4775270726657484E-5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5.0923944231027889</v>
      </c>
      <c r="H234" s="10">
        <f t="shared" si="27"/>
        <v>-0.35836674390858009</v>
      </c>
      <c r="I234">
        <f t="shared" si="23"/>
        <v>-4.3004009269029613</v>
      </c>
      <c r="K234">
        <f t="shared" si="24"/>
        <v>-0.35343644109046335</v>
      </c>
      <c r="M234">
        <f t="shared" si="25"/>
        <v>-0.35343644109046335</v>
      </c>
      <c r="N234" s="13">
        <f t="shared" si="26"/>
        <v>2.4307885878329853E-5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5.1041011719184892</v>
      </c>
      <c r="H235" s="10">
        <f t="shared" si="27"/>
        <v>-0.35431589078783449</v>
      </c>
      <c r="I235">
        <f t="shared" si="23"/>
        <v>-4.2517906894540136</v>
      </c>
      <c r="K235">
        <f t="shared" si="24"/>
        <v>-0.349434379666552</v>
      </c>
      <c r="M235">
        <f t="shared" si="25"/>
        <v>-0.349434379666552</v>
      </c>
      <c r="N235" s="13">
        <f t="shared" si="26"/>
        <v>2.3829150827204623E-5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5.1158079207341887</v>
      </c>
      <c r="H236" s="10">
        <f t="shared" si="27"/>
        <v>-0.35030743691392668</v>
      </c>
      <c r="I236">
        <f t="shared" si="23"/>
        <v>-4.20368924296712</v>
      </c>
      <c r="K236">
        <f t="shared" si="24"/>
        <v>-0.34547630287186842</v>
      </c>
      <c r="M236">
        <f t="shared" si="25"/>
        <v>-0.34547630287186842</v>
      </c>
      <c r="N236" s="13">
        <f t="shared" si="26"/>
        <v>2.3339856132334186E-5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5.127514669549889</v>
      </c>
      <c r="H237" s="10">
        <f t="shared" si="27"/>
        <v>-0.34634097897361188</v>
      </c>
      <c r="I237">
        <f t="shared" si="23"/>
        <v>-4.1560917476833428</v>
      </c>
      <c r="K237">
        <f t="shared" si="24"/>
        <v>-0.34156177431203949</v>
      </c>
      <c r="M237">
        <f t="shared" si="25"/>
        <v>-0.34156177431203949</v>
      </c>
      <c r="N237" s="13">
        <f t="shared" si="26"/>
        <v>2.2840797197195255E-5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5.1392214183655893</v>
      </c>
      <c r="H238" s="10">
        <f t="shared" si="27"/>
        <v>-0.34241611656007903</v>
      </c>
      <c r="I238">
        <f t="shared" si="23"/>
        <v>-4.1089933987209486</v>
      </c>
      <c r="K238">
        <f t="shared" si="24"/>
        <v>-0.33769036023588844</v>
      </c>
      <c r="M238">
        <f t="shared" si="25"/>
        <v>-0.33769036023588844</v>
      </c>
      <c r="N238" s="13">
        <f t="shared" si="26"/>
        <v>2.2332772835627344E-5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5.1509281671812897</v>
      </c>
      <c r="H239" s="10">
        <f t="shared" si="27"/>
        <v>-0.33853245219758293</v>
      </c>
      <c r="I239">
        <f t="shared" si="23"/>
        <v>-4.062389426370995</v>
      </c>
      <c r="K239">
        <f t="shared" si="24"/>
        <v>-0.3338616295859963</v>
      </c>
      <c r="M239">
        <f t="shared" si="25"/>
        <v>-0.3338616295859963</v>
      </c>
      <c r="N239" s="13">
        <f t="shared" si="26"/>
        <v>2.181658386890898E-5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5.1626349159969891</v>
      </c>
      <c r="H240" s="10">
        <f t="shared" si="27"/>
        <v>-0.33468959136329629</v>
      </c>
      <c r="I240">
        <f t="shared" si="23"/>
        <v>-4.0162750963595553</v>
      </c>
      <c r="K240">
        <f t="shared" si="24"/>
        <v>-0.33007515404593568</v>
      </c>
      <c r="M240">
        <f t="shared" si="25"/>
        <v>-0.33007515404593568</v>
      </c>
      <c r="N240" s="13">
        <f t="shared" si="26"/>
        <v>2.1293031755850175E-5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5.1743416648126885</v>
      </c>
      <c r="H241" s="10">
        <f t="shared" si="27"/>
        <v>-0.33088714250651302</v>
      </c>
      <c r="I241">
        <f t="shared" si="23"/>
        <v>-3.9706457100781565</v>
      </c>
      <c r="K241">
        <f t="shared" si="24"/>
        <v>-0.32633050808430386</v>
      </c>
      <c r="M241">
        <f t="shared" si="25"/>
        <v>-0.32633050808430386</v>
      </c>
      <c r="N241" s="13">
        <f t="shared" si="26"/>
        <v>2.0762917257661409E-5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5.1860484136283898</v>
      </c>
      <c r="H242" s="10">
        <f t="shared" si="27"/>
        <v>-0.32712471706533358</v>
      </c>
      <c r="I242">
        <f t="shared" si="23"/>
        <v>-3.9254966047840032</v>
      </c>
      <c r="K242">
        <f t="shared" si="24"/>
        <v>-0.32262726899568683</v>
      </c>
      <c r="M242">
        <f t="shared" si="25"/>
        <v>-0.32262726899568683</v>
      </c>
      <c r="N242" s="13">
        <f t="shared" si="26"/>
        <v>2.0227039139169259E-5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5.1977551624440901</v>
      </c>
      <c r="H243" s="10">
        <f t="shared" si="27"/>
        <v>-0.32340192948095442</v>
      </c>
      <c r="I243">
        <f t="shared" si="23"/>
        <v>-3.8808231537714528</v>
      </c>
      <c r="K243">
        <f t="shared" si="24"/>
        <v>-0.31896501693867563</v>
      </c>
      <c r="M243">
        <f t="shared" si="25"/>
        <v>-0.31896501693867563</v>
      </c>
      <c r="N243" s="13">
        <f t="shared" si="26"/>
        <v>1.9686192907830857E-5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5.2094619112597904</v>
      </c>
      <c r="H244" s="10">
        <f t="shared" si="27"/>
        <v>-0.31971839720968198</v>
      </c>
      <c r="I244">
        <f t="shared" si="23"/>
        <v>-3.8366207665161838</v>
      </c>
      <c r="K244">
        <f t="shared" si="24"/>
        <v>-0.31534333497104539</v>
      </c>
      <c r="M244">
        <f t="shared" si="25"/>
        <v>-0.31534333497104539</v>
      </c>
      <c r="N244" s="13">
        <f t="shared" si="26"/>
        <v>1.914116959194386E-5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5.2211686600754899</v>
      </c>
      <c r="H245" s="10">
        <f t="shared" si="27"/>
        <v>-0.31607374073278433</v>
      </c>
      <c r="I245">
        <f t="shared" si="23"/>
        <v>-3.7928848887934121</v>
      </c>
      <c r="K245">
        <f t="shared" si="24"/>
        <v>-0.31176180908222151</v>
      </c>
      <c r="M245">
        <f t="shared" si="25"/>
        <v>-0.31176180908222151</v>
      </c>
      <c r="N245" s="13">
        <f t="shared" si="26"/>
        <v>1.8592754559125378E-5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5.2328754088911893</v>
      </c>
      <c r="H246" s="10">
        <f t="shared" si="27"/>
        <v>-0.31246758356428944</v>
      </c>
      <c r="I246">
        <f t="shared" si="23"/>
        <v>-3.7496110027714735</v>
      </c>
      <c r="K246">
        <f t="shared" si="24"/>
        <v>-0.30822002822313554</v>
      </c>
      <c r="M246">
        <f t="shared" si="25"/>
        <v>-0.30822002822313554</v>
      </c>
      <c r="N246" s="13">
        <f t="shared" si="26"/>
        <v>1.8041726376164996E-5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5.2445821577068896</v>
      </c>
      <c r="H247" s="10">
        <f t="shared" si="27"/>
        <v>-0.3088995522568368</v>
      </c>
      <c r="I247">
        <f t="shared" si="23"/>
        <v>-3.7067946270820418</v>
      </c>
      <c r="K247">
        <f t="shared" si="24"/>
        <v>-0.30471758433357948</v>
      </c>
      <c r="M247">
        <f t="shared" si="25"/>
        <v>-0.30471758433357948</v>
      </c>
      <c r="N247" s="13">
        <f t="shared" si="26"/>
        <v>1.7488855711153079E-5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5.25628890652259</v>
      </c>
      <c r="H248" s="10">
        <f t="shared" si="27"/>
        <v>-0.30536927640568107</v>
      </c>
      <c r="I248">
        <f t="shared" si="23"/>
        <v>-3.664431316868173</v>
      </c>
      <c r="K248">
        <f t="shared" si="24"/>
        <v>-0.30125407236715834</v>
      </c>
      <c r="M248">
        <f t="shared" si="25"/>
        <v>-0.30125407236715834</v>
      </c>
      <c r="N248" s="13">
        <f t="shared" si="26"/>
        <v>1.6934904278673738E-5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5.2679956553382903</v>
      </c>
      <c r="H249" s="10">
        <f t="shared" si="27"/>
        <v>-0.30187638865094685</v>
      </c>
      <c r="I249">
        <f t="shared" si="23"/>
        <v>-3.6225166638113624</v>
      </c>
      <c r="K249">
        <f t="shared" si="24"/>
        <v>-0.29782909031394111</v>
      </c>
      <c r="M249">
        <f t="shared" si="25"/>
        <v>-0.29782909031394111</v>
      </c>
      <c r="N249" s="13">
        <f t="shared" si="26"/>
        <v>1.6380623828729378E-5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5.2797024041539897</v>
      </c>
      <c r="H250" s="10">
        <f t="shared" si="27"/>
        <v>-0.29842052467822444</v>
      </c>
      <c r="I250">
        <f t="shared" si="23"/>
        <v>-3.5810462961386933</v>
      </c>
      <c r="K250">
        <f t="shared" si="24"/>
        <v>-0.29444223922090362</v>
      </c>
      <c r="M250">
        <f t="shared" si="25"/>
        <v>-0.29444223922090362</v>
      </c>
      <c r="N250" s="13">
        <f t="shared" si="26"/>
        <v>1.5826755179930312E-5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5.2914091529696901</v>
      </c>
      <c r="H251" s="10">
        <f t="shared" si="27"/>
        <v>-0.29500132321759803</v>
      </c>
      <c r="I251">
        <f t="shared" si="23"/>
        <v>-3.5400158786111762</v>
      </c>
      <c r="K251">
        <f t="shared" si="24"/>
        <v>-0.2910931232102531</v>
      </c>
      <c r="M251">
        <f t="shared" si="25"/>
        <v>-0.2910931232102531</v>
      </c>
      <c r="N251" s="13">
        <f t="shared" si="26"/>
        <v>1.5274027297410917E-5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5.3031159017853904</v>
      </c>
      <c r="H252" s="10">
        <f t="shared" si="27"/>
        <v>-0.29161842604119026</v>
      </c>
      <c r="I252">
        <f t="shared" si="23"/>
        <v>-3.4994211124942831</v>
      </c>
      <c r="K252">
        <f t="shared" si="24"/>
        <v>-0.28778134949572992</v>
      </c>
      <c r="M252">
        <f t="shared" si="25"/>
        <v>-0.28778134949572992</v>
      </c>
      <c r="N252" s="13">
        <f t="shared" si="26"/>
        <v>1.4723156415721844E-5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5.3148226506010907</v>
      </c>
      <c r="H253" s="10">
        <f t="shared" si="27"/>
        <v>-0.28827147795930524</v>
      </c>
      <c r="I253">
        <f t="shared" si="23"/>
        <v>-3.4592577355116632</v>
      </c>
      <c r="K253">
        <f t="shared" si="24"/>
        <v>-0.28450652839695945</v>
      </c>
      <c r="M253">
        <f t="shared" si="25"/>
        <v>-0.28450652839695945</v>
      </c>
      <c r="N253" s="13">
        <f t="shared" si="26"/>
        <v>1.417484520700782E-5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5.3265293994167902</v>
      </c>
      <c r="H254" s="10">
        <f t="shared" si="27"/>
        <v>-0.28496012681524768</v>
      </c>
      <c r="I254">
        <f t="shared" si="23"/>
        <v>-3.419521521782972</v>
      </c>
      <c r="K254">
        <f t="shared" si="24"/>
        <v>-0.28126827335194626</v>
      </c>
      <c r="M254">
        <f t="shared" si="25"/>
        <v>-0.28126827335194626</v>
      </c>
      <c r="N254" s="13">
        <f t="shared" si="26"/>
        <v>1.362978199449069E-5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5.3382361482324905</v>
      </c>
      <c r="H255" s="10">
        <f t="shared" si="27"/>
        <v>-0.28168402347889387</v>
      </c>
      <c r="I255">
        <f t="shared" si="23"/>
        <v>-3.3802082817467265</v>
      </c>
      <c r="K255">
        <f t="shared" si="24"/>
        <v>-0.27806620092778439</v>
      </c>
      <c r="M255">
        <f t="shared" si="25"/>
        <v>-0.27806620092778439</v>
      </c>
      <c r="N255" s="13">
        <f t="shared" si="26"/>
        <v>1.3088640011316336E-5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5.3499428970481908</v>
      </c>
      <c r="H256" s="10">
        <f t="shared" si="27"/>
        <v>-0.27844282183908625</v>
      </c>
      <c r="I256">
        <f t="shared" si="23"/>
        <v>-3.3413138620690352</v>
      </c>
      <c r="K256">
        <f t="shared" si="24"/>
        <v>-0.27489993082966108</v>
      </c>
      <c r="M256">
        <f t="shared" si="25"/>
        <v>-0.27489993082966108</v>
      </c>
      <c r="N256" s="13">
        <f t="shared" si="26"/>
        <v>1.2552076704665737E-5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5.3616496458638903</v>
      </c>
      <c r="H257" s="10">
        <f t="shared" si="27"/>
        <v>-0.27523617879491935</v>
      </c>
      <c r="I257">
        <f t="shared" si="23"/>
        <v>-3.3028341455390322</v>
      </c>
      <c r="K257">
        <f t="shared" si="24"/>
        <v>-0.27176908590822757</v>
      </c>
      <c r="M257">
        <f t="shared" si="25"/>
        <v>-0.27176908590822757</v>
      </c>
      <c r="N257" s="13">
        <f t="shared" si="26"/>
        <v>1.2020733084948743E-5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5.3733563946795906</v>
      </c>
      <c r="H258" s="10">
        <f t="shared" si="27"/>
        <v>-0.27206375424598417</v>
      </c>
      <c r="I258">
        <f t="shared" si="23"/>
        <v>-3.26476505095181</v>
      </c>
      <c r="K258">
        <f t="shared" si="24"/>
        <v>-0.26867329216540553</v>
      </c>
      <c r="M258">
        <f t="shared" si="25"/>
        <v>-0.26867329216540553</v>
      </c>
      <c r="N258" s="13">
        <f t="shared" si="26"/>
        <v>1.1495233119841626E-5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5.38506314349529</v>
      </c>
      <c r="H259" s="10">
        <f t="shared" si="27"/>
        <v>-0.26892521108163325</v>
      </c>
      <c r="I259">
        <f t="shared" si="23"/>
        <v>-3.227102532979599</v>
      </c>
      <c r="K259">
        <f t="shared" si="24"/>
        <v>-0.26561217875870136</v>
      </c>
      <c r="M259">
        <f t="shared" si="25"/>
        <v>-0.26561217875870136</v>
      </c>
      <c r="N259" s="13">
        <f t="shared" si="26"/>
        <v>1.0976183172791521E-5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5.3967698923109904</v>
      </c>
      <c r="H260" s="10">
        <f t="shared" si="27"/>
        <v>-0.26582021516932641</v>
      </c>
      <c r="I260">
        <f t="shared" si="23"/>
        <v>-3.189842582031917</v>
      </c>
      <c r="K260">
        <f t="shared" si="24"/>
        <v>-0.26258537800408877</v>
      </c>
      <c r="M260">
        <f t="shared" si="25"/>
        <v>-0.26258537800408877</v>
      </c>
      <c r="N260" s="13">
        <f t="shared" si="26"/>
        <v>1.0464171485602738E-5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5.4084766411266907</v>
      </c>
      <c r="H261" s="10">
        <f t="shared" si="27"/>
        <v>-0.26274843534211573</v>
      </c>
      <c r="I261">
        <f t="shared" si="23"/>
        <v>-3.1529812241053889</v>
      </c>
      <c r="K261">
        <f t="shared" si="24"/>
        <v>-0.25959252537752658</v>
      </c>
      <c r="M261">
        <f t="shared" si="25"/>
        <v>-0.25959252537752658</v>
      </c>
      <c r="N261" s="13">
        <f t="shared" si="26"/>
        <v>9.9597677045930464E-6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5.420183389942391</v>
      </c>
      <c r="H262" s="10">
        <f t="shared" si="27"/>
        <v>-0.25970954338532393</v>
      </c>
      <c r="I262">
        <f t="shared" si="23"/>
        <v>-3.1165145206238871</v>
      </c>
      <c r="K262">
        <f t="shared" si="24"/>
        <v>-0.25663325951517219</v>
      </c>
      <c r="M262">
        <f t="shared" si="25"/>
        <v>-0.25663325951517219</v>
      </c>
      <c r="N262" s="13">
        <f t="shared" si="26"/>
        <v>9.4635224497557759E-6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5.4318901387580905</v>
      </c>
      <c r="H263" s="10">
        <f t="shared" si="27"/>
        <v>-0.25670321402246915</v>
      </c>
      <c r="I263">
        <f t="shared" si="23"/>
        <v>-3.0804385682696296</v>
      </c>
      <c r="K263">
        <f t="shared" si="24"/>
        <v>-0.25370722221234682</v>
      </c>
      <c r="M263">
        <f t="shared" si="25"/>
        <v>-0.25370722221234682</v>
      </c>
      <c r="N263" s="13">
        <f t="shared" si="26"/>
        <v>8.9759669263200986E-6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5.4435968875737908</v>
      </c>
      <c r="H264" s="10">
        <f t="shared" si="27"/>
        <v>-0.25372912490048605</v>
      </c>
      <c r="I264">
        <f t="shared" si="23"/>
        <v>-3.0447494988058326</v>
      </c>
      <c r="K264">
        <f t="shared" si="24"/>
        <v>-0.25081405842131166</v>
      </c>
      <c r="M264">
        <f t="shared" si="25"/>
        <v>-0.25081405842131166</v>
      </c>
      <c r="N264" s="13">
        <f t="shared" si="26"/>
        <v>8.4976125780061667E-6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5.4553036363894911</v>
      </c>
      <c r="H265" s="10">
        <f t="shared" si="27"/>
        <v>-0.25078695657429251</v>
      </c>
      <c r="I265">
        <f t="shared" si="23"/>
        <v>-3.0094434788915101</v>
      </c>
      <c r="K265">
        <f t="shared" si="24"/>
        <v>-0.24795341624790973</v>
      </c>
      <c r="M265">
        <f t="shared" si="25"/>
        <v>-0.24795341624790973</v>
      </c>
      <c r="N265" s="13">
        <f t="shared" si="26"/>
        <v>8.0289507812374172E-6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5.4670103852051906</v>
      </c>
      <c r="H266" s="10">
        <f t="shared" si="27"/>
        <v>-0.24787639249074619</v>
      </c>
      <c r="I266">
        <f t="shared" si="23"/>
        <v>-2.9745167098889542</v>
      </c>
      <c r="K266">
        <f t="shared" si="24"/>
        <v>-0.24512494694712264</v>
      </c>
      <c r="M266">
        <f t="shared" si="25"/>
        <v>-0.24512494694712264</v>
      </c>
      <c r="N266" s="13">
        <f t="shared" si="26"/>
        <v>7.5704525795259149E-6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5.4787171340208909</v>
      </c>
      <c r="H267" s="10">
        <f t="shared" si="27"/>
        <v>-0.24499711897203569</v>
      </c>
      <c r="I267">
        <f t="shared" si="23"/>
        <v>-2.9399654276644283</v>
      </c>
      <c r="K267">
        <f t="shared" si="24"/>
        <v>-0.2423283049175956</v>
      </c>
      <c r="M267">
        <f t="shared" si="25"/>
        <v>-0.2423283049175956</v>
      </c>
      <c r="N267" s="13">
        <f t="shared" si="26"/>
        <v>7.1225684571769135E-6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5.4904238828365912</v>
      </c>
      <c r="H268" s="10">
        <f t="shared" si="27"/>
        <v>-0.24214882519854772</v>
      </c>
      <c r="I268">
        <f t="shared" si="23"/>
        <v>-2.9057859023825725</v>
      </c>
      <c r="K268">
        <f t="shared" si="24"/>
        <v>-0.23956314769517884</v>
      </c>
      <c r="M268">
        <f t="shared" si="25"/>
        <v>-0.23956314769517884</v>
      </c>
      <c r="N268" s="13">
        <f t="shared" si="26"/>
        <v>6.6857281514279392E-6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5.5021306316522915</v>
      </c>
      <c r="H269" s="10">
        <f t="shared" si="27"/>
        <v>-0.23933120319125084</v>
      </c>
      <c r="I269">
        <f t="shared" si="23"/>
        <v>-2.8719744382950099</v>
      </c>
      <c r="K269">
        <f t="shared" si="24"/>
        <v>-0.23682913594553123</v>
      </c>
      <c r="M269">
        <f t="shared" si="25"/>
        <v>-0.23682913594553123</v>
      </c>
      <c r="N269" s="13">
        <f t="shared" si="26"/>
        <v>6.2603405021029058E-6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5.513837380467991</v>
      </c>
      <c r="H270" s="10">
        <f t="shared" si="27"/>
        <v>-0.23654394779363278</v>
      </c>
      <c r="I270">
        <f t="shared" si="23"/>
        <v>-2.8385273735235934</v>
      </c>
      <c r="K270">
        <f t="shared" si="24"/>
        <v>-0.23412593345583316</v>
      </c>
      <c r="M270">
        <f t="shared" si="25"/>
        <v>-0.23412593345583316</v>
      </c>
      <c r="N270" s="13">
        <f t="shared" si="26"/>
        <v>5.8467933378045241E-6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5.5255441292836913</v>
      </c>
      <c r="H271" s="10">
        <f t="shared" si="27"/>
        <v>-0.23378675665322768</v>
      </c>
      <c r="I271">
        <f t="shared" si="23"/>
        <v>-2.8054410798387321</v>
      </c>
      <c r="K271">
        <f t="shared" si="24"/>
        <v>-0.23145320712564746</v>
      </c>
      <c r="M271">
        <f t="shared" si="25"/>
        <v>-0.23145320712564746</v>
      </c>
      <c r="N271" s="13">
        <f t="shared" si="26"/>
        <v>5.4454533976698667E-6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5.5372508780993908</v>
      </c>
      <c r="H272" s="10">
        <f t="shared" si="27"/>
        <v>-0.23105933020276964</v>
      </c>
      <c r="I272">
        <f t="shared" si="23"/>
        <v>-2.7727119624332355</v>
      </c>
      <c r="K272">
        <f t="shared" si="24"/>
        <v>-0.2288106269569779</v>
      </c>
      <c r="M272">
        <f t="shared" si="25"/>
        <v>-0.2288106269569779</v>
      </c>
      <c r="N272" s="13">
        <f t="shared" si="26"/>
        <v>5.0566662876343019E-6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5.5489576269150911</v>
      </c>
      <c r="H273" s="10">
        <f t="shared" si="27"/>
        <v>-0.22836137164100181</v>
      </c>
      <c r="I273">
        <f t="shared" si="23"/>
        <v>-2.7403364596920219</v>
      </c>
      <c r="K273">
        <f t="shared" si="24"/>
        <v>-0.22619786604355754</v>
      </c>
      <c r="M273">
        <f t="shared" si="25"/>
        <v>-0.22619786604355754</v>
      </c>
      <c r="N273" s="13">
        <f t="shared" si="26"/>
        <v>4.6807564701726905E-6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5.5606643757307923</v>
      </c>
      <c r="H274" s="10">
        <f t="shared" si="27"/>
        <v>-0.22569258691317606</v>
      </c>
      <c r="I274">
        <f t="shared" si="23"/>
        <v>-2.7083110429581128</v>
      </c>
      <c r="K274">
        <f t="shared" si="24"/>
        <v>-0.22361460055941029</v>
      </c>
      <c r="M274">
        <f t="shared" si="25"/>
        <v>-0.22361460055941029</v>
      </c>
      <c r="N274" s="13">
        <f t="shared" si="26"/>
        <v>4.3180272864367625E-6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ref="G275:G338" si="29">$E$11*(D275/$E$12+1)</f>
        <v>5.5723711245464917</v>
      </c>
      <c r="H275" s="10">
        <f t="shared" si="27"/>
        <v>-0.22305268469127065</v>
      </c>
      <c r="I275">
        <f t="shared" si="23"/>
        <v>-2.6766322162952481</v>
      </c>
      <c r="K275">
        <f t="shared" si="24"/>
        <v>-0.22106050974672337</v>
      </c>
      <c r="M275">
        <f t="shared" si="25"/>
        <v>-0.22106050974672337</v>
      </c>
      <c r="N275" s="13">
        <f t="shared" si="26"/>
        <v>3.9687610096819855E-6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si="29"/>
        <v>5.5840778733621912</v>
      </c>
      <c r="H276" s="10">
        <f t="shared" si="27"/>
        <v>-0.22044137635395544</v>
      </c>
      <c r="I276">
        <f t="shared" ref="I276:I339" si="30">H276*$E$6</f>
        <v>-2.6452965162474653</v>
      </c>
      <c r="K276">
        <f t="shared" ref="K276:K339" si="31">($L$9/2)*$L$6*EXP(-$L$4*(G276/$L$10-1))+($L$9/2)*$L$6*EXP(-$L$4*(($H$4/$E$4)*G276/$L$10-1))+($L$9/2)*$L$6*EXP(-$L$4*(SQRT(4/3+$H$11^2/4)*($H$4/$E$4)*G276/$L$10-1))+2*$L$6*EXP(-$L$4*(($H$5/$E$4)*G276/$L$10-1))+16*$L$6*EXP(-$L$4*($H$14*($H$4/$E$4)*G276/$L$10-1))-SQRT(($L$9/2)*$L$7^2*EXP(-2*$L$5*(G276/$L$10-1))+($L$9/2)*$L$7^2*EXP(-2*$L$5*(($H$4/$E$4)*G276/$L$10-1))+($L$9/2)*$L$7^2*EXP(-2*$L$5*(SQRT(4/3+$H$11^2/4)*($H$4/$E$4)*G276/$L$10-1))+2*$L$7^2*EXP(-2*$L$5*(($H$5/$E$4)*G276/$L$10-1))+16*$L$7^2*EXP(-2*$L$5*($H$14*($H$4/$E$4)*G276/$L$10-1)))</f>
        <v>-0.21853527590306038</v>
      </c>
      <c r="M276">
        <f t="shared" ref="M276:M339" si="32">($L$9/2)*$O$6*EXP(-$O$4*(G276/$L$10-1))+($L$9/2)*$O$6*EXP(-$O$4*(($H$4/$E$4)*G276/$L$10-1))+($L$9/2)*$O$6*EXP(-$O$4*(SQRT(4/3+$H$11^2/4)*($H$4/$E$4)*G276/$L$10-1))+2*$O$6*EXP(-$O$4*(($H$5/$E$4)*G276/$L$10-1))+16*$O$6*EXP(-$O$4*($H$14*($H$4/$E$4)*G276/$L$10-1))-SQRT(($L$9/2)*$O$7^2*EXP(-2*$O$5*(G276/$L$10-1))+($L$9/2)*$O$7^2*EXP(-2*$O$5*(($H$4/$E$4)*G276/$L$10-1))+($L$9/2)*$O$7^2*EXP(-2*$O$5*(SQRT(4/3+$H$11^2/4)*($H$4/$E$4)*G276/$L$10-1))+2*$O$7^2*EXP(-2*$O$5*(($H$5/$E$4)*G276/$L$10-1))+16*$O$7^2*EXP(-2*$O$5*($H$14*($H$4/$E$4)*G276/$L$10-1)))</f>
        <v>-0.21853527590306038</v>
      </c>
      <c r="N276" s="13">
        <f t="shared" ref="N276:N339" si="33">(M276-H276)^2*O276</f>
        <v>3.6332189289023707E-6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5.5957846221778915</v>
      </c>
      <c r="H277" s="10">
        <f t="shared" ref="H277:H340" si="34">-(-$B$4)*(1+D277+$E$5*D277^3)*EXP(-D277)</f>
        <v>-0.21785837596632968</v>
      </c>
      <c r="I277">
        <f t="shared" si="30"/>
        <v>-2.6143005115959559</v>
      </c>
      <c r="K277">
        <f t="shared" si="31"/>
        <v>-0.21603858436795897</v>
      </c>
      <c r="M277">
        <f t="shared" si="32"/>
        <v>-0.21603858436795897</v>
      </c>
      <c r="N277" s="13">
        <f t="shared" si="33"/>
        <v>3.311641461500592E-6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5.6074913709935981</v>
      </c>
      <c r="H278" s="10">
        <f t="shared" si="34"/>
        <v>-0.21530340025946035</v>
      </c>
      <c r="I278">
        <f t="shared" si="30"/>
        <v>-2.5836408031135241</v>
      </c>
      <c r="K278">
        <f t="shared" si="31"/>
        <v>-0.21357012350893798</v>
      </c>
      <c r="M278">
        <f t="shared" si="32"/>
        <v>-0.21357012350893798</v>
      </c>
      <c r="N278" s="13">
        <f t="shared" si="33"/>
        <v>3.004248293901394E-6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5.6191981198092922</v>
      </c>
      <c r="H279" s="10">
        <f t="shared" si="34"/>
        <v>-0.21277616860974963</v>
      </c>
      <c r="I279">
        <f t="shared" si="30"/>
        <v>-2.5533140233169958</v>
      </c>
      <c r="K279">
        <f t="shared" si="31"/>
        <v>-0.21112958470695592</v>
      </c>
      <c r="M279">
        <f t="shared" si="32"/>
        <v>-0.21112958470695592</v>
      </c>
      <c r="N279" s="13">
        <f t="shared" si="33"/>
        <v>2.7112385489393592E-6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5.6309048686249916</v>
      </c>
      <c r="H280" s="10">
        <f t="shared" si="34"/>
        <v>-0.21027640301813114</v>
      </c>
      <c r="I280">
        <f t="shared" si="30"/>
        <v>-2.5233168362175737</v>
      </c>
      <c r="K280">
        <f t="shared" si="31"/>
        <v>-0.20871666234132724</v>
      </c>
      <c r="M280">
        <f t="shared" si="32"/>
        <v>-0.20871666234132724</v>
      </c>
      <c r="N280" s="13">
        <f t="shared" si="33"/>
        <v>2.4327909788766714E-6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5.642611617440692</v>
      </c>
      <c r="H281" s="10">
        <f t="shared" si="34"/>
        <v>-0.20780382808916048</v>
      </c>
      <c r="I281">
        <f t="shared" si="30"/>
        <v>-2.4936459370699255</v>
      </c>
      <c r="K281">
        <f t="shared" si="31"/>
        <v>-0.20633105377416794</v>
      </c>
      <c r="M281">
        <f t="shared" si="32"/>
        <v>-0.20633105377416794</v>
      </c>
      <c r="N281" s="13">
        <f t="shared" si="33"/>
        <v>2.1690641829017517E-6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5.6543183662563976</v>
      </c>
      <c r="H282" s="10">
        <f t="shared" si="34"/>
        <v>-0.20535817100997453</v>
      </c>
      <c r="I282">
        <f t="shared" si="30"/>
        <v>-2.4642980521196942</v>
      </c>
      <c r="K282">
        <f t="shared" si="31"/>
        <v>-0.20397245933435559</v>
      </c>
      <c r="M282">
        <f t="shared" si="32"/>
        <v>-0.20397245933435559</v>
      </c>
      <c r="N282" s="13">
        <f t="shared" si="33"/>
        <v>1.9201968479466325E-6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5.6660251150720926</v>
      </c>
      <c r="H283" s="10">
        <f t="shared" si="34"/>
        <v>-0.20293916152917429</v>
      </c>
      <c r="I283">
        <f t="shared" si="30"/>
        <v>-2.4352699383500918</v>
      </c>
      <c r="K283">
        <f t="shared" si="31"/>
        <v>-0.20164058230106319</v>
      </c>
      <c r="M283">
        <f t="shared" si="32"/>
        <v>-0.20164058230106319</v>
      </c>
      <c r="N283" s="13">
        <f t="shared" si="33"/>
        <v>1.6863080116816398E-6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5.6777318638877921</v>
      </c>
      <c r="H284" s="10">
        <f t="shared" si="34"/>
        <v>-0.20054653193561689</v>
      </c>
      <c r="I284">
        <f t="shared" si="30"/>
        <v>-2.4065583832274027</v>
      </c>
      <c r="K284">
        <f t="shared" si="31"/>
        <v>-0.19933512888686206</v>
      </c>
      <c r="M284">
        <f t="shared" si="32"/>
        <v>-0.19933512888686206</v>
      </c>
      <c r="N284" s="13">
        <f t="shared" si="33"/>
        <v>1.4674973465325051E-6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5.6894386127034924</v>
      </c>
      <c r="H285" s="10">
        <f t="shared" si="34"/>
        <v>-0.1981800170371753</v>
      </c>
      <c r="I285">
        <f t="shared" si="30"/>
        <v>-2.3781602044461039</v>
      </c>
      <c r="K285">
        <f t="shared" si="31"/>
        <v>-0.19705580822045884</v>
      </c>
      <c r="M285">
        <f t="shared" si="32"/>
        <v>-0.19705580822045884</v>
      </c>
      <c r="N285" s="13">
        <f t="shared" si="33"/>
        <v>1.2638454635830229E-6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5.701145361519198</v>
      </c>
      <c r="H286" s="10">
        <f t="shared" si="34"/>
        <v>-0.19583935413944276</v>
      </c>
      <c r="I286">
        <f t="shared" si="30"/>
        <v>-2.3500722496733131</v>
      </c>
      <c r="K286">
        <f t="shared" si="31"/>
        <v>-0.19480233232905256</v>
      </c>
      <c r="M286">
        <f t="shared" si="32"/>
        <v>-0.19480233232905256</v>
      </c>
      <c r="N286" s="13">
        <f t="shared" si="33"/>
        <v>1.0754142352249647E-6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5.712852110334893</v>
      </c>
      <c r="H287" s="10">
        <f t="shared" si="34"/>
        <v>-0.19352428302442584</v>
      </c>
      <c r="I287">
        <f t="shared" si="30"/>
        <v>-2.3222913962931102</v>
      </c>
      <c r="K287">
        <f t="shared" si="31"/>
        <v>-0.19257441612036175</v>
      </c>
      <c r="M287">
        <f t="shared" si="32"/>
        <v>-0.19257441612036175</v>
      </c>
      <c r="N287" s="13">
        <f t="shared" si="33"/>
        <v>9.0224713543630869E-7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5.7245588591505925</v>
      </c>
      <c r="H288" s="10">
        <f t="shared" si="34"/>
        <v>-0.1912345459292146</v>
      </c>
      <c r="I288">
        <f t="shared" si="30"/>
        <v>-2.2948145511505751</v>
      </c>
      <c r="K288">
        <f t="shared" si="31"/>
        <v>-0.19037177736431937</v>
      </c>
      <c r="M288">
        <f t="shared" si="32"/>
        <v>-0.19037177736431937</v>
      </c>
      <c r="N288" s="13">
        <f t="shared" si="33"/>
        <v>7.4436959657137068E-7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5.7362656079662928</v>
      </c>
      <c r="H289" s="10">
        <f t="shared" si="34"/>
        <v>-0.18896988752467878</v>
      </c>
      <c r="I289">
        <f t="shared" si="30"/>
        <v>-2.2676386502961452</v>
      </c>
      <c r="K289">
        <f t="shared" si="31"/>
        <v>-0.18819413667448961</v>
      </c>
      <c r="M289">
        <f t="shared" si="32"/>
        <v>-0.18819413667448961</v>
      </c>
      <c r="N289" s="13">
        <f t="shared" si="33"/>
        <v>6.0178938156920574E-7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5.7479723567819985</v>
      </c>
      <c r="H290" s="10">
        <f t="shared" si="34"/>
        <v>-0.18673005489416752</v>
      </c>
      <c r="I290">
        <f t="shared" si="30"/>
        <v>-2.2407606587300104</v>
      </c>
      <c r="K290">
        <f t="shared" si="31"/>
        <v>-0.18604121748919414</v>
      </c>
      <c r="M290">
        <f t="shared" si="32"/>
        <v>-0.18604121748919414</v>
      </c>
      <c r="N290" s="13">
        <f t="shared" si="33"/>
        <v>4.7449697049046838E-7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5.7596791055976926</v>
      </c>
      <c r="H291" s="10">
        <f t="shared" si="34"/>
        <v>-0.18451479751225214</v>
      </c>
      <c r="I291">
        <f t="shared" si="30"/>
        <v>-2.2141775701470259</v>
      </c>
      <c r="K291">
        <f t="shared" si="31"/>
        <v>-0.18391274605239388</v>
      </c>
      <c r="M291">
        <f t="shared" si="32"/>
        <v>-0.18391274605239388</v>
      </c>
      <c r="N291" s="13">
        <f t="shared" si="33"/>
        <v>3.6246596031745593E-7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5.7713858544133929</v>
      </c>
      <c r="H292" s="10">
        <f t="shared" si="34"/>
        <v>-0.18232386722349661</v>
      </c>
      <c r="I292">
        <f t="shared" si="30"/>
        <v>-2.1878864066819594</v>
      </c>
      <c r="K292">
        <f t="shared" si="31"/>
        <v>-0.18180845139431628</v>
      </c>
      <c r="M292">
        <f t="shared" si="32"/>
        <v>-0.18180845139431628</v>
      </c>
      <c r="N292" s="13">
        <f t="shared" si="33"/>
        <v>2.6565347696964383E-7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5.7830926032290932</v>
      </c>
      <c r="H293" s="10">
        <f t="shared" si="34"/>
        <v>-0.18015701822130223</v>
      </c>
      <c r="I293">
        <f t="shared" si="30"/>
        <v>-2.1618842186556266</v>
      </c>
      <c r="K293">
        <f t="shared" si="31"/>
        <v>-0.17972806531188684</v>
      </c>
      <c r="M293">
        <f t="shared" si="32"/>
        <v>-0.17972806531188684</v>
      </c>
      <c r="N293" s="13">
        <f t="shared" si="33"/>
        <v>1.8400059849592483E-7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5.794799352044798</v>
      </c>
      <c r="H294" s="10">
        <f t="shared" si="34"/>
        <v>-0.1780140070268014</v>
      </c>
      <c r="I294">
        <f t="shared" si="30"/>
        <v>-2.1361680843216169</v>
      </c>
      <c r="K294">
        <f t="shared" si="31"/>
        <v>-0.1776713223489402</v>
      </c>
      <c r="M294">
        <f t="shared" si="32"/>
        <v>-0.1776713223489402</v>
      </c>
      <c r="N294" s="13">
        <f t="shared" si="33"/>
        <v>1.1743278844083004E-7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5.806506100860493</v>
      </c>
      <c r="H295" s="10">
        <f t="shared" si="34"/>
        <v>-0.17589459246783609</v>
      </c>
      <c r="I295">
        <f t="shared" si="30"/>
        <v>-2.110735109614033</v>
      </c>
      <c r="K295">
        <f t="shared" si="31"/>
        <v>-0.17563795977626007</v>
      </c>
      <c r="M295">
        <f t="shared" si="32"/>
        <v>-0.17563795977626007</v>
      </c>
      <c r="N295" s="13">
        <f t="shared" si="33"/>
        <v>6.5860338385555333E-8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5.8182128496761933</v>
      </c>
      <c r="H296" s="10">
        <f t="shared" si="34"/>
        <v>-0.17379853565800468</v>
      </c>
      <c r="I296">
        <f t="shared" si="30"/>
        <v>-2.085582427896056</v>
      </c>
      <c r="K296">
        <f t="shared" si="31"/>
        <v>-0.17362771757143644</v>
      </c>
      <c r="M296">
        <f t="shared" si="32"/>
        <v>-0.17362771757143644</v>
      </c>
      <c r="N296" s="13">
        <f t="shared" si="33"/>
        <v>2.9178818698835356E-8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5.8299195984918928</v>
      </c>
      <c r="H297" s="10">
        <f t="shared" si="34"/>
        <v>-0.17172559997581979</v>
      </c>
      <c r="I297">
        <f t="shared" si="30"/>
        <v>-2.0607071997098374</v>
      </c>
      <c r="K297">
        <f t="shared" si="31"/>
        <v>-0.17164033839858714</v>
      </c>
      <c r="M297">
        <f t="shared" si="32"/>
        <v>-0.17164033839858714</v>
      </c>
      <c r="N297" s="13">
        <f t="shared" si="33"/>
        <v>7.2695365521997729E-9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5.8416263473075993</v>
      </c>
      <c r="H298" s="10">
        <f t="shared" si="34"/>
        <v>-0.16967555104394899</v>
      </c>
      <c r="I298">
        <f t="shared" si="30"/>
        <v>-2.0361066125273881</v>
      </c>
      <c r="K298">
        <f t="shared" si="31"/>
        <v>-0.16967556758792679</v>
      </c>
      <c r="M298">
        <f t="shared" si="32"/>
        <v>-0.16967556758792679</v>
      </c>
      <c r="N298" s="13">
        <f t="shared" si="33"/>
        <v>2.7370320140791142E-16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5.8533330961232934</v>
      </c>
      <c r="H299" s="10">
        <f t="shared" si="34"/>
        <v>-0.16764815670857508</v>
      </c>
      <c r="I299">
        <f t="shared" si="30"/>
        <v>-2.0117778805029012</v>
      </c>
      <c r="K299">
        <f t="shared" si="31"/>
        <v>-0.16773315311522452</v>
      </c>
      <c r="M299">
        <f t="shared" si="32"/>
        <v>-0.16773315311522452</v>
      </c>
      <c r="N299" s="13">
        <f t="shared" si="33"/>
        <v>7.2243891433170009E-9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5.8650398449389938</v>
      </c>
      <c r="H300" s="10">
        <f t="shared" si="34"/>
        <v>-0.16564318701885225</v>
      </c>
      <c r="I300">
        <f t="shared" si="30"/>
        <v>-1.9877182442262269</v>
      </c>
      <c r="K300">
        <f t="shared" si="31"/>
        <v>-0.16581284558113429</v>
      </c>
      <c r="M300">
        <f t="shared" si="32"/>
        <v>-0.16581284558113429</v>
      </c>
      <c r="N300" s="13">
        <f t="shared" si="33"/>
        <v>2.8784027755610018E-8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5.8767465937546994</v>
      </c>
      <c r="H301" s="10">
        <f t="shared" si="34"/>
        <v>-0.16366041420650246</v>
      </c>
      <c r="I301">
        <f t="shared" si="30"/>
        <v>-1.9639249704780295</v>
      </c>
      <c r="K301">
        <f t="shared" si="31"/>
        <v>-0.16391439819044873</v>
      </c>
      <c r="M301">
        <f t="shared" si="32"/>
        <v>-0.16391439819044873</v>
      </c>
      <c r="N301" s="13">
        <f t="shared" si="33"/>
        <v>6.4507864101219637E-8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5.8884533425703989</v>
      </c>
      <c r="H302" s="10">
        <f t="shared" si="34"/>
        <v>-0.16169961266552604</v>
      </c>
      <c r="I302">
        <f t="shared" si="30"/>
        <v>-1.9403953519863126</v>
      </c>
      <c r="K302">
        <f t="shared" si="31"/>
        <v>-0.16203756673125602</v>
      </c>
      <c r="M302">
        <f t="shared" si="32"/>
        <v>-0.16203756673125602</v>
      </c>
      <c r="N302" s="13">
        <f t="shared" si="33"/>
        <v>1.1421295054342259E-7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5.9001600913860992</v>
      </c>
      <c r="H303" s="10">
        <f t="shared" si="34"/>
        <v>-0.15976055893203922</v>
      </c>
      <c r="I303">
        <f t="shared" si="30"/>
        <v>-1.9171267071844706</v>
      </c>
      <c r="K303">
        <f t="shared" si="31"/>
        <v>-0.16018210955402273</v>
      </c>
      <c r="M303">
        <f t="shared" si="32"/>
        <v>-0.16018210955402273</v>
      </c>
      <c r="N303" s="13">
        <f t="shared" si="33"/>
        <v>1.7770492689468669E-7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5.9118668402017933</v>
      </c>
      <c r="H304" s="10">
        <f t="shared" si="34"/>
        <v>-0.15784303166425837</v>
      </c>
      <c r="I304">
        <f t="shared" si="30"/>
        <v>-1.8941163799711003</v>
      </c>
      <c r="K304">
        <f t="shared" si="31"/>
        <v>-0.15834778755062398</v>
      </c>
      <c r="M304">
        <f t="shared" si="32"/>
        <v>-0.15834778755062398</v>
      </c>
      <c r="N304" s="13">
        <f t="shared" si="33"/>
        <v>2.5477850482073806E-7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5.9235735890174999</v>
      </c>
      <c r="H305" s="10">
        <f t="shared" si="34"/>
        <v>-0.15594681162261215</v>
      </c>
      <c r="I305">
        <f t="shared" si="30"/>
        <v>-1.8713617394713458</v>
      </c>
      <c r="K305">
        <f t="shared" si="31"/>
        <v>-0.15653436413331329</v>
      </c>
      <c r="M305">
        <f t="shared" si="32"/>
        <v>-0.15653436413331329</v>
      </c>
      <c r="N305" s="13">
        <f t="shared" si="33"/>
        <v>3.4521795283121233E-7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5.9352803378331993</v>
      </c>
      <c r="H306" s="10">
        <f t="shared" si="34"/>
        <v>-0.15407168165001478</v>
      </c>
      <c r="I306">
        <f t="shared" si="30"/>
        <v>-1.8488601798001774</v>
      </c>
      <c r="K306">
        <f t="shared" si="31"/>
        <v>-0.15474160521366775</v>
      </c>
      <c r="M306">
        <f t="shared" si="32"/>
        <v>-0.15474160521366775</v>
      </c>
      <c r="N306" s="13">
        <f t="shared" si="33"/>
        <v>4.4879758113750077E-7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5.9469870866488987</v>
      </c>
      <c r="H307" s="10">
        <f t="shared" si="34"/>
        <v>-0.15221742665226765</v>
      </c>
      <c r="I307">
        <f t="shared" si="30"/>
        <v>-1.8266091198272116</v>
      </c>
      <c r="K307">
        <f t="shared" si="31"/>
        <v>-0.15296927918148479</v>
      </c>
      <c r="M307">
        <f t="shared" si="32"/>
        <v>-0.15296927918148479</v>
      </c>
      <c r="N307" s="13">
        <f t="shared" si="33"/>
        <v>5.6528222569020979E-7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5.9586938354645937</v>
      </c>
      <c r="H308" s="10">
        <f t="shared" si="34"/>
        <v>-0.15038383357862797</v>
      </c>
      <c r="I308">
        <f t="shared" si="30"/>
        <v>-1.8046060029435358</v>
      </c>
      <c r="K308">
        <f t="shared" si="31"/>
        <v>-0.15121715688367332</v>
      </c>
      <c r="M308">
        <f t="shared" si="32"/>
        <v>-0.15121715688367332</v>
      </c>
      <c r="N308" s="13">
        <f t="shared" si="33"/>
        <v>6.9442773073170049E-7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5.9704005842802994</v>
      </c>
      <c r="H309" s="10">
        <f t="shared" si="34"/>
        <v>-0.14857069140252149</v>
      </c>
      <c r="I309">
        <f t="shared" si="30"/>
        <v>-1.7828482968302579</v>
      </c>
      <c r="K309">
        <f t="shared" si="31"/>
        <v>-0.14948501160312583</v>
      </c>
      <c r="M309">
        <f t="shared" si="32"/>
        <v>-0.14948501160312583</v>
      </c>
      <c r="N309" s="13">
        <f t="shared" si="33"/>
        <v>8.3598142923315132E-7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5.9821073330960006</v>
      </c>
      <c r="H310" s="10">
        <f t="shared" si="34"/>
        <v>-0.14677779110242589</v>
      </c>
      <c r="I310">
        <f t="shared" si="30"/>
        <v>-1.7613334932291107</v>
      </c>
      <c r="K310">
        <f t="shared" si="31"/>
        <v>-0.14777261903759778</v>
      </c>
      <c r="M310">
        <f t="shared" si="32"/>
        <v>-0.14777261903759778</v>
      </c>
      <c r="N310" s="13">
        <f t="shared" si="33"/>
        <v>9.8968262059836237E-7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5.9938140819116992</v>
      </c>
      <c r="H311" s="10">
        <f t="shared" si="34"/>
        <v>-0.14500492564289813</v>
      </c>
      <c r="I311">
        <f t="shared" si="30"/>
        <v>-1.7400591077147776</v>
      </c>
      <c r="K311">
        <f t="shared" si="31"/>
        <v>-0.14607975727858158</v>
      </c>
      <c r="M311">
        <f t="shared" si="32"/>
        <v>-0.14607975727858158</v>
      </c>
      <c r="N311" s="13">
        <f t="shared" si="33"/>
        <v>1.1552630450659577E-6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6.0055208307273942</v>
      </c>
      <c r="H312" s="10">
        <f t="shared" si="34"/>
        <v>-0.14325188995577645</v>
      </c>
      <c r="I312">
        <f t="shared" si="30"/>
        <v>-1.7190226794693175</v>
      </c>
      <c r="K312">
        <f t="shared" si="31"/>
        <v>-0.1444062067902025</v>
      </c>
      <c r="M312">
        <f t="shared" si="32"/>
        <v>-0.1444062067902025</v>
      </c>
      <c r="N312" s="13">
        <f t="shared" si="33"/>
        <v>1.3324473542393645E-6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6.0172275795430998</v>
      </c>
      <c r="H313" s="10">
        <f t="shared" si="34"/>
        <v>-0.1415184809215376</v>
      </c>
      <c r="I313">
        <f t="shared" si="30"/>
        <v>-1.6982217710584511</v>
      </c>
      <c r="K313">
        <f t="shared" si="31"/>
        <v>-0.14275175038813256</v>
      </c>
      <c r="M313">
        <f t="shared" si="32"/>
        <v>-0.14275175038813256</v>
      </c>
      <c r="N313" s="13">
        <f t="shared" si="33"/>
        <v>1.5209535772354324E-6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6.0289343283588002</v>
      </c>
      <c r="H314" s="10">
        <f t="shared" si="34"/>
        <v>-0.13980449735083217</v>
      </c>
      <c r="I314">
        <f t="shared" si="30"/>
        <v>-1.677653968209986</v>
      </c>
      <c r="K314">
        <f t="shared" si="31"/>
        <v>-0.14111617321854289</v>
      </c>
      <c r="M314">
        <f t="shared" si="32"/>
        <v>-0.14111617321854289</v>
      </c>
      <c r="N314" s="13">
        <f t="shared" si="33"/>
        <v>1.7204935819346729E-6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6.0406410771744996</v>
      </c>
      <c r="H315" s="10">
        <f t="shared" si="34"/>
        <v>-0.13810973996617171</v>
      </c>
      <c r="I315">
        <f t="shared" si="30"/>
        <v>-1.6573168795940605</v>
      </c>
      <c r="K315">
        <f t="shared" si="31"/>
        <v>-0.13949926273707661</v>
      </c>
      <c r="M315">
        <f t="shared" si="32"/>
        <v>-0.13949926273707661</v>
      </c>
      <c r="N315" s="13">
        <f t="shared" si="33"/>
        <v>1.93077353086323E-6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6.0523478259901937</v>
      </c>
      <c r="H316" s="10">
        <f t="shared" si="34"/>
        <v>-0.13643401138379643</v>
      </c>
      <c r="I316">
        <f t="shared" si="30"/>
        <v>-1.6372081366055573</v>
      </c>
      <c r="K316">
        <f t="shared" si="31"/>
        <v>-0.13790080868787863</v>
      </c>
      <c r="M316">
        <f t="shared" si="32"/>
        <v>-0.13790080868787863</v>
      </c>
      <c r="N316" s="13">
        <f t="shared" si="33"/>
        <v>2.1514943312627974E-6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6.0640545748059003</v>
      </c>
      <c r="H317" s="10">
        <f t="shared" si="34"/>
        <v>-0.13477711609570384</v>
      </c>
      <c r="I317">
        <f t="shared" si="30"/>
        <v>-1.6173253931484459</v>
      </c>
      <c r="K317">
        <f t="shared" si="31"/>
        <v>-0.1363206030826638</v>
      </c>
      <c r="M317">
        <f t="shared" si="32"/>
        <v>-0.1363206030826638</v>
      </c>
      <c r="N317" s="13">
        <f t="shared" si="33"/>
        <v>2.3823520789147628E-6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6.0757613236216006</v>
      </c>
      <c r="H318" s="10">
        <f t="shared" si="34"/>
        <v>-0.13313886045185949</v>
      </c>
      <c r="I318">
        <f t="shared" si="30"/>
        <v>-1.5976663254223138</v>
      </c>
      <c r="K318">
        <f t="shared" si="31"/>
        <v>-0.13475844017985386</v>
      </c>
      <c r="M318">
        <f t="shared" si="32"/>
        <v>-0.13475844017985386</v>
      </c>
      <c r="N318" s="13">
        <f t="shared" si="33"/>
        <v>2.6230384953303146E-6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6.0874680724373</v>
      </c>
      <c r="H319" s="10">
        <f t="shared" si="34"/>
        <v>-0.13151905264256336</v>
      </c>
      <c r="I319">
        <f t="shared" si="30"/>
        <v>-1.5782286317107603</v>
      </c>
      <c r="K319">
        <f t="shared" si="31"/>
        <v>-0.13321411646375825</v>
      </c>
      <c r="M319">
        <f t="shared" si="32"/>
        <v>-0.13321411646375825</v>
      </c>
      <c r="N319" s="13">
        <f t="shared" si="33"/>
        <v>2.8732413579238104E-6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6.0991748212529941</v>
      </c>
      <c r="H320" s="10">
        <f t="shared" si="34"/>
        <v>-0.12991750268099997</v>
      </c>
      <c r="I320">
        <f t="shared" si="30"/>
        <v>-1.5590100321719995</v>
      </c>
      <c r="K320">
        <f t="shared" si="31"/>
        <v>-0.13168743062383423</v>
      </c>
      <c r="M320">
        <f t="shared" si="32"/>
        <v>-0.13168743062383423</v>
      </c>
      <c r="N320" s="13">
        <f t="shared" si="33"/>
        <v>3.1326449228255141E-6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6.1108815700686998</v>
      </c>
      <c r="H321" s="10">
        <f t="shared" si="34"/>
        <v>-0.1283340223859506</v>
      </c>
      <c r="I321">
        <f t="shared" si="30"/>
        <v>-1.5400082686314072</v>
      </c>
      <c r="K321">
        <f t="shared" si="31"/>
        <v>-0.13017818353400973</v>
      </c>
      <c r="M321">
        <f t="shared" si="32"/>
        <v>-0.13017818353400973</v>
      </c>
      <c r="N321" s="13">
        <f t="shared" si="33"/>
        <v>3.4009303400107733E-6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6.122588318884401</v>
      </c>
      <c r="H322" s="10">
        <f t="shared" si="34"/>
        <v>-0.12676842536469013</v>
      </c>
      <c r="I322">
        <f t="shared" si="30"/>
        <v>-1.5212211043762816</v>
      </c>
      <c r="K322">
        <f t="shared" si="31"/>
        <v>-0.12868617823209341</v>
      </c>
      <c r="M322">
        <f t="shared" si="32"/>
        <v>-0.12868617823209341</v>
      </c>
      <c r="N322" s="13">
        <f t="shared" si="33"/>
        <v>3.6777760604335133E-6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6.1342950677001005</v>
      </c>
      <c r="H323" s="10">
        <f t="shared" si="34"/>
        <v>-0.12522052699603942</v>
      </c>
      <c r="I323">
        <f t="shared" si="30"/>
        <v>-1.502646323952473</v>
      </c>
      <c r="K323">
        <f t="shared" si="31"/>
        <v>-0.12721121989925202</v>
      </c>
      <c r="M323">
        <f t="shared" si="32"/>
        <v>-0.12721121989925202</v>
      </c>
      <c r="N323" s="13">
        <f t="shared" si="33"/>
        <v>3.9628582349010267E-6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6.1460018165157946</v>
      </c>
      <c r="H324" s="10">
        <f t="shared" si="34"/>
        <v>-0.12369014441360147</v>
      </c>
      <c r="I324">
        <f t="shared" si="30"/>
        <v>-1.4842817329632176</v>
      </c>
      <c r="K324">
        <f t="shared" si="31"/>
        <v>-0.12575311583958307</v>
      </c>
      <c r="M324">
        <f t="shared" si="32"/>
        <v>-0.12575311583958307</v>
      </c>
      <c r="N324" s="13">
        <f t="shared" si="33"/>
        <v>4.2558511044165317E-6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6.1577085653315002</v>
      </c>
      <c r="H325" s="10">
        <f t="shared" si="34"/>
        <v>-0.12217709648916007</v>
      </c>
      <c r="I325">
        <f t="shared" si="30"/>
        <v>-1.4661251578699208</v>
      </c>
      <c r="K325">
        <f t="shared" si="31"/>
        <v>-0.12431167545977029</v>
      </c>
      <c r="M325">
        <f t="shared" si="32"/>
        <v>-0.12431167545977029</v>
      </c>
      <c r="N325" s="13">
        <f t="shared" si="33"/>
        <v>4.556427381771366E-6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6.1694153141472006</v>
      </c>
      <c r="H326" s="10">
        <f t="shared" si="34"/>
        <v>-0.12068120381626059</v>
      </c>
      <c r="I326">
        <f t="shared" si="30"/>
        <v>-1.4481744457951271</v>
      </c>
      <c r="K326">
        <f t="shared" si="31"/>
        <v>-0.12288671024884253</v>
      </c>
      <c r="M326">
        <f t="shared" si="32"/>
        <v>-0.12288671024884253</v>
      </c>
      <c r="N326" s="13">
        <f t="shared" si="33"/>
        <v>4.8642586241603086E-6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6.1811220629629009</v>
      </c>
      <c r="H327" s="10">
        <f t="shared" si="34"/>
        <v>-0.11920228869394611</v>
      </c>
      <c r="I327">
        <f t="shared" si="30"/>
        <v>-1.4304274643273533</v>
      </c>
      <c r="K327">
        <f t="shared" si="31"/>
        <v>-0.12147803375801641</v>
      </c>
      <c r="M327">
        <f t="shared" si="32"/>
        <v>-0.12147803375801641</v>
      </c>
      <c r="N327" s="13">
        <f t="shared" si="33"/>
        <v>5.179015596640335E-6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6.1928288117786012</v>
      </c>
      <c r="H328" s="10">
        <f t="shared" si="34"/>
        <v>-0.11774017511067347</v>
      </c>
      <c r="I328">
        <f t="shared" si="30"/>
        <v>-1.4128821013280817</v>
      </c>
      <c r="K328">
        <f t="shared" si="31"/>
        <v>-0.12008546158064982</v>
      </c>
      <c r="M328">
        <f t="shared" si="32"/>
        <v>-0.12008546158064982</v>
      </c>
      <c r="N328" s="13">
        <f t="shared" si="33"/>
        <v>5.5003686262541355E-6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6.2045355605943007</v>
      </c>
      <c r="H329" s="10">
        <f t="shared" si="34"/>
        <v>-0.11629468872839469</v>
      </c>
      <c r="I329">
        <f t="shared" si="30"/>
        <v>-1.3955362647407363</v>
      </c>
      <c r="K329">
        <f t="shared" si="31"/>
        <v>-0.11870881133229541</v>
      </c>
      <c r="M329">
        <f t="shared" si="32"/>
        <v>-0.11870881133229541</v>
      </c>
      <c r="N329" s="13">
        <f t="shared" si="33"/>
        <v>5.8279879466644203E-6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6.216242309410001</v>
      </c>
      <c r="H330" s="10">
        <f t="shared" si="34"/>
        <v>-0.11486565686680521</v>
      </c>
      <c r="I330">
        <f t="shared" si="30"/>
        <v>-1.3783878824016624</v>
      </c>
      <c r="K330">
        <f t="shared" si="31"/>
        <v>-0.11734790263086137</v>
      </c>
      <c r="M330">
        <f t="shared" si="32"/>
        <v>-0.11734790263086137</v>
      </c>
      <c r="N330" s="13">
        <f t="shared" si="33"/>
        <v>6.1615440331747473E-6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6.2279490582257013</v>
      </c>
      <c r="H331" s="10">
        <f t="shared" si="34"/>
        <v>-0.11345290848776017</v>
      </c>
      <c r="I331">
        <f t="shared" si="30"/>
        <v>-1.361434901853122</v>
      </c>
      <c r="K331">
        <f t="shared" si="31"/>
        <v>-0.11600255707688371</v>
      </c>
      <c r="M331">
        <f t="shared" si="32"/>
        <v>-0.11600255707688371</v>
      </c>
      <c r="N331" s="13">
        <f t="shared" si="33"/>
        <v>6.5007079280196743E-6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6.2396558070414008</v>
      </c>
      <c r="H332" s="10">
        <f t="shared" si="34"/>
        <v>-0.11205627417985535</v>
      </c>
      <c r="I332">
        <f t="shared" si="30"/>
        <v>-1.3446752901582641</v>
      </c>
      <c r="K332">
        <f t="shared" si="31"/>
        <v>-0.11467259823391027</v>
      </c>
      <c r="M332">
        <f t="shared" si="32"/>
        <v>-0.11467259823391027</v>
      </c>
      <c r="N332" s="13">
        <f t="shared" si="33"/>
        <v>6.8451515558263542E-6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6.2513625558571011</v>
      </c>
      <c r="H333" s="10">
        <f t="shared" si="34"/>
        <v>-0.1106755861431732</v>
      </c>
      <c r="I333">
        <f t="shared" si="30"/>
        <v>-1.3281070337180785</v>
      </c>
      <c r="K333">
        <f t="shared" si="31"/>
        <v>-0.11335785160899967</v>
      </c>
      <c r="M333">
        <f t="shared" si="32"/>
        <v>-0.11335785160899967</v>
      </c>
      <c r="N333" s="13">
        <f t="shared" si="33"/>
        <v>7.1945480291652569E-6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6.2630693046728014</v>
      </c>
      <c r="H334" s="10">
        <f t="shared" si="34"/>
        <v>-0.10931067817419196</v>
      </c>
      <c r="I334">
        <f t="shared" si="30"/>
        <v>-1.3117281380903036</v>
      </c>
      <c r="K334">
        <f t="shared" si="31"/>
        <v>-0.11205814463334035</v>
      </c>
      <c r="M334">
        <f t="shared" si="32"/>
        <v>-0.11205814463334035</v>
      </c>
      <c r="N334" s="13">
        <f t="shared" si="33"/>
        <v>7.5485719441453914E-6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6.2747760534885018</v>
      </c>
      <c r="H335" s="10">
        <f t="shared" si="34"/>
        <v>-0.10796138565085653</v>
      </c>
      <c r="I335">
        <f t="shared" si="30"/>
        <v>-1.2955366278102782</v>
      </c>
      <c r="K335">
        <f t="shared" si="31"/>
        <v>-0.11077330664298747</v>
      </c>
      <c r="M335">
        <f t="shared" si="32"/>
        <v>-0.11077330664298747</v>
      </c>
      <c r="N335" s="13">
        <f t="shared" si="33"/>
        <v>7.9068996659866625E-6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6.2864828023042012</v>
      </c>
      <c r="H336" s="10">
        <f t="shared" si="34"/>
        <v>-0.1066275455178106</v>
      </c>
      <c r="I336">
        <f t="shared" si="30"/>
        <v>-1.2795305462137272</v>
      </c>
      <c r="K336">
        <f t="shared" si="31"/>
        <v>-0.10950316885972358</v>
      </c>
      <c r="M336">
        <f t="shared" si="32"/>
        <v>-0.10950316885972358</v>
      </c>
      <c r="N336" s="13">
        <f t="shared" si="33"/>
        <v>8.2692096045547634E-6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6.2981895511199015</v>
      </c>
      <c r="H337" s="10">
        <f t="shared" si="34"/>
        <v>-0.10530899627178733</v>
      </c>
      <c r="I337">
        <f t="shared" si="30"/>
        <v>-1.2637079552614479</v>
      </c>
      <c r="K337">
        <f t="shared" si="31"/>
        <v>-0.10824756437204323</v>
      </c>
      <c r="M337">
        <f t="shared" si="32"/>
        <v>-0.10824756437204323</v>
      </c>
      <c r="N337" s="13">
        <f t="shared" si="33"/>
        <v>8.6351824798415886E-6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6.309896299935601</v>
      </c>
      <c r="H338" s="10">
        <f t="shared" si="34"/>
        <v>-0.10400557794715878</v>
      </c>
      <c r="I338">
        <f t="shared" si="30"/>
        <v>-1.2480669353659053</v>
      </c>
      <c r="K338">
        <f t="shared" si="31"/>
        <v>-0.10700632811626402</v>
      </c>
      <c r="M338">
        <f t="shared" si="32"/>
        <v>-0.10700632811626402</v>
      </c>
      <c r="N338" s="13">
        <f t="shared" si="33"/>
        <v>9.0045015773851273E-6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ref="G339:G402" si="36">$E$11*(D339/$E$12+1)</f>
        <v>6.3216030487513013</v>
      </c>
      <c r="H339" s="10">
        <f t="shared" si="34"/>
        <v>-0.1027171321016406</v>
      </c>
      <c r="I339">
        <f t="shared" si="30"/>
        <v>-1.2326055852196873</v>
      </c>
      <c r="K339">
        <f t="shared" si="31"/>
        <v>-0.10577929685776478</v>
      </c>
      <c r="M339">
        <f t="shared" si="32"/>
        <v>-0.10577929685776478</v>
      </c>
      <c r="N339" s="13">
        <f t="shared" si="33"/>
        <v>9.3768529936490788E-6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si="36"/>
        <v>6.3333097975670007</v>
      </c>
      <c r="H340" s="10">
        <f t="shared" si="34"/>
        <v>-0.10144350180215292</v>
      </c>
      <c r="I340">
        <f t="shared" ref="I340:I403" si="37">H340*$E$6</f>
        <v>-1.2173220216258351</v>
      </c>
      <c r="K340">
        <f t="shared" ref="K340:K403" si="38">($L$9/2)*$L$6*EXP(-$L$4*(G340/$L$10-1))+($L$9/2)*$L$6*EXP(-$L$4*(($H$4/$E$4)*G340/$L$10-1))+($L$9/2)*$L$6*EXP(-$L$4*(SQRT(4/3+$H$11^2/4)*($H$4/$E$4)*G340/$L$10-1))+2*$L$6*EXP(-$L$4*(($H$5/$E$4)*G340/$L$10-1))+16*$L$6*EXP(-$L$4*($H$14*($H$4/$E$4)*G340/$L$10-1))-SQRT(($L$9/2)*$L$7^2*EXP(-2*$L$5*(G340/$L$10-1))+($L$9/2)*$L$7^2*EXP(-2*$L$5*(($H$4/$E$4)*G340/$L$10-1))+($L$9/2)*$L$7^2*EXP(-2*$L$5*(SQRT(4/3+$H$11^2/4)*($H$4/$E$4)*G340/$L$10-1))+2*$L$7^2*EXP(-2*$L$5*(($H$5/$E$4)*G340/$L$10-1))+16*$L$7^2*EXP(-2*$L$5*($H$14*($H$4/$E$4)*G340/$L$10-1)))</f>
        <v>-0.10456630917235492</v>
      </c>
      <c r="M340">
        <f t="shared" ref="M340:M403" si="39">($L$9/2)*$O$6*EXP(-$O$4*(G340/$L$10-1))+($L$9/2)*$O$6*EXP(-$O$4*(($H$4/$E$4)*G340/$L$10-1))+($L$9/2)*$O$6*EXP(-$O$4*(SQRT(4/3+$H$11^2/4)*($H$4/$E$4)*G340/$L$10-1))+2*$O$6*EXP(-$O$4*(($H$5/$E$4)*G340/$L$10-1))+16*$O$6*EXP(-$O$4*($H$14*($H$4/$E$4)*G340/$L$10-1))-SQRT(($L$9/2)*$O$7^2*EXP(-2*$O$5*(G340/$L$10-1))+($L$9/2)*$O$7^2*EXP(-2*$O$5*(($H$4/$E$4)*G340/$L$10-1))+($L$9/2)*$O$7^2*EXP(-2*$O$5*(SQRT(4/3+$H$11^2/4)*($H$4/$E$4)*G340/$L$10-1))+2*$O$7^2*EXP(-2*$O$5*(($H$5/$E$4)*G340/$L$10-1))+16*$O$7^2*EXP(-2*$O$5*($H$14*($H$4/$E$4)*G340/$L$10-1)))</f>
        <v>-0.10456630917235492</v>
      </c>
      <c r="N340" s="13">
        <f t="shared" ref="N340:N403" si="40">(M340-H340)^2*O340</f>
        <v>9.7519258713879268E-6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6.345016546382702</v>
      </c>
      <c r="H341" s="10">
        <f t="shared" ref="H341:H404" si="41">-(-$B$4)*(1+D341+$E$5*D341^3)*EXP(-D341)</f>
        <v>-0.10018453161083303</v>
      </c>
      <c r="I341">
        <f t="shared" si="37"/>
        <v>-1.2022143793299964</v>
      </c>
      <c r="K341">
        <f t="shared" si="38"/>
        <v>-0.10336720542777228</v>
      </c>
      <c r="M341">
        <f t="shared" si="39"/>
        <v>-0.10336720542777228</v>
      </c>
      <c r="N341" s="13">
        <f t="shared" si="40"/>
        <v>1.0129412625030651E-5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6.3567232951984014</v>
      </c>
      <c r="H342" s="10">
        <f t="shared" si="41"/>
        <v>-9.8940067571201357E-2</v>
      </c>
      <c r="I342">
        <f t="shared" si="37"/>
        <v>-1.1872808108544164</v>
      </c>
      <c r="K342">
        <f t="shared" si="38"/>
        <v>-0.10218182776531673</v>
      </c>
      <c r="M342">
        <f t="shared" si="39"/>
        <v>-0.10218182776531673</v>
      </c>
      <c r="N342" s="13">
        <f t="shared" si="40"/>
        <v>1.0509009156150941E-5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6.3684300440141017</v>
      </c>
      <c r="H343" s="10">
        <f t="shared" si="41"/>
        <v>-9.7709957194475838E-2</v>
      </c>
      <c r="I343">
        <f t="shared" si="37"/>
        <v>-1.1725194863337101</v>
      </c>
      <c r="K343">
        <f t="shared" si="38"/>
        <v>-0.10101002008161329</v>
      </c>
      <c r="M343">
        <f t="shared" si="39"/>
        <v>-0.10101002008161329</v>
      </c>
      <c r="N343" s="13">
        <f t="shared" si="40"/>
        <v>1.0890415059061984E-5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6.3801367928298021</v>
      </c>
      <c r="H344" s="10">
        <f t="shared" si="41"/>
        <v>-9.6494049446036415E-2</v>
      </c>
      <c r="I344">
        <f t="shared" si="37"/>
        <v>-1.157928593352437</v>
      </c>
      <c r="K344">
        <f t="shared" si="38"/>
        <v>-9.985162801051356E-2</v>
      </c>
      <c r="M344">
        <f t="shared" si="39"/>
        <v>-9.985162801051356E-2</v>
      </c>
      <c r="N344" s="13">
        <f t="shared" si="40"/>
        <v>1.1273333816636409E-5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6.3918435416455015</v>
      </c>
      <c r="H345" s="10">
        <f t="shared" si="41"/>
        <v>-9.5292194732034805E-2</v>
      </c>
      <c r="I345">
        <f t="shared" si="37"/>
        <v>-1.1435063367844176</v>
      </c>
      <c r="K345">
        <f t="shared" si="38"/>
        <v>-9.8706498905131362E-2</v>
      </c>
      <c r="M345">
        <f t="shared" si="39"/>
        <v>-9.8706498905131362E-2</v>
      </c>
      <c r="N345" s="13">
        <f t="shared" si="40"/>
        <v>1.165747298642457E-5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6.4035502904612027</v>
      </c>
      <c r="H346" s="10">
        <f t="shared" si="41"/>
        <v>-9.4104244886150379E-2</v>
      </c>
      <c r="I346">
        <f t="shared" si="37"/>
        <v>-1.1292509386338045</v>
      </c>
      <c r="K346">
        <f t="shared" si="38"/>
        <v>-9.7574481820013867E-2</v>
      </c>
      <c r="M346">
        <f t="shared" si="39"/>
        <v>-9.7574481820013867E-2</v>
      </c>
      <c r="N346" s="13">
        <f t="shared" si="40"/>
        <v>1.2042544377150263E-5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6.4152570392769022</v>
      </c>
      <c r="H347" s="10">
        <f t="shared" si="41"/>
        <v>-9.2930053156488793E-2</v>
      </c>
      <c r="I347">
        <f t="shared" si="37"/>
        <v>-1.1151606378778656</v>
      </c>
      <c r="K347">
        <f t="shared" si="38"/>
        <v>-9.6455427493453497E-2</v>
      </c>
      <c r="M347">
        <f t="shared" si="39"/>
        <v>-9.6455427493453497E-2</v>
      </c>
      <c r="N347" s="13">
        <f t="shared" si="40"/>
        <v>1.2428264215729326E-5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6.4269637880926025</v>
      </c>
      <c r="H348" s="10">
        <f t="shared" si="41"/>
        <v>-9.1769474192622699E-2</v>
      </c>
      <c r="I348">
        <f t="shared" si="37"/>
        <v>-1.1012336903114723</v>
      </c>
      <c r="K348">
        <f t="shared" si="38"/>
        <v>-9.5349188329934137E-2</v>
      </c>
      <c r="M348">
        <f t="shared" si="39"/>
        <v>-9.5349188329934137E-2</v>
      </c>
      <c r="N348" s="13">
        <f t="shared" si="40"/>
        <v>1.2814353304867372E-5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6.4386705369083028</v>
      </c>
      <c r="H349" s="10">
        <f t="shared" si="41"/>
        <v>-9.062236403277181E-2</v>
      </c>
      <c r="I349">
        <f t="shared" si="37"/>
        <v>-1.0874683683932618</v>
      </c>
      <c r="K349">
        <f t="shared" si="38"/>
        <v>-9.4255618382719605E-2</v>
      </c>
      <c r="M349">
        <f t="shared" si="39"/>
        <v>-9.4255618382719605E-2</v>
      </c>
      <c r="N349" s="13">
        <f t="shared" si="40"/>
        <v>1.3200537171414577E-5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6.4503772857240014</v>
      </c>
      <c r="H350" s="10">
        <f t="shared" si="41"/>
        <v>-8.9488580091121858E-2</v>
      </c>
      <c r="I350">
        <f t="shared" si="37"/>
        <v>-1.0738629610934622</v>
      </c>
      <c r="K350">
        <f t="shared" si="38"/>
        <v>-9.3174573336579428E-2</v>
      </c>
      <c r="M350">
        <f t="shared" si="39"/>
        <v>-9.3174573336579428E-2</v>
      </c>
      <c r="N350" s="13">
        <f t="shared" si="40"/>
        <v>1.3586546205558827E-5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6.4620840345397035</v>
      </c>
      <c r="H351" s="10">
        <f t="shared" si="41"/>
        <v>-8.8367981145279134E-2</v>
      </c>
      <c r="I351">
        <f t="shared" si="37"/>
        <v>-1.0604157737433497</v>
      </c>
      <c r="K351">
        <f t="shared" si="38"/>
        <v>-9.2105910490655252E-2</v>
      </c>
      <c r="M351">
        <f t="shared" si="39"/>
        <v>-9.2105910490655252E-2</v>
      </c>
      <c r="N351" s="13">
        <f t="shared" si="40"/>
        <v>1.3972115791023931E-5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6.473790783355402</v>
      </c>
      <c r="H352" s="10">
        <f t="shared" si="41"/>
        <v>-8.726042732386062E-2</v>
      </c>
      <c r="I352">
        <f t="shared" si="37"/>
        <v>-1.0471251278863274</v>
      </c>
      <c r="K352">
        <f t="shared" si="38"/>
        <v>-9.1049488741468912E-2</v>
      </c>
      <c r="M352">
        <f t="shared" si="39"/>
        <v>-9.1049488741468912E-2</v>
      </c>
      <c r="N352" s="13">
        <f t="shared" si="40"/>
        <v>1.4356986426407756E-5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6.4854975321711033</v>
      </c>
      <c r="H353" s="10">
        <f t="shared" si="41"/>
        <v>-8.6165780094216021E-2</v>
      </c>
      <c r="I353">
        <f t="shared" si="37"/>
        <v>-1.0339893611305921</v>
      </c>
      <c r="K353">
        <f t="shared" si="38"/>
        <v>-9.0005168566068133E-2</v>
      </c>
      <c r="M353">
        <f t="shared" si="39"/>
        <v>-9.0005168566068133E-2</v>
      </c>
      <c r="N353" s="13">
        <f t="shared" si="40"/>
        <v>1.4740903837790896E-5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6.4972042809868036</v>
      </c>
      <c r="H354" s="10">
        <f t="shared" si="41"/>
        <v>-8.5083902250281979E-2</v>
      </c>
      <c r="I354">
        <f t="shared" si="37"/>
        <v>-1.0210068270033839</v>
      </c>
      <c r="K354">
        <f t="shared" si="38"/>
        <v>-8.8972812005316745E-2</v>
      </c>
      <c r="M354">
        <f t="shared" si="39"/>
        <v>-8.8972812005316745E-2</v>
      </c>
      <c r="N354" s="13">
        <f t="shared" si="40"/>
        <v>1.5123619082804569E-5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6.5089110298025021</v>
      </c>
      <c r="H355" s="10">
        <f t="shared" si="41"/>
        <v>-8.4014657900564726E-2</v>
      </c>
      <c r="I355">
        <f t="shared" si="37"/>
        <v>-1.0081758948067767</v>
      </c>
      <c r="K355">
        <f t="shared" si="38"/>
        <v>-8.795228264732366E-2</v>
      </c>
      <c r="M355">
        <f t="shared" si="39"/>
        <v>-8.795228264732366E-2</v>
      </c>
      <c r="N355" s="13">
        <f t="shared" si="40"/>
        <v>1.5504888646288353E-5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6.5206177786182025</v>
      </c>
      <c r="H356" s="10">
        <f t="shared" si="41"/>
        <v>-8.2957912456251365E-2</v>
      </c>
      <c r="I356">
        <f t="shared" si="37"/>
        <v>-0.99549494947501638</v>
      </c>
      <c r="K356">
        <f t="shared" si="38"/>
        <v>-8.6943445611013651E-2</v>
      </c>
      <c r="M356">
        <f t="shared" si="39"/>
        <v>-8.6943445611013651E-2</v>
      </c>
      <c r="N356" s="13">
        <f t="shared" si="40"/>
        <v>1.5884474527709419E-5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6.5323245274339028</v>
      </c>
      <c r="H357" s="10">
        <f t="shared" si="41"/>
        <v>-8.1913532619446117E-2</v>
      </c>
      <c r="I357">
        <f t="shared" si="37"/>
        <v>-0.9829623914333534</v>
      </c>
      <c r="K357">
        <f t="shared" si="38"/>
        <v>-8.5946167529840578E-2</v>
      </c>
      <c r="M357">
        <f t="shared" si="39"/>
        <v>-8.5946167529840578E-2</v>
      </c>
      <c r="N357" s="13">
        <f t="shared" si="40"/>
        <v>1.6262144320532146E-5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6.5440312762496022</v>
      </c>
      <c r="H358" s="10">
        <f t="shared" si="41"/>
        <v>-8.0881386371531486E-2</v>
      </c>
      <c r="I358">
        <f t="shared" si="37"/>
        <v>-0.97057663645837788</v>
      </c>
      <c r="K358">
        <f t="shared" si="38"/>
        <v>-8.4960316535640928E-2</v>
      </c>
      <c r="M358">
        <f t="shared" si="39"/>
        <v>-8.4960316535640928E-2</v>
      </c>
      <c r="N358" s="13">
        <f t="shared" si="40"/>
        <v>1.6637671283681887E-5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6.5557380250653026</v>
      </c>
      <c r="H359" s="10">
        <f t="shared" si="41"/>
        <v>-7.9861342961651691E-2</v>
      </c>
      <c r="I359">
        <f t="shared" si="37"/>
        <v>-0.95833611553982023</v>
      </c>
      <c r="K359">
        <f t="shared" si="38"/>
        <v>-8.3985762242628492E-2</v>
      </c>
      <c r="M359">
        <f t="shared" si="39"/>
        <v>-8.3985762242628492E-2</v>
      </c>
      <c r="N359" s="13">
        <f t="shared" si="40"/>
        <v>1.7010834405293196E-5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6.5674447738810029</v>
      </c>
      <c r="H360" s="10">
        <f t="shared" si="41"/>
        <v>-7.8853272895316434E-2</v>
      </c>
      <c r="I360">
        <f t="shared" si="37"/>
        <v>-0.94623927474379721</v>
      </c>
      <c r="K360">
        <f t="shared" si="38"/>
        <v>-8.3022375731531706E-2</v>
      </c>
      <c r="M360">
        <f t="shared" si="39"/>
        <v>-8.3022375731531706E-2</v>
      </c>
      <c r="N360" s="13">
        <f t="shared" si="40"/>
        <v>1.7381418458938221E-5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6.5791515226967032</v>
      </c>
      <c r="H361" s="10">
        <f t="shared" si="41"/>
        <v>-7.7857047923124395E-2</v>
      </c>
      <c r="I361">
        <f t="shared" si="37"/>
        <v>-0.93428457507749274</v>
      </c>
      <c r="K361">
        <f t="shared" si="38"/>
        <v>-8.2070029533870714E-2</v>
      </c>
      <c r="M361">
        <f t="shared" si="39"/>
        <v>-8.2070029533870714E-2</v>
      </c>
      <c r="N361" s="13">
        <f t="shared" si="40"/>
        <v>1.7749214052486648E-5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6.5908582715124036</v>
      </c>
      <c r="H362" s="10">
        <f t="shared" si="41"/>
        <v>-7.6872541029603364E-2</v>
      </c>
      <c r="I362">
        <f t="shared" si="37"/>
        <v>-0.92247049235524037</v>
      </c>
      <c r="K362">
        <f t="shared" si="38"/>
        <v>-8.1128597616375892E-2</v>
      </c>
      <c r="M362">
        <f t="shared" si="39"/>
        <v>-8.1128597616375892E-2</v>
      </c>
      <c r="N362" s="13">
        <f t="shared" si="40"/>
        <v>1.8114017669809819E-5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6.6025650203281021</v>
      </c>
      <c r="H363" s="10">
        <f t="shared" si="41"/>
        <v>-7.5899626422166785E-2</v>
      </c>
      <c r="I363">
        <f t="shared" si="37"/>
        <v>-0.91079551706600137</v>
      </c>
      <c r="K363">
        <f t="shared" si="38"/>
        <v>-8.0197955365547552E-2</v>
      </c>
      <c r="M363">
        <f t="shared" si="39"/>
        <v>-8.0197955365547552E-2</v>
      </c>
      <c r="N363" s="13">
        <f t="shared" si="40"/>
        <v>1.8475631705504815E-5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6.6142717691438042</v>
      </c>
      <c r="H364" s="10">
        <f t="shared" si="41"/>
        <v>-7.4938179520183432E-2</v>
      </c>
      <c r="I364">
        <f t="shared" si="37"/>
        <v>-0.89925815424220112</v>
      </c>
      <c r="K364">
        <f t="shared" si="38"/>
        <v>-7.9277979572354343E-2</v>
      </c>
      <c r="M364">
        <f t="shared" si="39"/>
        <v>-7.9277979572354343E-2</v>
      </c>
      <c r="N364" s="13">
        <f t="shared" si="40"/>
        <v>1.8833864492822645E-5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6.6259785179595037</v>
      </c>
      <c r="H365" s="10">
        <f t="shared" si="41"/>
        <v>-7.3988076944160291E-2</v>
      </c>
      <c r="I365">
        <f t="shared" si="37"/>
        <v>-0.8878569233299235</v>
      </c>
      <c r="K365">
        <f t="shared" si="38"/>
        <v>-7.8368548417074843E-2</v>
      </c>
      <c r="M365">
        <f t="shared" si="39"/>
        <v>-7.8368548417074843E-2</v>
      </c>
      <c r="N365" s="13">
        <f t="shared" si="40"/>
        <v>1.918853032501818E-5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6.637685266775204</v>
      </c>
      <c r="H366" s="10">
        <f t="shared" si="41"/>
        <v>-7.3049196505035358E-2</v>
      </c>
      <c r="I366">
        <f t="shared" si="37"/>
        <v>-0.87659035806042429</v>
      </c>
      <c r="K366">
        <f t="shared" si="38"/>
        <v>-7.7469541454274926E-2</v>
      </c>
      <c r="M366">
        <f t="shared" si="39"/>
        <v>-7.7469541454274926E-2</v>
      </c>
      <c r="N366" s="13">
        <f t="shared" si="40"/>
        <v>1.9539449470267765E-5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6.6493920155909043</v>
      </c>
      <c r="H367" s="10">
        <f t="shared" si="41"/>
        <v>-7.2121417193580353E-2</v>
      </c>
      <c r="I367">
        <f t="shared" si="37"/>
        <v>-0.8654570063229643</v>
      </c>
      <c r="K367">
        <f t="shared" si="38"/>
        <v>-7.6580839597927761E-2</v>
      </c>
      <c r="M367">
        <f t="shared" si="39"/>
        <v>-7.6580839597927761E-2</v>
      </c>
      <c r="N367" s="13">
        <f t="shared" si="40"/>
        <v>1.988644818039561E-5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6.6610987644066029</v>
      </c>
      <c r="H368" s="10">
        <f t="shared" si="41"/>
        <v>-7.1204619169909986E-2</v>
      </c>
      <c r="I368">
        <f t="shared" si="37"/>
        <v>-0.85445543003891977</v>
      </c>
      <c r="K368">
        <f t="shared" si="38"/>
        <v>-7.570232510667084E-2</v>
      </c>
      <c r="M368">
        <f t="shared" si="39"/>
        <v>-7.570232510667084E-2</v>
      </c>
      <c r="N368" s="13">
        <f t="shared" si="40"/>
        <v>2.0229358693573832E-5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6.6728055132223032</v>
      </c>
      <c r="H369" s="10">
        <f t="shared" si="41"/>
        <v>-7.0298683753098001E-2</v>
      </c>
      <c r="I369">
        <f t="shared" si="37"/>
        <v>-0.84358420503717602</v>
      </c>
      <c r="K369">
        <f t="shared" si="38"/>
        <v>-7.4833881569201566E-2</v>
      </c>
      <c r="M369">
        <f t="shared" si="39"/>
        <v>-7.4833881569201566E-2</v>
      </c>
      <c r="N369" s="13">
        <f t="shared" si="40"/>
        <v>2.056801923119054E-5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6.6845122620380035</v>
      </c>
      <c r="H370" s="10">
        <f t="shared" si="41"/>
        <v>-6.9403493410896952E-2</v>
      </c>
      <c r="I370">
        <f t="shared" si="37"/>
        <v>-0.83284192093076337</v>
      </c>
      <c r="K370">
        <f t="shared" si="38"/>
        <v>-7.3975393889811614E-2</v>
      </c>
      <c r="M370">
        <f t="shared" si="39"/>
        <v>-7.3975393889811614E-2</v>
      </c>
      <c r="N370" s="13">
        <f t="shared" si="40"/>
        <v>2.0902273989100113E-5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6.696219010853703</v>
      </c>
      <c r="H371" s="10">
        <f t="shared" si="41"/>
        <v>-6.8518931749561127E-2</v>
      </c>
      <c r="I371">
        <f t="shared" si="37"/>
        <v>-0.82222718099473346</v>
      </c>
      <c r="K371">
        <f t="shared" si="38"/>
        <v>-7.3126748274057823E-2</v>
      </c>
      <c r="M371">
        <f t="shared" si="39"/>
        <v>-7.3126748274057823E-2</v>
      </c>
      <c r="N371" s="13">
        <f t="shared" si="40"/>
        <v>2.1231973123424819E-5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6.7079257596694042</v>
      </c>
      <c r="H372" s="10">
        <f t="shared" si="41"/>
        <v>-6.7644883503770403E-2</v>
      </c>
      <c r="I372">
        <f t="shared" si="37"/>
        <v>-0.81173860204524484</v>
      </c>
      <c r="K372">
        <f t="shared" si="38"/>
        <v>-7.2287832214569234E-2</v>
      </c>
      <c r="M372">
        <f t="shared" si="39"/>
        <v>-7.2287832214569234E-2</v>
      </c>
      <c r="N372" s="13">
        <f t="shared" si="40"/>
        <v>2.155697273110852E-5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6.7196325084851036</v>
      </c>
      <c r="H373" s="10">
        <f t="shared" si="41"/>
        <v>-6.678123452665434E-2</v>
      </c>
      <c r="I373">
        <f t="shared" si="37"/>
        <v>-0.80137481431985202</v>
      </c>
      <c r="K373">
        <f t="shared" si="38"/>
        <v>-7.1458534476992547E-2</v>
      </c>
      <c r="M373">
        <f t="shared" si="39"/>
        <v>-7.1458534476992547E-2</v>
      </c>
      <c r="N373" s="13">
        <f t="shared" si="40"/>
        <v>2.1877134825433791E-5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6.731339257300804</v>
      </c>
      <c r="H374" s="10">
        <f t="shared" si="41"/>
        <v>-6.5927871779913938E-2</v>
      </c>
      <c r="I374">
        <f t="shared" si="37"/>
        <v>-0.79113446135896726</v>
      </c>
      <c r="K374">
        <f t="shared" si="38"/>
        <v>-7.0638745086069765E-2</v>
      </c>
      <c r="M374">
        <f t="shared" si="39"/>
        <v>-7.0638745086069765E-2</v>
      </c>
      <c r="N374" s="13">
        <f t="shared" si="40"/>
        <v>2.2192327306651536E-5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6.7430460061165043</v>
      </c>
      <c r="H375" s="10">
        <f t="shared" si="41"/>
        <v>-6.5084683324040896E-2</v>
      </c>
      <c r="I375">
        <f t="shared" si="37"/>
        <v>-0.7810161998884908</v>
      </c>
      <c r="K375">
        <f t="shared" si="38"/>
        <v>-6.9828355311853982E-2</v>
      </c>
      <c r="M375">
        <f t="shared" si="39"/>
        <v>-6.9828355311853982E-2</v>
      </c>
      <c r="N375" s="13">
        <f t="shared" si="40"/>
        <v>2.2502423927962557E-5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6.7547527549322037</v>
      </c>
      <c r="H376" s="10">
        <f t="shared" si="41"/>
        <v>-6.4251558308631454E-2</v>
      </c>
      <c r="I376">
        <f t="shared" si="37"/>
        <v>-0.7710186997035775</v>
      </c>
      <c r="K376">
        <f t="shared" si="38"/>
        <v>-6.9027257656057328E-2</v>
      </c>
      <c r="M376">
        <f t="shared" si="39"/>
        <v>-6.9027257656057328E-2</v>
      </c>
      <c r="N376" s="13">
        <f t="shared" si="40"/>
        <v>2.280730425700392E-5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6.7664595037479041</v>
      </c>
      <c r="H377" s="10">
        <f t="shared" si="41"/>
        <v>-6.3428386962795069E-2</v>
      </c>
      <c r="I377">
        <f t="shared" si="37"/>
        <v>-0.76114064355354083</v>
      </c>
      <c r="K377">
        <f t="shared" si="38"/>
        <v>-6.8235345838532635E-2</v>
      </c>
      <c r="M377">
        <f t="shared" si="39"/>
        <v>-6.8235345838532635E-2</v>
      </c>
      <c r="N377" s="13">
        <f t="shared" si="40"/>
        <v>2.3106853633032162E-5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6.7781662525636044</v>
      </c>
      <c r="H378" s="10">
        <f t="shared" si="41"/>
        <v>-6.2615060585654719E-2</v>
      </c>
      <c r="I378">
        <f t="shared" si="37"/>
        <v>-0.75138072702785663</v>
      </c>
      <c r="K378">
        <f t="shared" si="38"/>
        <v>-6.7452514783889056E-2</v>
      </c>
      <c r="M378">
        <f t="shared" si="39"/>
        <v>-6.7452514783889056E-2</v>
      </c>
      <c r="N378" s="13">
        <f t="shared" si="40"/>
        <v>2.3400963120015008E-5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6.7898730013793047</v>
      </c>
      <c r="H379" s="10">
        <f t="shared" si="41"/>
        <v>-6.181147153693916E-2</v>
      </c>
      <c r="I379">
        <f t="shared" si="37"/>
        <v>-0.74173765844326989</v>
      </c>
      <c r="K379">
        <f t="shared" si="38"/>
        <v>-6.6678660608238183E-2</v>
      </c>
      <c r="M379">
        <f t="shared" si="39"/>
        <v>-6.6678660608238183E-2</v>
      </c>
      <c r="N379" s="13">
        <f t="shared" si="40"/>
        <v>2.3689529455772647E-5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6.801579750195005</v>
      </c>
      <c r="H380" s="10">
        <f t="shared" si="41"/>
        <v>-6.101751322766439E-2</v>
      </c>
      <c r="I380">
        <f t="shared" si="37"/>
        <v>-0.7322101587319727</v>
      </c>
      <c r="K380">
        <f t="shared" si="38"/>
        <v>-6.59136806060725E-2</v>
      </c>
      <c r="M380">
        <f t="shared" si="39"/>
        <v>-6.59136806060725E-2</v>
      </c>
      <c r="N380" s="13">
        <f t="shared" si="40"/>
        <v>2.3972454997387749E-5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6.8132864990107036</v>
      </c>
      <c r="H381" s="10">
        <f t="shared" si="41"/>
        <v>-6.0233080110904128E-2</v>
      </c>
      <c r="I381">
        <f t="shared" si="37"/>
        <v>-0.72279696133084959</v>
      </c>
      <c r="K381">
        <f t="shared" si="38"/>
        <v>-6.5157473237274E-2</v>
      </c>
      <c r="M381">
        <f t="shared" si="39"/>
        <v>-6.5157473237274E-2</v>
      </c>
      <c r="N381" s="13">
        <f t="shared" si="40"/>
        <v>2.4249647663038842E-5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6.8249932478264039</v>
      </c>
      <c r="H382" s="10">
        <f t="shared" si="41"/>
        <v>-5.9458067672646914E-2</v>
      </c>
      <c r="I382">
        <f t="shared" si="37"/>
        <v>-0.71349681207176296</v>
      </c>
      <c r="K382">
        <f t="shared" si="38"/>
        <v>-6.4409938114252108E-2</v>
      </c>
      <c r="M382">
        <f t="shared" si="39"/>
        <v>-6.4409938114252108E-2</v>
      </c>
      <c r="N382" s="13">
        <f t="shared" si="40"/>
        <v>2.4521020870443219E-5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6.8366999966421043</v>
      </c>
      <c r="H383" s="10">
        <f t="shared" si="41"/>
        <v>-5.869237242273944E-2</v>
      </c>
      <c r="I383">
        <f t="shared" si="37"/>
        <v>-0.70430846907287326</v>
      </c>
      <c r="K383">
        <f t="shared" si="38"/>
        <v>-6.3670975989211717E-2</v>
      </c>
      <c r="M383">
        <f t="shared" si="39"/>
        <v>-6.3670975989211717E-2</v>
      </c>
      <c r="N383" s="13">
        <f t="shared" si="40"/>
        <v>2.4786493472090474E-5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6.8484067454578037</v>
      </c>
      <c r="H384" s="10">
        <f t="shared" si="41"/>
        <v>-5.793589188591447E-2</v>
      </c>
      <c r="I384">
        <f t="shared" si="37"/>
        <v>-0.69523070263097364</v>
      </c>
      <c r="K384">
        <f t="shared" si="38"/>
        <v>-6.2940488741547881E-2</v>
      </c>
      <c r="M384">
        <f t="shared" si="39"/>
        <v>-6.2940488741547881E-2</v>
      </c>
      <c r="N384" s="13">
        <f t="shared" si="40"/>
        <v>2.504598968741583E-5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6.8601134942735058</v>
      </c>
      <c r="H385" s="10">
        <f t="shared" si="41"/>
        <v>-5.7188524592901878E-2</v>
      </c>
      <c r="I385">
        <f t="shared" si="37"/>
        <v>-0.68626229511482251</v>
      </c>
      <c r="K385">
        <f t="shared" si="38"/>
        <v>-6.2218379365368316E-2</v>
      </c>
      <c r="M385">
        <f t="shared" si="39"/>
        <v>-6.2218379365368316E-2</v>
      </c>
      <c r="N385" s="13">
        <f t="shared" si="40"/>
        <v>2.5299439032103406E-5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6.8718202430892044</v>
      </c>
      <c r="H386" s="10">
        <f t="shared" si="41"/>
        <v>-5.6450170071622147E-2</v>
      </c>
      <c r="I386">
        <f t="shared" si="37"/>
        <v>-0.67740204085946576</v>
      </c>
      <c r="K386">
        <f t="shared" si="38"/>
        <v>-6.1504551957143383E-2</v>
      </c>
      <c r="M386">
        <f t="shared" si="39"/>
        <v>-6.1504551957143383E-2</v>
      </c>
      <c r="N386" s="13">
        <f t="shared" si="40"/>
        <v>2.5546776244685208E-5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6.8835269919049047</v>
      </c>
      <c r="H387" s="10">
        <f t="shared" si="41"/>
        <v>-5.5720728838460437E-2</v>
      </c>
      <c r="I387">
        <f t="shared" si="37"/>
        <v>-0.66864874606152525</v>
      </c>
      <c r="K387">
        <f t="shared" si="38"/>
        <v>-6.0798911703479251E-2</v>
      </c>
      <c r="M387">
        <f t="shared" si="39"/>
        <v>-6.0798911703479251E-2</v>
      </c>
      <c r="N387" s="13">
        <f t="shared" si="40"/>
        <v>2.578794121057069E-5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6.895233740720605</v>
      </c>
      <c r="H388" s="10">
        <f t="shared" si="41"/>
        <v>-5.5000102389620754E-2</v>
      </c>
      <c r="I388">
        <f t="shared" si="37"/>
        <v>-0.66000122867544908</v>
      </c>
      <c r="K388">
        <f t="shared" si="38"/>
        <v>-6.010136486901823E-2</v>
      </c>
      <c r="M388">
        <f t="shared" si="39"/>
        <v>-6.010136486901823E-2</v>
      </c>
      <c r="N388" s="13">
        <f t="shared" si="40"/>
        <v>2.6022878883708479E-5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6.9069404895363045</v>
      </c>
      <c r="H389" s="10">
        <f t="shared" si="41"/>
        <v>-5.4288193192558461E-2</v>
      </c>
      <c r="I389">
        <f t="shared" si="37"/>
        <v>-0.65145831831070156</v>
      </c>
      <c r="K389">
        <f t="shared" si="38"/>
        <v>-5.9411818784461473E-2</v>
      </c>
      <c r="M389">
        <f t="shared" si="39"/>
        <v>-5.9411818784461473E-2</v>
      </c>
      <c r="N389" s="13">
        <f t="shared" si="40"/>
        <v>2.6251539206003496E-5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6.9186472383520048</v>
      </c>
      <c r="H390" s="10">
        <f t="shared" si="41"/>
        <v>-5.35849046774904E-2</v>
      </c>
      <c r="I390">
        <f t="shared" si="37"/>
        <v>-0.64301885612988485</v>
      </c>
      <c r="K390">
        <f t="shared" si="38"/>
        <v>-5.8730181834714609E-2</v>
      </c>
      <c r="M390">
        <f t="shared" si="39"/>
        <v>-5.8730181834714609E-2</v>
      </c>
      <c r="N390" s="13">
        <f t="shared" si="40"/>
        <v>2.6473877024653244E-5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6.9303539871677051</v>
      </c>
      <c r="H391" s="10">
        <f t="shared" si="41"/>
        <v>-5.289014122898119E-2</v>
      </c>
      <c r="I391">
        <f t="shared" si="37"/>
        <v>-0.63468169474777425</v>
      </c>
      <c r="K391">
        <f t="shared" si="38"/>
        <v>-5.8056363447156346E-2</v>
      </c>
      <c r="M391">
        <f t="shared" si="39"/>
        <v>-5.8056363447156346E-2</v>
      </c>
      <c r="N391" s="13">
        <f t="shared" si="40"/>
        <v>2.6689852007566636E-5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6.9420607359834037</v>
      </c>
      <c r="H392" s="10">
        <f t="shared" si="41"/>
        <v>-5.2203808177605039E-2</v>
      </c>
      <c r="I392">
        <f t="shared" si="37"/>
        <v>-0.6264456981312605</v>
      </c>
      <c r="K392">
        <f t="shared" si="38"/>
        <v>-5.7390274080027268E-2</v>
      </c>
      <c r="M392">
        <f t="shared" si="39"/>
        <v>-5.7390274080027268E-2</v>
      </c>
      <c r="N392" s="13">
        <f t="shared" si="40"/>
        <v>2.6899428556988421E-5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6.9537674847991058</v>
      </c>
      <c r="H393" s="10">
        <f t="shared" si="41"/>
        <v>-5.1525811791681399E-2</v>
      </c>
      <c r="I393">
        <f t="shared" si="37"/>
        <v>-0.61830974150017681</v>
      </c>
      <c r="K393">
        <f t="shared" si="38"/>
        <v>-5.6731825210938787E-2</v>
      </c>
      <c r="M393">
        <f t="shared" si="39"/>
        <v>-5.6731825210938787E-2</v>
      </c>
      <c r="N393" s="13">
        <f t="shared" si="40"/>
        <v>2.7102575721488003E-5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6.9654742336148043</v>
      </c>
      <c r="H394" s="10">
        <f t="shared" si="41"/>
        <v>-5.0856059269084104E-2</v>
      </c>
      <c r="I394">
        <f t="shared" si="37"/>
        <v>-0.61027271122900928</v>
      </c>
      <c r="K394">
        <f t="shared" si="38"/>
        <v>-5.6080929325502876E-2</v>
      </c>
      <c r="M394">
        <f t="shared" si="39"/>
        <v>-5.6080929325502876E-2</v>
      </c>
      <c r="N394" s="13">
        <f t="shared" si="40"/>
        <v>2.7299267106461502E-5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6.9771809824305047</v>
      </c>
      <c r="H395" s="10">
        <f t="shared" si="41"/>
        <v>-5.0194458729122197E-2</v>
      </c>
      <c r="I395">
        <f t="shared" si="37"/>
        <v>-0.60233350474946634</v>
      </c>
      <c r="K395">
        <f t="shared" si="38"/>
        <v>-5.5437499906077513E-2</v>
      </c>
      <c r="M395">
        <f t="shared" si="39"/>
        <v>-5.5437499906077513E-2</v>
      </c>
      <c r="N395" s="13">
        <f t="shared" si="40"/>
        <v>2.7489480783248978E-5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6.988887731246205</v>
      </c>
      <c r="H396" s="10">
        <f t="shared" si="41"/>
        <v>-4.954091920449237E-2</v>
      </c>
      <c r="I396">
        <f t="shared" si="37"/>
        <v>-0.59449103045390839</v>
      </c>
      <c r="K396">
        <f t="shared" si="38"/>
        <v>-5.480145142063253E-2</v>
      </c>
      <c r="M396">
        <f t="shared" si="39"/>
        <v>-5.480145142063253E-2</v>
      </c>
      <c r="N396" s="13">
        <f t="shared" si="40"/>
        <v>2.7673199197048499E-5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7.0005944800619062</v>
      </c>
      <c r="H397" s="10">
        <f t="shared" si="41"/>
        <v>-4.8895350633300874E-2</v>
      </c>
      <c r="I397">
        <f t="shared" si="37"/>
        <v>-0.58674420759961055</v>
      </c>
      <c r="K397">
        <f t="shared" si="38"/>
        <v>-5.4172699311729675E-2</v>
      </c>
      <c r="M397">
        <f t="shared" si="39"/>
        <v>-5.4172699311729675E-2</v>
      </c>
      <c r="N397" s="13">
        <f t="shared" si="40"/>
        <v>2.7850409073714206E-5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7.0123012288776065</v>
      </c>
      <c r="H398" s="10">
        <f t="shared" si="41"/>
        <v>-4.8257663851155201E-2</v>
      </c>
      <c r="I398">
        <f t="shared" si="37"/>
        <v>-0.57909196621386239</v>
      </c>
      <c r="K398">
        <f t="shared" si="38"/>
        <v>-5.3551159985619622E-2</v>
      </c>
      <c r="M398">
        <f t="shared" si="39"/>
        <v>-5.3551159985619622E-2</v>
      </c>
      <c r="N398" s="13">
        <f t="shared" si="40"/>
        <v>2.8021101325589763E-5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7.0240079776933051</v>
      </c>
      <c r="H399" s="10">
        <f t="shared" si="41"/>
        <v>-4.7627770583323431E-2</v>
      </c>
      <c r="I399">
        <f t="shared" si="37"/>
        <v>-0.57153324699988117</v>
      </c>
      <c r="K399">
        <f t="shared" si="38"/>
        <v>-5.2936750801452874E-2</v>
      </c>
      <c r="M399">
        <f t="shared" si="39"/>
        <v>-5.2936750801452874E-2</v>
      </c>
      <c r="N399" s="13">
        <f t="shared" si="40"/>
        <v>2.8185270956489747E-5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7.0357147265090054</v>
      </c>
      <c r="H400" s="10">
        <f t="shared" si="41"/>
        <v>-4.7005583436961158E-2</v>
      </c>
      <c r="I400">
        <f t="shared" si="37"/>
        <v>-0.56406700124353393</v>
      </c>
      <c r="K400">
        <f t="shared" si="38"/>
        <v>-5.2329390060604559E-2</v>
      </c>
      <c r="M400">
        <f t="shared" si="39"/>
        <v>-5.2329390060604559E-2</v>
      </c>
      <c r="N400" s="13">
        <f t="shared" si="40"/>
        <v>2.8342916965949353E-5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7.0474214753247058</v>
      </c>
      <c r="H401" s="10">
        <f t="shared" si="41"/>
        <v>-4.639101589340458E-2</v>
      </c>
      <c r="I401">
        <f t="shared" si="37"/>
        <v>-0.55669219072085496</v>
      </c>
      <c r="K401">
        <f t="shared" si="38"/>
        <v>-5.1728996996112477E-2</v>
      </c>
      <c r="M401">
        <f t="shared" si="39"/>
        <v>-5.1728996996112477E-2</v>
      </c>
      <c r="N401" s="13">
        <f t="shared" si="40"/>
        <v>2.8494042252866609E-5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7.0591282241404052</v>
      </c>
      <c r="H402" s="10">
        <f t="shared" si="41"/>
        <v>-4.5783982300529248E-2</v>
      </c>
      <c r="I402">
        <f t="shared" si="37"/>
        <v>-0.54940778760635101</v>
      </c>
      <c r="K402">
        <f t="shared" si="38"/>
        <v>-5.1135491762226218E-2</v>
      </c>
      <c r="M402">
        <f t="shared" si="39"/>
        <v>-5.1135491762226218E-2</v>
      </c>
      <c r="N402" s="13">
        <f t="shared" si="40"/>
        <v>2.8638653518632191E-5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ref="G403:G469" si="43">$E$11*(D403/$E$12+1)</f>
        <v>7.0708349729561064</v>
      </c>
      <c r="H403" s="10">
        <f t="shared" si="41"/>
        <v>-4.5184397865173059E-2</v>
      </c>
      <c r="I403">
        <f t="shared" si="37"/>
        <v>-0.54221277438207671</v>
      </c>
      <c r="K403">
        <f t="shared" si="38"/>
        <v>-5.0548795424067219E-2</v>
      </c>
      <c r="M403">
        <f t="shared" si="39"/>
        <v>-5.0548795424067219E-2</v>
      </c>
      <c r="N403" s="13">
        <f t="shared" si="40"/>
        <v>2.8776761169869624E-5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si="43"/>
        <v>7.0825417217718059</v>
      </c>
      <c r="H404" s="10">
        <f t="shared" si="41"/>
        <v>-4.4592178645623447E-2</v>
      </c>
      <c r="I404">
        <f t="shared" ref="I404:I467" si="44">H404*$E$6</f>
        <v>-0.53510614374748133</v>
      </c>
      <c r="K404">
        <f t="shared" ref="K404:K467" si="45">($L$9/2)*$L$6*EXP(-$L$4*(G404/$L$10-1))+($L$9/2)*$L$6*EXP(-$L$4*(($H$4/$E$4)*G404/$L$10-1))+($L$9/2)*$L$6*EXP(-$L$4*(SQRT(4/3+$H$11^2/4)*($H$4/$E$4)*G404/$L$10-1))+2*$L$6*EXP(-$L$4*(($H$5/$E$4)*G404/$L$10-1))+16*$L$6*EXP(-$L$4*($H$14*($H$4/$E$4)*G404/$L$10-1))-SQRT(($L$9/2)*$L$7^2*EXP(-2*$L$5*(G404/$L$10-1))+($L$9/2)*$L$7^2*EXP(-2*$L$5*(($H$4/$E$4)*G404/$L$10-1))+($L$9/2)*$L$7^2*EXP(-2*$L$5*(SQRT(4/3+$H$11^2/4)*($H$4/$E$4)*G404/$L$10-1))+2*$L$7^2*EXP(-2*$L$5*(($H$5/$E$4)*G404/$L$10-1))+16*$L$7^2*EXP(-2*$L$5*($H$14*($H$4/$E$4)*G404/$L$10-1)))</f>
        <v>-4.9968829947399929E-2</v>
      </c>
      <c r="M404">
        <f t="shared" ref="M404:M467" si="46">($L$9/2)*$O$6*EXP(-$O$4*(G404/$L$10-1))+($L$9/2)*$O$6*EXP(-$O$4*(($H$4/$E$4)*G404/$L$10-1))+($L$9/2)*$O$6*EXP(-$O$4*(SQRT(4/3+$H$11^2/4)*($H$4/$E$4)*G404/$L$10-1))+2*$O$6*EXP(-$O$4*(($H$5/$E$4)*G404/$L$10-1))+16*$O$6*EXP(-$O$4*($H$14*($H$4/$E$4)*G404/$L$10-1))-SQRT(($L$9/2)*$O$7^2*EXP(-2*$O$5*(G404/$L$10-1))+($L$9/2)*$O$7^2*EXP(-2*$O$5*(($H$4/$E$4)*G404/$L$10-1))+($L$9/2)*$O$7^2*EXP(-2*$O$5*(SQRT(4/3+$H$11^2/4)*($H$4/$E$4)*G404/$L$10-1))+2*$O$7^2*EXP(-2*$O$5*(($H$5/$E$4)*G404/$L$10-1))+16*$O$7^2*EXP(-2*$O$5*($H$14*($H$4/$E$4)*G404/$L$10-1)))</f>
        <v>-4.9968829947399929E-2</v>
      </c>
      <c r="N404" s="13">
        <f t="shared" ref="N404:N467" si="47">(M404-H404)^2*O404</f>
        <v>2.8908379220894739E-5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7.0942484705875062</v>
      </c>
      <c r="H405" s="10">
        <f t="shared" ref="H405:H469" si="48">-(-$B$4)*(1+D405+$E$5*D405^3)*EXP(-D405)</f>
        <v>-4.4007241544167006E-2</v>
      </c>
      <c r="I405">
        <f t="shared" si="44"/>
        <v>-0.52808689853000401</v>
      </c>
      <c r="K405">
        <f t="shared" si="45"/>
        <v>-4.9395518188509721E-2</v>
      </c>
      <c r="M405">
        <f t="shared" si="46"/>
        <v>-4.9395518188509721E-2</v>
      </c>
      <c r="N405" s="13">
        <f t="shared" si="47"/>
        <v>2.9033525195969195E-5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7.1059552194032065</v>
      </c>
      <c r="H406" s="10">
        <f t="shared" si="48"/>
        <v>-4.3429504299701611E-2</v>
      </c>
      <c r="I406">
        <f t="shared" si="44"/>
        <v>-0.52115405159641937</v>
      </c>
      <c r="K406">
        <f t="shared" si="45"/>
        <v>-4.8828783884191103E-2</v>
      </c>
      <c r="M406">
        <f t="shared" si="46"/>
        <v>-4.8828783884191103E-2</v>
      </c>
      <c r="N406" s="13">
        <f t="shared" si="47"/>
        <v>2.9152220031485014E-5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7.1176619682189051</v>
      </c>
      <c r="H407" s="10">
        <f t="shared" si="48"/>
        <v>-4.2858885480409496E-2</v>
      </c>
      <c r="I407">
        <f t="shared" si="44"/>
        <v>-0.51430662576491393</v>
      </c>
      <c r="K407">
        <f t="shared" si="45"/>
        <v>-4.8268551641841739E-2</v>
      </c>
      <c r="M407">
        <f t="shared" si="46"/>
        <v>-4.8268551641841739E-2</v>
      </c>
      <c r="N407" s="13">
        <f t="shared" si="47"/>
        <v>2.926448797814506E-5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7.1293687170346063</v>
      </c>
      <c r="H408" s="10">
        <f t="shared" si="48"/>
        <v>-4.2295304476490998E-2</v>
      </c>
      <c r="I408">
        <f t="shared" si="44"/>
        <v>-0.50754365371789201</v>
      </c>
      <c r="K408">
        <f t="shared" si="45"/>
        <v>-4.7714746929662384E-2</v>
      </c>
      <c r="M408">
        <f t="shared" si="46"/>
        <v>-4.7714746929662384E-2</v>
      </c>
      <c r="N408" s="13">
        <f t="shared" si="47"/>
        <v>2.9370356503236289E-5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7.1410754658503066</v>
      </c>
      <c r="H409" s="10">
        <f t="shared" si="48"/>
        <v>-4.1738681492958202E-2</v>
      </c>
      <c r="I409">
        <f t="shared" si="44"/>
        <v>-0.50086417791549842</v>
      </c>
      <c r="K409">
        <f t="shared" si="45"/>
        <v>-4.7167296066963391E-2</v>
      </c>
      <c r="M409">
        <f t="shared" si="46"/>
        <v>-4.7167296066963391E-2</v>
      </c>
      <c r="N409" s="13">
        <f t="shared" si="47"/>
        <v>2.9469856193101537E-5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7.1527822146660052</v>
      </c>
      <c r="H410" s="10">
        <f t="shared" si="48"/>
        <v>-4.1188937542487133E-2</v>
      </c>
      <c r="I410">
        <f t="shared" si="44"/>
        <v>-0.4942672505098456</v>
      </c>
      <c r="K410">
        <f t="shared" si="45"/>
        <v>-4.6626126214573849E-2</v>
      </c>
      <c r="M410">
        <f t="shared" si="46"/>
        <v>-4.6626126214573849E-2</v>
      </c>
      <c r="N410" s="13">
        <f t="shared" si="47"/>
        <v>2.9563020655868097E-5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7.1644889634817073</v>
      </c>
      <c r="H411" s="10">
        <f t="shared" si="48"/>
        <v>-4.0645994438328836E-2</v>
      </c>
      <c r="I411">
        <f t="shared" si="44"/>
        <v>-0.48775193325994604</v>
      </c>
      <c r="K411">
        <f t="shared" si="45"/>
        <v>-4.6091165365354757E-2</v>
      </c>
      <c r="M411">
        <f t="shared" si="46"/>
        <v>-4.6091165365354757E-2</v>
      </c>
      <c r="N411" s="13">
        <f t="shared" si="47"/>
        <v>2.9649886424528323E-5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7.1761957122974058</v>
      </c>
      <c r="H412" s="10">
        <f t="shared" si="48"/>
        <v>-4.0109774787277341E-2</v>
      </c>
      <c r="I412">
        <f t="shared" si="44"/>
        <v>-0.4813172974473281</v>
      </c>
      <c r="K412">
        <f t="shared" si="45"/>
        <v>-4.5562342334815112E-2</v>
      </c>
      <c r="M412">
        <f t="shared" si="46"/>
        <v>-4.5562342334815112E-2</v>
      </c>
      <c r="N412" s="13">
        <f t="shared" si="47"/>
        <v>2.9730492860462056E-5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7.1879024611131062</v>
      </c>
      <c r="H413" s="10">
        <f t="shared" si="48"/>
        <v>-3.9580201982695185E-2</v>
      </c>
      <c r="I413">
        <f t="shared" si="44"/>
        <v>-0.47496242379234221</v>
      </c>
      <c r="K413">
        <f t="shared" si="45"/>
        <v>-4.5039586751827967E-2</v>
      </c>
      <c r="M413">
        <f t="shared" si="46"/>
        <v>-4.5039586751827967E-2</v>
      </c>
      <c r="N413" s="13">
        <f t="shared" si="47"/>
        <v>2.9804882057439009E-5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7.1996092099288065</v>
      </c>
      <c r="H414" s="10">
        <f t="shared" si="48"/>
        <v>-3.9057200197594469E-2</v>
      </c>
      <c r="I414">
        <f t="shared" si="44"/>
        <v>-0.46868640237113363</v>
      </c>
      <c r="K414">
        <f t="shared" si="45"/>
        <v>-4.4522829049448563E-2</v>
      </c>
      <c r="M414">
        <f t="shared" si="46"/>
        <v>-4.4522829049448563E-2</v>
      </c>
      <c r="N414" s="13">
        <f t="shared" si="47"/>
        <v>2.9873098746219907E-5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7.2113159587445059</v>
      </c>
      <c r="H415" s="10">
        <f t="shared" si="48"/>
        <v>-3.8540694377773979E-2</v>
      </c>
      <c r="I415">
        <f t="shared" si="44"/>
        <v>-0.46248833253328775</v>
      </c>
      <c r="K415">
        <f t="shared" si="45"/>
        <v>-4.4012000455830848E-2</v>
      </c>
      <c r="M415">
        <f t="shared" si="46"/>
        <v>-4.4012000455830848E-2</v>
      </c>
      <c r="N415" s="13">
        <f t="shared" si="47"/>
        <v>2.9935190199782035E-5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7.2230227075602071</v>
      </c>
      <c r="H416" s="10">
        <f t="shared" si="48"/>
        <v>-3.8030610235010698E-2</v>
      </c>
      <c r="I416">
        <f t="shared" si="44"/>
        <v>-0.45636732282012837</v>
      </c>
      <c r="K416">
        <f t="shared" si="45"/>
        <v>-4.3507032985242944E-2</v>
      </c>
      <c r="M416">
        <f t="shared" si="46"/>
        <v>-4.3507032985242944E-2</v>
      </c>
      <c r="N416" s="13">
        <f t="shared" si="47"/>
        <v>2.9991206139261319E-5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7.2347294563759066</v>
      </c>
      <c r="H417" s="10">
        <f t="shared" si="48"/>
        <v>-3.752687424030602E-2</v>
      </c>
      <c r="I417">
        <f t="shared" si="44"/>
        <v>-0.45032249088367227</v>
      </c>
      <c r="K417">
        <f t="shared" si="45"/>
        <v>-4.3007859429181027E-2</v>
      </c>
      <c r="M417">
        <f t="shared" si="46"/>
        <v>-4.3007859429181027E-2</v>
      </c>
      <c r="N417" s="13">
        <f t="shared" si="47"/>
        <v>3.0041198640667191E-5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7.2464362051916069</v>
      </c>
      <c r="H418" s="10">
        <f t="shared" si="48"/>
        <v>-3.702941361718512E-2</v>
      </c>
      <c r="I418">
        <f t="shared" si="44"/>
        <v>-0.44435296340622144</v>
      </c>
      <c r="K418">
        <f t="shared" si="45"/>
        <v>-4.2514413347578363E-2</v>
      </c>
      <c r="M418">
        <f t="shared" si="46"/>
        <v>-4.2514413347578363E-2</v>
      </c>
      <c r="N418" s="13">
        <f t="shared" si="47"/>
        <v>3.008522204241395E-5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7.2581429540073072</v>
      </c>
      <c r="H419" s="10">
        <f t="shared" si="48"/>
        <v>-3.6538156335049733E-2</v>
      </c>
      <c r="I419">
        <f t="shared" si="44"/>
        <v>-0.43845787602059683</v>
      </c>
      <c r="K419">
        <f t="shared" si="45"/>
        <v>-4.2026629060111981E-2</v>
      </c>
      <c r="M419">
        <f t="shared" si="46"/>
        <v>-4.2026629060111981E-2</v>
      </c>
      <c r="N419" s="13">
        <f t="shared" si="47"/>
        <v>3.0123332853752213E-5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7.2698497028230067</v>
      </c>
      <c r="H420" s="10">
        <f t="shared" si="48"/>
        <v>-3.605303110258299E-2</v>
      </c>
      <c r="I420">
        <f t="shared" si="44"/>
        <v>-0.43263637323099591</v>
      </c>
      <c r="K420">
        <f t="shared" si="45"/>
        <v>-4.1544441637603118E-2</v>
      </c>
      <c r="M420">
        <f t="shared" si="46"/>
        <v>-4.1544441637603118E-2</v>
      </c>
      <c r="N420" s="13">
        <f t="shared" si="47"/>
        <v>3.0155589664130043E-5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7.281556451638707</v>
      </c>
      <c r="H421" s="10">
        <f t="shared" si="48"/>
        <v>-3.5573967361206403E-2</v>
      </c>
      <c r="I421">
        <f t="shared" si="44"/>
        <v>-0.42688760833447681</v>
      </c>
      <c r="K421">
        <f t="shared" si="45"/>
        <v>-4.1067786893511787E-2</v>
      </c>
      <c r="M421">
        <f t="shared" si="46"/>
        <v>-4.1067786893511787E-2</v>
      </c>
      <c r="N421" s="13">
        <f t="shared" si="47"/>
        <v>3.0182053053540151E-5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7.2932632004544073</v>
      </c>
      <c r="H422" s="10">
        <f t="shared" si="48"/>
        <v>-3.5100895278587826E-2</v>
      </c>
      <c r="I422">
        <f t="shared" si="44"/>
        <v>-0.42121074334305392</v>
      </c>
      <c r="K422">
        <f t="shared" si="45"/>
        <v>-4.0596601375525225E-2</v>
      </c>
      <c r="M422">
        <f t="shared" si="46"/>
        <v>-4.0596601375525225E-2</v>
      </c>
      <c r="N422" s="13">
        <f t="shared" si="47"/>
        <v>3.0202785503914897E-5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7.3049699492701059</v>
      </c>
      <c r="H423" s="10">
        <f t="shared" si="48"/>
        <v>-3.4633745742200427E-2</v>
      </c>
      <c r="I423">
        <f t="shared" si="44"/>
        <v>-0.41560494890640509</v>
      </c>
      <c r="K423">
        <f t="shared" si="45"/>
        <v>-4.0130822357237556E-2</v>
      </c>
      <c r="M423">
        <f t="shared" si="46"/>
        <v>-4.0130822357237556E-2</v>
      </c>
      <c r="N423" s="13">
        <f t="shared" si="47"/>
        <v>3.0217851311588059E-5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7.316676698085808</v>
      </c>
      <c r="H424" s="10">
        <f t="shared" si="48"/>
        <v>-3.4172450352931545E-2</v>
      </c>
      <c r="I424">
        <f t="shared" si="44"/>
        <v>-0.41006940423517857</v>
      </c>
      <c r="K424">
        <f t="shared" si="45"/>
        <v>-3.9670387829921161E-2</v>
      </c>
      <c r="M424">
        <f t="shared" si="46"/>
        <v>-3.9670387829921161E-2</v>
      </c>
      <c r="N424" s="13">
        <f t="shared" si="47"/>
        <v>3.0227316500886941E-5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7.3283834469015066</v>
      </c>
      <c r="H425" s="10">
        <f t="shared" si="48"/>
        <v>-3.3716941418741424E-2</v>
      </c>
      <c r="I425">
        <f t="shared" si="44"/>
        <v>-0.40460329702489706</v>
      </c>
      <c r="K425">
        <f t="shared" si="45"/>
        <v>-3.9215236494389127E-2</v>
      </c>
      <c r="M425">
        <f t="shared" si="46"/>
        <v>-3.9215236494389127E-2</v>
      </c>
      <c r="N425" s="13">
        <f t="shared" si="47"/>
        <v>3.0231248738891788E-5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7.3400901957172069</v>
      </c>
      <c r="H426" s="10">
        <f t="shared" si="48"/>
        <v>-3.3267151948370918E-2</v>
      </c>
      <c r="I426">
        <f t="shared" si="44"/>
        <v>-0.39920582338045102</v>
      </c>
      <c r="K426">
        <f t="shared" si="45"/>
        <v>-3.8765307752945594E-2</v>
      </c>
      <c r="M426">
        <f t="shared" si="46"/>
        <v>-3.8765307752945594E-2</v>
      </c>
      <c r="N426" s="13">
        <f t="shared" si="47"/>
        <v>3.0229717251378196E-5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7.3517969445329072</v>
      </c>
      <c r="H427" s="10">
        <f t="shared" si="48"/>
        <v>-3.2823015645097951E-2</v>
      </c>
      <c r="I427">
        <f t="shared" si="44"/>
        <v>-0.39387618774117539</v>
      </c>
      <c r="K427">
        <f t="shared" si="45"/>
        <v>-3.8320541701426611E-2</v>
      </c>
      <c r="M427">
        <f t="shared" si="46"/>
        <v>-3.8320541701426611E-2</v>
      </c>
      <c r="N427" s="13">
        <f t="shared" si="47"/>
        <v>3.0222792740012543E-5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7.3635036933486067</v>
      </c>
      <c r="H428" s="10">
        <f t="shared" si="48"/>
        <v>-3.2384466900541982E-2</v>
      </c>
      <c r="I428">
        <f t="shared" si="44"/>
        <v>-0.38861360280650381</v>
      </c>
      <c r="K428">
        <f t="shared" si="45"/>
        <v>-3.7880879121327517E-2</v>
      </c>
      <c r="M428">
        <f t="shared" si="46"/>
        <v>-3.7880879121327517E-2</v>
      </c>
      <c r="N428" s="13">
        <f t="shared" si="47"/>
        <v>3.0210547300800573E-5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7.3752104421643088</v>
      </c>
      <c r="H429" s="10">
        <f t="shared" si="48"/>
        <v>-3.1951440788516305E-2</v>
      </c>
      <c r="I429">
        <f t="shared" si="44"/>
        <v>-0.38341728946219567</v>
      </c>
      <c r="K429">
        <f t="shared" si="45"/>
        <v>-3.7446261472017302E-2</v>
      </c>
      <c r="M429">
        <f t="shared" si="46"/>
        <v>-3.7446261472017302E-2</v>
      </c>
      <c r="N429" s="13">
        <f t="shared" si="47"/>
        <v>3.0193054343830356E-5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7.3869171909800073</v>
      </c>
      <c r="H430" s="10">
        <f t="shared" si="48"/>
        <v>-3.1523873058927253E-2</v>
      </c>
      <c r="I430">
        <f t="shared" si="44"/>
        <v>-0.37828647670712701</v>
      </c>
      <c r="K430">
        <f t="shared" si="45"/>
        <v>-3.7016630883039997E-2</v>
      </c>
      <c r="M430">
        <f t="shared" si="46"/>
        <v>-3.7016630883039997E-2</v>
      </c>
      <c r="N430" s="13">
        <f t="shared" si="47"/>
        <v>3.0170388514351767E-5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7.3986239397957076</v>
      </c>
      <c r="H431" s="10">
        <f t="shared" si="48"/>
        <v>-3.1101700131720502E-2</v>
      </c>
      <c r="I431">
        <f t="shared" si="44"/>
        <v>-0.37322040158064601</v>
      </c>
      <c r="K431">
        <f t="shared" si="45"/>
        <v>-3.6591930146499488E-2</v>
      </c>
      <c r="M431">
        <f t="shared" si="46"/>
        <v>-3.6591930146499488E-2</v>
      </c>
      <c r="N431" s="13">
        <f t="shared" si="47"/>
        <v>3.0142625615180063E-5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7.410330688611408</v>
      </c>
      <c r="H432" s="10">
        <f t="shared" si="48"/>
        <v>-3.0684859090873311E-2</v>
      </c>
      <c r="I432">
        <f t="shared" si="44"/>
        <v>-0.3682183090904797</v>
      </c>
      <c r="K432">
        <f t="shared" si="45"/>
        <v>-3.6172102709530377E-2</v>
      </c>
      <c r="M432">
        <f t="shared" si="46"/>
        <v>-3.6172102709530377E-2</v>
      </c>
      <c r="N432" s="13">
        <f t="shared" si="47"/>
        <v>3.0109842530492692E-5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7.4220374374271074</v>
      </c>
      <c r="H433" s="10">
        <f t="shared" si="48"/>
        <v>-3.027328767843273E-2</v>
      </c>
      <c r="I433">
        <f t="shared" si="44"/>
        <v>-0.36327945214119273</v>
      </c>
      <c r="K433">
        <f t="shared" si="45"/>
        <v>-3.5757092666851155E-2</v>
      </c>
      <c r="M433">
        <f t="shared" si="46"/>
        <v>-3.5757092666851155E-2</v>
      </c>
      <c r="N433" s="13">
        <f t="shared" si="47"/>
        <v>3.0072117151002806E-5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7.4337441862428077</v>
      </c>
      <c r="H434" s="10">
        <f t="shared" si="48"/>
        <v>-2.9866924288599384E-2</v>
      </c>
      <c r="I434">
        <f t="shared" si="44"/>
        <v>-0.3584030914631926</v>
      </c>
      <c r="K434">
        <f t="shared" si="45"/>
        <v>-3.5346844753400164E-2</v>
      </c>
      <c r="M434">
        <f t="shared" si="46"/>
        <v>-3.5346844753400164E-2</v>
      </c>
      <c r="N434" s="13">
        <f t="shared" si="47"/>
        <v>3.0029528300542402E-5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7.4454509350585081</v>
      </c>
      <c r="H435" s="10">
        <f t="shared" si="48"/>
        <v>-2.946570796185588E-2</v>
      </c>
      <c r="I435">
        <f t="shared" si="44"/>
        <v>-0.35358849554227056</v>
      </c>
      <c r="K435">
        <f t="shared" si="45"/>
        <v>-3.4941304337053912E-2</v>
      </c>
      <c r="M435">
        <f t="shared" si="46"/>
        <v>-3.4941304337053912E-2</v>
      </c>
      <c r="N435" s="13">
        <f t="shared" si="47"/>
        <v>2.9982155664081822E-5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7.4571576838742066</v>
      </c>
      <c r="H436" s="10">
        <f t="shared" si="48"/>
        <v>-2.9069578379140225E-2</v>
      </c>
      <c r="I436">
        <f t="shared" si="44"/>
        <v>-0.34883494054968267</v>
      </c>
      <c r="K436">
        <f t="shared" si="45"/>
        <v>-3.4540417411425536E-2</v>
      </c>
      <c r="M436">
        <f t="shared" si="46"/>
        <v>-3.4540417411425536E-2</v>
      </c>
      <c r="N436" s="13">
        <f t="shared" si="47"/>
        <v>2.9930079717176484E-5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7.4688644326899087</v>
      </c>
      <c r="H437" s="10">
        <f t="shared" si="48"/>
        <v>-2.8678475856063014E-2</v>
      </c>
      <c r="I437">
        <f t="shared" si="44"/>
        <v>-0.3441417102727562</v>
      </c>
      <c r="K437">
        <f t="shared" si="45"/>
        <v>-3.4144130588743431E-2</v>
      </c>
      <c r="M437">
        <f t="shared" si="46"/>
        <v>-3.4144130588743431E-2</v>
      </c>
      <c r="N437" s="13">
        <f t="shared" si="47"/>
        <v>2.9873381656871837E-5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7.4805711815056073</v>
      </c>
      <c r="H438" s="10">
        <f t="shared" si="48"/>
        <v>-2.8292341337168781E-2</v>
      </c>
      <c r="I438">
        <f t="shared" si="44"/>
        <v>-0.33950809604602539</v>
      </c>
      <c r="K438">
        <f t="shared" si="45"/>
        <v>-3.3752391092810183E-2</v>
      </c>
      <c r="M438">
        <f t="shared" si="46"/>
        <v>-3.3752391092810183E-2</v>
      </c>
      <c r="N438" s="13">
        <f t="shared" si="47"/>
        <v>2.9812143334079731E-5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7.4922779303213076</v>
      </c>
      <c r="H439" s="10">
        <f t="shared" si="48"/>
        <v>-2.791111639024044E-2</v>
      </c>
      <c r="I439">
        <f t="shared" si="44"/>
        <v>-0.3349333966828853</v>
      </c>
      <c r="K439">
        <f t="shared" si="45"/>
        <v>-3.3365146752038138E-2</v>
      </c>
      <c r="M439">
        <f t="shared" si="46"/>
        <v>-3.3365146752038138E-2</v>
      </c>
      <c r="N439" s="13">
        <f t="shared" si="47"/>
        <v>2.9746447187411127E-5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7.5039846791370088</v>
      </c>
      <c r="H440" s="10">
        <f t="shared" si="48"/>
        <v>-2.7534743200647041E-2</v>
      </c>
      <c r="I440">
        <f t="shared" si="44"/>
        <v>-0.33041691840776449</v>
      </c>
      <c r="K440">
        <f t="shared" si="45"/>
        <v>-3.2982345992564402E-2</v>
      </c>
      <c r="M440">
        <f t="shared" si="46"/>
        <v>-3.2982345992564402E-2</v>
      </c>
      <c r="N440" s="13">
        <f t="shared" si="47"/>
        <v>2.9676376178505824E-5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7.5156914279527074</v>
      </c>
      <c r="H441" s="10">
        <f t="shared" si="48"/>
        <v>-2.7163164565733904E-2</v>
      </c>
      <c r="I441">
        <f t="shared" si="44"/>
        <v>-0.32595797478880684</v>
      </c>
      <c r="K441">
        <f t="shared" si="45"/>
        <v>-3.2603937831441589E-2</v>
      </c>
      <c r="M441">
        <f t="shared" si="46"/>
        <v>-3.2603937831441589E-2</v>
      </c>
      <c r="N441" s="13">
        <f t="shared" si="47"/>
        <v>2.9602013728839462E-5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7.5273981767684077</v>
      </c>
      <c r="H442" s="10">
        <f t="shared" si="48"/>
        <v>-2.6796323889255375E-2</v>
      </c>
      <c r="I442">
        <f t="shared" si="44"/>
        <v>-0.32155588667106449</v>
      </c>
      <c r="K442">
        <f t="shared" si="45"/>
        <v>-3.2229871869904732E-2</v>
      </c>
      <c r="M442">
        <f t="shared" si="46"/>
        <v>-3.2229871869904732E-2</v>
      </c>
      <c r="N442" s="13">
        <f t="shared" si="47"/>
        <v>2.9523443658018707E-5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7.5391049255841081</v>
      </c>
      <c r="H443" s="10">
        <f t="shared" si="48"/>
        <v>-2.6434165175849247E-2</v>
      </c>
      <c r="I443">
        <f t="shared" si="44"/>
        <v>-0.31720998211019097</v>
      </c>
      <c r="K443">
        <f t="shared" si="45"/>
        <v>-3.1860098286713899E-2</v>
      </c>
      <c r="M443">
        <f t="shared" si="46"/>
        <v>-3.1860098286713899E-2</v>
      </c>
      <c r="N443" s="13">
        <f t="shared" si="47"/>
        <v>2.9440750123577354E-5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7.5508116743998075</v>
      </c>
      <c r="H444" s="10">
        <f t="shared" si="48"/>
        <v>-2.6076633025553048E-2</v>
      </c>
      <c r="I444">
        <f t="shared" si="44"/>
        <v>-0.31291959630663657</v>
      </c>
      <c r="K444">
        <f t="shared" si="45"/>
        <v>-3.1494567831570883E-2</v>
      </c>
      <c r="M444">
        <f t="shared" si="46"/>
        <v>-3.1494567831570883E-2</v>
      </c>
      <c r="N444" s="13">
        <f t="shared" si="47"/>
        <v>2.9354017562259515E-5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7.5625184232155087</v>
      </c>
      <c r="H445" s="10">
        <f t="shared" si="48"/>
        <v>-2.5723672628361352E-2</v>
      </c>
      <c r="I445">
        <f t="shared" si="44"/>
        <v>-0.30868407154033622</v>
      </c>
      <c r="K445">
        <f t="shared" si="45"/>
        <v>-3.1133231818609379E-2</v>
      </c>
      <c r="M445">
        <f t="shared" si="46"/>
        <v>-3.1133231818609379E-2</v>
      </c>
      <c r="N445" s="13">
        <f t="shared" si="47"/>
        <v>2.9263330632796889E-5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7.5742251720312082</v>
      </c>
      <c r="H446" s="10">
        <f t="shared" si="48"/>
        <v>-2.5375229758824371E-2</v>
      </c>
      <c r="I446">
        <f t="shared" si="44"/>
        <v>-0.30450275710589247</v>
      </c>
      <c r="K446">
        <f t="shared" si="45"/>
        <v>-3.077604211995889E-2</v>
      </c>
      <c r="M446">
        <f t="shared" si="46"/>
        <v>-3.077604211995889E-2</v>
      </c>
      <c r="N446" s="13">
        <f t="shared" si="47"/>
        <v>2.9168774160183424E-5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7.5859319208469085</v>
      </c>
      <c r="H447" s="10">
        <f t="shared" si="48"/>
        <v>-2.5031250770686801E-2</v>
      </c>
      <c r="I447">
        <f t="shared" si="44"/>
        <v>-0.30037500924824162</v>
      </c>
      <c r="K447">
        <f t="shared" si="45"/>
        <v>-3.0422951159379482E-2</v>
      </c>
      <c r="M447">
        <f t="shared" si="46"/>
        <v>-3.0422951159379482E-2</v>
      </c>
      <c r="N447" s="13">
        <f t="shared" si="47"/>
        <v>2.9070433081428813E-5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7.5976386696626088</v>
      </c>
      <c r="H448" s="10">
        <f t="shared" si="48"/>
        <v>-2.4691682591567322E-2</v>
      </c>
      <c r="I448">
        <f t="shared" si="44"/>
        <v>-0.2963001910988079</v>
      </c>
      <c r="K448">
        <f t="shared" si="45"/>
        <v>-3.0073911905969246E-2</v>
      </c>
      <c r="M448">
        <f t="shared" si="46"/>
        <v>-3.0073911905969246E-2</v>
      </c>
      <c r="N448" s="13">
        <f t="shared" si="47"/>
        <v>2.8968392392807399E-5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7.6093454184783091</v>
      </c>
      <c r="H449" s="10">
        <f t="shared" si="48"/>
        <v>-2.4356472717677827E-2</v>
      </c>
      <c r="I449">
        <f t="shared" si="44"/>
        <v>-0.29227767261213394</v>
      </c>
      <c r="K449">
        <f t="shared" si="45"/>
        <v>-2.9728877867941369E-2</v>
      </c>
      <c r="M449">
        <f t="shared" si="46"/>
        <v>-2.9728877867941369E-2</v>
      </c>
      <c r="N449" s="13">
        <f t="shared" si="47"/>
        <v>2.8862737098578225E-5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7.6210521672940095</v>
      </c>
      <c r="H450" s="10">
        <f t="shared" si="48"/>
        <v>-2.4025569208582617E-2</v>
      </c>
      <c r="I450">
        <f t="shared" si="44"/>
        <v>-0.28830683050299138</v>
      </c>
      <c r="K450">
        <f t="shared" si="45"/>
        <v>-2.9387803086471678E-2</v>
      </c>
      <c r="M450">
        <f t="shared" si="46"/>
        <v>-2.9387803086471678E-2</v>
      </c>
      <c r="N450" s="13">
        <f t="shared" si="47"/>
        <v>2.8753552161181158E-5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7.6327589161097089</v>
      </c>
      <c r="H451" s="10">
        <f t="shared" si="48"/>
        <v>-2.3698920681996718E-2</v>
      </c>
      <c r="I451">
        <f t="shared" si="44"/>
        <v>-0.2843870481839606</v>
      </c>
      <c r="K451">
        <f t="shared" si="45"/>
        <v>-2.9050642129614945E-2</v>
      </c>
      <c r="M451">
        <f t="shared" si="46"/>
        <v>-2.9050642129614945E-2</v>
      </c>
      <c r="N451" s="13">
        <f t="shared" si="47"/>
        <v>2.8640922452896935E-5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7.6444656649254092</v>
      </c>
      <c r="H452" s="10">
        <f t="shared" si="48"/>
        <v>-2.337647630862361E-2</v>
      </c>
      <c r="I452">
        <f t="shared" si="44"/>
        <v>-0.28051771570348333</v>
      </c>
      <c r="K452">
        <f t="shared" si="45"/>
        <v>-2.87173500862897E-2</v>
      </c>
      <c r="M452">
        <f t="shared" si="46"/>
        <v>-2.87173500862897E-2</v>
      </c>
      <c r="N452" s="13">
        <f t="shared" si="47"/>
        <v>2.8524932708961257E-5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7.6561724137411096</v>
      </c>
      <c r="H453" s="10">
        <f t="shared" si="48"/>
        <v>-2.305818580703152E-2</v>
      </c>
      <c r="I453">
        <f t="shared" si="44"/>
        <v>-0.27669822968437824</v>
      </c>
      <c r="K453">
        <f t="shared" si="45"/>
        <v>-2.8387882560330913E-2</v>
      </c>
      <c r="M453">
        <f t="shared" si="46"/>
        <v>-2.8387882560330913E-2</v>
      </c>
      <c r="N453" s="13">
        <f t="shared" si="47"/>
        <v>2.8405667482130094E-5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7.6678791625568081</v>
      </c>
      <c r="H454" s="10">
        <f t="shared" si="48"/>
        <v>-2.2743999438568488E-2</v>
      </c>
      <c r="I454">
        <f t="shared" si="44"/>
        <v>-0.27292799326282186</v>
      </c>
      <c r="K454">
        <f t="shared" si="45"/>
        <v>-2.8062195664609241E-2</v>
      </c>
      <c r="M454">
        <f t="shared" si="46"/>
        <v>-2.8062195664609241E-2</v>
      </c>
      <c r="N454" s="13">
        <f t="shared" si="47"/>
        <v>2.8283211098674108E-5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7.6795859113725102</v>
      </c>
      <c r="H455" s="10">
        <f t="shared" si="48"/>
        <v>-2.2433868002315522E-2</v>
      </c>
      <c r="I455">
        <f t="shared" si="44"/>
        <v>-0.26920641602778628</v>
      </c>
      <c r="K455">
        <f t="shared" si="45"/>
        <v>-2.7740246015216623E-2</v>
      </c>
      <c r="M455">
        <f t="shared" si="46"/>
        <v>-2.7740246015216623E-2</v>
      </c>
      <c r="N455" s="13">
        <f t="shared" si="47"/>
        <v>2.8157647615800235E-5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7.6912926601882088</v>
      </c>
      <c r="H456" s="10">
        <f t="shared" si="48"/>
        <v>-2.2127742830077943E-2</v>
      </c>
      <c r="I456">
        <f t="shared" si="44"/>
        <v>-0.26553291396093531</v>
      </c>
      <c r="K456">
        <f t="shared" si="45"/>
        <v>-2.7421990725717833E-2</v>
      </c>
      <c r="M456">
        <f t="shared" si="46"/>
        <v>-2.7421990725717833E-2</v>
      </c>
      <c r="N456" s="13">
        <f t="shared" si="47"/>
        <v>2.8029060780487409E-5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7.7029994090039082</v>
      </c>
      <c r="H457" s="10">
        <f t="shared" si="48"/>
        <v>-2.1825575781414312E-2</v>
      </c>
      <c r="I457">
        <f t="shared" si="44"/>
        <v>-0.26190690937697175</v>
      </c>
      <c r="K457">
        <f t="shared" si="45"/>
        <v>-2.7107387401465757E-2</v>
      </c>
      <c r="M457">
        <f t="shared" si="46"/>
        <v>-2.7107387401465757E-2</v>
      </c>
      <c r="N457" s="13">
        <f t="shared" si="47"/>
        <v>2.7897533989710472E-5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7.7147061578196094</v>
      </c>
      <c r="H458" s="10">
        <f t="shared" si="48"/>
        <v>-2.1527319238702922E-2</v>
      </c>
      <c r="I458">
        <f t="shared" si="44"/>
        <v>-0.25832783086443506</v>
      </c>
      <c r="K458">
        <f t="shared" si="45"/>
        <v>-2.679639413398199E-2</v>
      </c>
      <c r="M458">
        <f t="shared" si="46"/>
        <v>-2.679639413398199E-2</v>
      </c>
      <c r="N458" s="13">
        <f t="shared" si="47"/>
        <v>2.7763150252060124E-5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7.7264129066353089</v>
      </c>
      <c r="H459" s="10">
        <f t="shared" si="48"/>
        <v>-2.1232926102245583E-2</v>
      </c>
      <c r="I459">
        <f t="shared" si="44"/>
        <v>-0.25479511322694698</v>
      </c>
      <c r="K459">
        <f t="shared" si="45"/>
        <v>-2.6488969495400305E-2</v>
      </c>
      <c r="M459">
        <f t="shared" si="46"/>
        <v>-2.6488969495400305E-2</v>
      </c>
      <c r="N459" s="13">
        <f t="shared" si="47"/>
        <v>2.7625992150725407E-5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7.7381196554510092</v>
      </c>
      <c r="H460" s="10">
        <f t="shared" si="48"/>
        <v>-2.0942349785408206E-2</v>
      </c>
      <c r="I460">
        <f t="shared" si="44"/>
        <v>-0.25130819742489846</v>
      </c>
      <c r="K460">
        <f t="shared" si="45"/>
        <v>-2.6185072532972416E-2</v>
      </c>
      <c r="M460">
        <f t="shared" si="46"/>
        <v>-2.6185072532972416E-2</v>
      </c>
      <c r="N460" s="13">
        <f t="shared" si="47"/>
        <v>2.7486141807827221E-5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7.7498264042667095</v>
      </c>
      <c r="H461" s="10">
        <f t="shared" si="48"/>
        <v>-2.0655544209798357E-2</v>
      </c>
      <c r="I461">
        <f t="shared" si="44"/>
        <v>-0.24786653051758029</v>
      </c>
      <c r="K461">
        <f t="shared" si="45"/>
        <v>-2.5884662763636729E-2</v>
      </c>
      <c r="M461">
        <f t="shared" si="46"/>
        <v>-2.5884662763636729E-2</v>
      </c>
      <c r="N461" s="13">
        <f t="shared" si="47"/>
        <v>2.7343680850096712E-5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7.7615331530824081</v>
      </c>
      <c r="H462" s="10">
        <f t="shared" si="48"/>
        <v>-2.0372463800479055E-2</v>
      </c>
      <c r="I462">
        <f t="shared" si="44"/>
        <v>-0.24446956560574867</v>
      </c>
      <c r="K462">
        <f t="shared" si="45"/>
        <v>-2.5587700168647663E-2</v>
      </c>
      <c r="M462">
        <f t="shared" si="46"/>
        <v>-2.5587700168647663E-2</v>
      </c>
      <c r="N462" s="13">
        <f t="shared" si="47"/>
        <v>2.7198690375868496E-5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7.7732399018981102</v>
      </c>
      <c r="H463" s="10">
        <f t="shared" si="48"/>
        <v>-2.0093063481219073E-2</v>
      </c>
      <c r="I463">
        <f t="shared" si="44"/>
        <v>-0.24111676177462887</v>
      </c>
      <c r="K463">
        <f t="shared" si="45"/>
        <v>-2.5294145188266032E-2</v>
      </c>
      <c r="M463">
        <f t="shared" si="46"/>
        <v>-2.5294145188266032E-2</v>
      </c>
      <c r="N463" s="13">
        <f t="shared" si="47"/>
        <v>2.705125092337851E-5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7.7849466507138096</v>
      </c>
      <c r="H464" s="10">
        <f t="shared" si="48"/>
        <v>-1.9817298669779021E-2</v>
      </c>
      <c r="I464">
        <f t="shared" si="44"/>
        <v>-0.23780758403734825</v>
      </c>
      <c r="K464">
        <f t="shared" si="45"/>
        <v>-2.5003958716509667E-2</v>
      </c>
      <c r="M464">
        <f t="shared" si="46"/>
        <v>-2.5003958716509667E-2</v>
      </c>
      <c r="N464" s="13">
        <f t="shared" si="47"/>
        <v>2.6901442440351949E-5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7.79665339952951</v>
      </c>
      <c r="H465" s="10">
        <f t="shared" si="48"/>
        <v>-1.9545125273233436E-2</v>
      </c>
      <c r="I465">
        <f t="shared" si="44"/>
        <v>-0.23454150327880124</v>
      </c>
      <c r="K465">
        <f t="shared" si="45"/>
        <v>-2.4717102095962763E-2</v>
      </c>
      <c r="M465">
        <f t="shared" si="46"/>
        <v>-2.4717102095962763E-2</v>
      </c>
      <c r="N465" s="13">
        <f t="shared" si="47"/>
        <v>2.6749344254849349E-5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7.8083601483452103</v>
      </c>
      <c r="H466" s="10">
        <f t="shared" si="48"/>
        <v>-1.9276499683328261E-2</v>
      </c>
      <c r="I466">
        <f t="shared" si="44"/>
        <v>-0.23131799619993915</v>
      </c>
      <c r="K466">
        <f t="shared" si="45"/>
        <v>-2.4433537112644906E-2</v>
      </c>
      <c r="M466">
        <f t="shared" si="46"/>
        <v>-2.4433537112644906E-2</v>
      </c>
      <c r="N466" s="13">
        <f t="shared" si="47"/>
        <v>2.6595035047372826E-5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7.8200668971609089</v>
      </c>
      <c r="H467" s="10">
        <f t="shared" si="48"/>
        <v>-1.9011378771873803E-2</v>
      </c>
      <c r="I467">
        <f t="shared" si="44"/>
        <v>-0.22813654526248564</v>
      </c>
      <c r="K467">
        <f t="shared" si="45"/>
        <v>-2.4153225990937395E-2</v>
      </c>
      <c r="M467">
        <f t="shared" si="46"/>
        <v>-2.4153225990937395E-2</v>
      </c>
      <c r="N467" s="13">
        <f t="shared" si="47"/>
        <v>2.6438592824191992E-5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7.831773645976611</v>
      </c>
      <c r="H468" s="10">
        <f t="shared" si="48"/>
        <v>-1.8749719886172699E-2</v>
      </c>
      <c r="I468">
        <f t="shared" ref="I468:I469" si="50">H468*$E$6</f>
        <v>-0.22499663863407238</v>
      </c>
      <c r="K468">
        <f t="shared" ref="K468:K469" si="51">($L$9/2)*$L$6*EXP(-$L$4*(G468/$L$10-1))+($L$9/2)*$L$6*EXP(-$L$4*(($H$4/$E$4)*G468/$L$10-1))+($L$9/2)*$L$6*EXP(-$L$4*(SQRT(4/3+$H$11^2/4)*($H$4/$E$4)*G468/$L$10-1))+2*$L$6*EXP(-$L$4*(($H$5/$E$4)*G468/$L$10-1))+16*$L$6*EXP(-$L$4*($H$14*($H$4/$E$4)*G468/$L$10-1))-SQRT(($L$9/2)*$L$7^2*EXP(-2*$L$5*(G468/$L$10-1))+($L$9/2)*$L$7^2*EXP(-2*$L$5*(($H$4/$E$4)*G468/$L$10-1))+($L$9/2)*$L$7^2*EXP(-2*$L$5*(SQRT(4/3+$H$11^2/4)*($H$4/$E$4)*G468/$L$10-1))+2*$L$7^2*EXP(-2*$L$5*(($H$5/$E$4)*G468/$L$10-1))+16*$L$7^2*EXP(-2*$L$5*($H$14*($H$4/$E$4)*G468/$L$10-1)))</f>
        <v>-2.3876131388567333E-2</v>
      </c>
      <c r="M468">
        <f t="shared" ref="M468:M469" si="52">($L$9/2)*$O$6*EXP(-$O$4*(G468/$L$10-1))+($L$9/2)*$O$6*EXP(-$O$4*(($H$4/$E$4)*G468/$L$10-1))+($L$9/2)*$O$6*EXP(-$O$4*(SQRT(4/3+$H$11^2/4)*($H$4/$E$4)*G468/$L$10-1))+2*$O$6*EXP(-$O$4*(($H$5/$E$4)*G468/$L$10-1))+16*$O$6*EXP(-$O$4*($H$14*($H$4/$E$4)*G468/$L$10-1))-SQRT(($L$9/2)*$O$7^2*EXP(-2*$O$5*(G468/$L$10-1))+($L$9/2)*$O$7^2*EXP(-2*$O$5*(($H$4/$E$4)*G468/$L$10-1))+($L$9/2)*$O$7^2*EXP(-2*$O$5*(SQRT(4/3+$H$11^2/4)*($H$4/$E$4)*G468/$L$10-1))+2*$O$7^2*EXP(-2*$O$5*(($H$5/$E$4)*G468/$L$10-1))+16*$O$7^2*EXP(-2*$O$5*($H$14*($H$4/$E$4)*G468/$L$10-1)))</f>
        <v>-2.3876131388567333E-2</v>
      </c>
      <c r="N468" s="13">
        <f t="shared" ref="N468:N469" si="53">(M468-H468)^2*O468</f>
        <v>2.6280094891884005E-5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7.8434803947923095</v>
      </c>
      <c r="H469" s="10">
        <f t="shared" si="48"/>
        <v>-1.8491480844482877E-2</v>
      </c>
      <c r="I469">
        <f t="shared" si="50"/>
        <v>-0.22189777013379453</v>
      </c>
      <c r="K469">
        <f t="shared" si="51"/>
        <v>-2.3602216391649007E-2</v>
      </c>
      <c r="M469">
        <f t="shared" si="52"/>
        <v>-2.3602216391649007E-2</v>
      </c>
      <c r="N469" s="13">
        <f t="shared" si="53"/>
        <v>2.6119617833067481E-5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10" activePane="bottomRight" state="frozen"/>
      <selection pane="topRight" activeCell="D1" sqref="D1"/>
      <selection pane="bottomLeft" activeCell="A4" sqref="A4"/>
      <selection pane="bottomRight" activeCell="S24" sqref="S24"/>
    </sheetView>
  </sheetViews>
  <sheetFormatPr defaultRowHeight="18.75" x14ac:dyDescent="0.4"/>
  <cols>
    <col min="1" max="3" width="9" style="1"/>
    <col min="4" max="4" width="9" style="2"/>
    <col min="5" max="5" width="9" style="35"/>
    <col min="6" max="6" width="9" style="12"/>
    <col min="7" max="7" width="2.75" customWidth="1"/>
    <col min="8" max="8" width="9" style="2"/>
    <col min="9" max="9" width="9" style="35"/>
    <col min="10" max="10" width="9" style="12"/>
    <col min="11" max="11" width="2.75" customWidth="1"/>
    <col min="12" max="12" width="9" style="2"/>
    <col min="13" max="13" width="9" style="35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7"/>
    <col min="34" max="34" width="9" style="27"/>
  </cols>
  <sheetData>
    <row r="1" spans="1:34" x14ac:dyDescent="0.4">
      <c r="D1" s="1" t="s">
        <v>182</v>
      </c>
      <c r="E1" s="1" t="s">
        <v>168</v>
      </c>
      <c r="F1" s="1"/>
      <c r="H1" s="1"/>
      <c r="I1" s="1"/>
      <c r="J1" s="1"/>
      <c r="L1" s="1"/>
      <c r="M1" s="1"/>
      <c r="N1" s="1"/>
      <c r="Q1" s="26" t="s">
        <v>169</v>
      </c>
      <c r="X1" s="26" t="s">
        <v>169</v>
      </c>
      <c r="AC1" s="24"/>
      <c r="AF1" s="26" t="s">
        <v>169</v>
      </c>
      <c r="AH1" s="25"/>
    </row>
    <row r="2" spans="1:34" x14ac:dyDescent="0.4">
      <c r="D2" s="2" t="s">
        <v>167</v>
      </c>
      <c r="E2" s="35" t="s">
        <v>78</v>
      </c>
      <c r="F2" s="12" t="s">
        <v>89</v>
      </c>
      <c r="H2" s="2" t="s">
        <v>167</v>
      </c>
      <c r="I2" s="35" t="s">
        <v>78</v>
      </c>
      <c r="J2" s="12" t="s">
        <v>89</v>
      </c>
      <c r="L2" s="2" t="s">
        <v>167</v>
      </c>
      <c r="M2" s="35" t="s">
        <v>78</v>
      </c>
      <c r="N2" s="12" t="s">
        <v>89</v>
      </c>
      <c r="Q2" s="40" t="s">
        <v>179</v>
      </c>
      <c r="R2" s="39"/>
      <c r="S2" s="39"/>
      <c r="T2" s="41"/>
      <c r="U2" s="39"/>
      <c r="V2" s="39"/>
      <c r="X2" s="40" t="s">
        <v>180</v>
      </c>
      <c r="AB2" s="45"/>
      <c r="AC2" s="39"/>
      <c r="AD2" s="41"/>
      <c r="AF2" s="40" t="s">
        <v>181</v>
      </c>
      <c r="AG2" s="48"/>
      <c r="AH2" s="41"/>
    </row>
    <row r="3" spans="1:34" x14ac:dyDescent="0.4">
      <c r="A3" s="1" t="s">
        <v>117</v>
      </c>
      <c r="B3" s="1" t="s">
        <v>118</v>
      </c>
      <c r="C3" s="1" t="s">
        <v>119</v>
      </c>
      <c r="D3" s="2" t="s">
        <v>162</v>
      </c>
      <c r="E3" s="35" t="s">
        <v>162</v>
      </c>
      <c r="F3" s="12" t="s">
        <v>162</v>
      </c>
      <c r="H3" s="2" t="s">
        <v>166</v>
      </c>
      <c r="I3" s="35" t="s">
        <v>166</v>
      </c>
      <c r="J3" s="12" t="s">
        <v>166</v>
      </c>
      <c r="L3" s="2" t="s">
        <v>244</v>
      </c>
      <c r="M3" s="35" t="s">
        <v>245</v>
      </c>
      <c r="N3" s="12" t="s">
        <v>245</v>
      </c>
      <c r="P3" s="11" t="s">
        <v>170</v>
      </c>
      <c r="Q3" s="26" t="s">
        <v>175</v>
      </c>
      <c r="R3" t="s">
        <v>176</v>
      </c>
      <c r="S3" t="s">
        <v>171</v>
      </c>
      <c r="T3" s="27" t="s">
        <v>185</v>
      </c>
      <c r="V3" t="s">
        <v>239</v>
      </c>
      <c r="X3" s="26" t="s">
        <v>175</v>
      </c>
      <c r="Y3" t="s">
        <v>176</v>
      </c>
      <c r="Z3" t="s">
        <v>171</v>
      </c>
      <c r="AA3" t="s">
        <v>185</v>
      </c>
      <c r="AB3" s="45" t="s">
        <v>183</v>
      </c>
      <c r="AC3" t="s">
        <v>245</v>
      </c>
      <c r="AD3" s="27" t="s">
        <v>187</v>
      </c>
      <c r="AF3" s="26" t="s">
        <v>185</v>
      </c>
      <c r="AG3" s="47" t="s">
        <v>184</v>
      </c>
      <c r="AH3" s="27" t="s">
        <v>245</v>
      </c>
    </row>
    <row r="4" spans="1:34" x14ac:dyDescent="0.4">
      <c r="A4" s="1" t="s">
        <v>190</v>
      </c>
      <c r="P4" s="11" t="s">
        <v>189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6">
        <v>1.6</v>
      </c>
      <c r="AC4" s="43" t="s">
        <v>242</v>
      </c>
      <c r="AD4" s="44">
        <f xml:space="preserve"> ((SQRT(AB4))^3/(AB4-1)+(SQRT(1/AB4)^3/(1/AB4-1))-2)/6</f>
        <v>9.2467465182410891E-3</v>
      </c>
    </row>
    <row r="5" spans="1:34" x14ac:dyDescent="0.4">
      <c r="A5" s="1" t="s">
        <v>89</v>
      </c>
      <c r="B5" s="5">
        <v>0.55300000000000005</v>
      </c>
      <c r="C5" s="20">
        <v>1.7190000000000001</v>
      </c>
      <c r="D5" s="36">
        <v>3.38</v>
      </c>
      <c r="E5" s="35">
        <v>3.5</v>
      </c>
      <c r="F5" s="12">
        <v>3.6259999999999999</v>
      </c>
      <c r="H5" s="36">
        <f>((L5+SQRT(L5^2-4))/2)^2</f>
        <v>2.9351864274737975</v>
      </c>
      <c r="I5" s="37">
        <f>((M5+SQRT(M5^2-4))/2)^2</f>
        <v>3.5387266128048309</v>
      </c>
      <c r="J5" s="38">
        <f>((N5+SQRT(N5^2-4))/2)^2</f>
        <v>4.1838769057764118</v>
      </c>
      <c r="L5" s="36">
        <f>3*B5*(D5-1)/C5</f>
        <v>2.2969284467713789</v>
      </c>
      <c r="M5" s="37">
        <f>3*B5*(E5-1)/C5</f>
        <v>2.4127399650959864</v>
      </c>
      <c r="N5" s="38">
        <f>3*B5*(F5-1)/C5</f>
        <v>2.534342059336824</v>
      </c>
      <c r="P5" s="11" t="s">
        <v>174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3">
        <v>4.4379999999999997</v>
      </c>
      <c r="AB5" s="46">
        <v>6.3</v>
      </c>
      <c r="AC5" s="43" t="s">
        <v>242</v>
      </c>
      <c r="AD5" s="44">
        <f t="shared" ref="AD5" si="0" xml:space="preserve"> ((SQRT(AB5))^3/(AB5-1)+(SQRT(1/AB5)^3/(1/AB5-1))-2)/6</f>
        <v>0.15139826934117076</v>
      </c>
      <c r="AF5" s="42">
        <v>5.1890000000000001</v>
      </c>
      <c r="AG5" s="49">
        <f>((AH5+SQRT(AH5^2-4))/2)^2</f>
        <v>14.274070316815363</v>
      </c>
      <c r="AH5" s="44">
        <f>3*B5*(AF5-1)/C5</f>
        <v>4.0427870855148349</v>
      </c>
    </row>
    <row r="6" spans="1:34" x14ac:dyDescent="0.4">
      <c r="A6" s="1" t="s">
        <v>120</v>
      </c>
      <c r="B6" s="5">
        <v>0.312</v>
      </c>
      <c r="C6" s="20">
        <v>1.25</v>
      </c>
      <c r="D6" s="36">
        <v>4.07</v>
      </c>
      <c r="F6" s="12">
        <v>3.51</v>
      </c>
      <c r="H6" s="36">
        <f t="shared" ref="H6:H36" si="1">((L6+SQRT(L6^2-4))/2)^2</f>
        <v>2.9449959624745903</v>
      </c>
      <c r="J6" s="38" t="e">
        <f>((N6+SQRT(N6^2-4))/2)^2</f>
        <v>#NUM!</v>
      </c>
      <c r="L6" s="36">
        <f t="shared" ref="L6:L36" si="2">3*B6*(D6-1)/C6</f>
        <v>2.298816</v>
      </c>
      <c r="N6" s="38">
        <f>3*B6*(F6-1)/C6</f>
        <v>1.8794879999999996</v>
      </c>
      <c r="P6" s="11" t="s">
        <v>172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3">
        <v>4.3979999999999997</v>
      </c>
      <c r="AB6" s="46">
        <f>((AC6+SQRT(AC6^2-4))/2)^2</f>
        <v>4.2381323601885752</v>
      </c>
      <c r="AC6" s="43">
        <f>3*B6*(AA6-1)/C6</f>
        <v>2.5444223999999993</v>
      </c>
      <c r="AD6" s="44">
        <f t="shared" ref="AD6" si="3" xml:space="preserve"> ((SQRT(AB6))^3/(AB6-1)+(SQRT(1/AB6)^3/(1/AB6-1))-2)/6</f>
        <v>9.0737066666666547E-2</v>
      </c>
      <c r="AF6" s="42">
        <v>5.1539999999999999</v>
      </c>
      <c r="AG6" s="49">
        <f>((AH6+SQRT(AH6^2-4))/2)^2</f>
        <v>7.5427267601662695</v>
      </c>
      <c r="AH6" s="44">
        <f>3*B6*(AF6-1)/C6</f>
        <v>3.1105151999999996</v>
      </c>
    </row>
    <row r="7" spans="1:34" x14ac:dyDescent="0.4">
      <c r="A7" s="1" t="s">
        <v>191</v>
      </c>
      <c r="B7" s="5">
        <f>(-X7/(12*PI()*Z7*C7))^(1/2)</f>
        <v>0.34363022869332949</v>
      </c>
      <c r="C7" s="20">
        <f>0.529177*1.907</f>
        <v>1.0091405390000001</v>
      </c>
      <c r="D7" s="36"/>
      <c r="H7" s="36"/>
      <c r="J7" s="38"/>
      <c r="L7" s="36"/>
      <c r="N7" s="38"/>
      <c r="P7" s="50" t="s">
        <v>194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3">
        <v>4.5659999999999998</v>
      </c>
      <c r="AB7" s="46"/>
      <c r="AC7" s="43"/>
      <c r="AD7" s="44"/>
      <c r="AF7" s="42"/>
      <c r="AG7" s="49"/>
      <c r="AH7" s="44"/>
    </row>
    <row r="8" spans="1:34" x14ac:dyDescent="0.4">
      <c r="A8" s="1" t="s">
        <v>231</v>
      </c>
      <c r="B8" s="5">
        <f>(-X8/(12*PI()*Z8*C8))^(1/2)</f>
        <v>0.39461915790143792</v>
      </c>
      <c r="C8" s="20">
        <v>1.1060000000000001</v>
      </c>
      <c r="D8" s="36"/>
      <c r="H8" s="36"/>
      <c r="J8" s="38"/>
      <c r="L8" s="36"/>
      <c r="N8" s="38"/>
      <c r="P8" s="50" t="s">
        <v>232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3">
        <v>4.6390000000000002</v>
      </c>
      <c r="AB8" s="46">
        <v>1.4</v>
      </c>
      <c r="AC8" s="43" t="s">
        <v>242</v>
      </c>
      <c r="AD8" s="44">
        <f t="shared" ref="AD8" si="4" xml:space="preserve"> ((SQRT(AB8))^3/(AB8-1)+(SQRT(1/AB8)^3/(1/AB8-1))-2)/6</f>
        <v>4.7283685580733854E-3</v>
      </c>
      <c r="AF8" s="42"/>
      <c r="AG8" s="49"/>
      <c r="AH8" s="44"/>
    </row>
    <row r="9" spans="1:34" x14ac:dyDescent="0.4">
      <c r="A9" s="1" t="s">
        <v>196</v>
      </c>
      <c r="B9" s="5">
        <f>(-X9/(12*PI()*Z9*C9))^(1/2)</f>
        <v>0.88066495956449387</v>
      </c>
      <c r="C9" s="20">
        <v>0.7</v>
      </c>
      <c r="D9" s="36"/>
      <c r="H9" s="36"/>
      <c r="J9" s="38"/>
      <c r="L9" s="36"/>
      <c r="N9" s="38"/>
      <c r="P9" s="11" t="s">
        <v>195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3">
        <v>4.9560000000000004</v>
      </c>
      <c r="AB9" s="46"/>
      <c r="AC9" s="43"/>
      <c r="AD9" s="44"/>
      <c r="AF9" s="42"/>
      <c r="AG9" s="49"/>
      <c r="AH9" s="44"/>
    </row>
    <row r="10" spans="1:34" x14ac:dyDescent="0.4">
      <c r="A10" s="1" t="s">
        <v>223</v>
      </c>
      <c r="B10" s="5">
        <f>(-X10/(12*PI()*Z10*C10))^(1/2)</f>
        <v>0.41826040615868482</v>
      </c>
      <c r="C10" s="20">
        <v>1.4</v>
      </c>
      <c r="D10" s="36"/>
      <c r="H10" s="36"/>
      <c r="J10" s="38"/>
      <c r="L10" s="36"/>
      <c r="N10" s="38"/>
      <c r="P10" s="11" t="s">
        <v>224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3">
        <v>5.4109999999999996</v>
      </c>
      <c r="AB10" s="46"/>
      <c r="AC10" s="43"/>
      <c r="AD10" s="44"/>
      <c r="AF10" s="42"/>
      <c r="AG10" s="49"/>
      <c r="AH10" s="44"/>
    </row>
    <row r="11" spans="1:34" x14ac:dyDescent="0.4">
      <c r="A11" s="1" t="s">
        <v>225</v>
      </c>
      <c r="B11" s="5"/>
      <c r="C11" s="20"/>
      <c r="D11" s="36"/>
      <c r="H11" s="36"/>
      <c r="J11" s="38"/>
      <c r="L11" s="36"/>
      <c r="N11" s="38"/>
      <c r="P11" s="11" t="s">
        <v>226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3">
        <v>6.6970000000000001</v>
      </c>
      <c r="AB11" s="46"/>
      <c r="AC11" s="43"/>
      <c r="AD11" s="44"/>
      <c r="AF11" s="42"/>
      <c r="AG11" s="49"/>
      <c r="AH11" s="44"/>
    </row>
    <row r="12" spans="1:34" x14ac:dyDescent="0.4">
      <c r="A12" s="1" t="s">
        <v>121</v>
      </c>
      <c r="B12" s="5">
        <v>0.56200000000000006</v>
      </c>
      <c r="C12" s="20">
        <v>2.08</v>
      </c>
      <c r="D12" s="36">
        <v>3.84</v>
      </c>
      <c r="E12" s="35">
        <v>3.9</v>
      </c>
      <c r="F12" s="12">
        <v>4.0819999999999999</v>
      </c>
      <c r="H12" s="36">
        <f t="shared" si="1"/>
        <v>2.961741938777394</v>
      </c>
      <c r="I12" s="37">
        <f>((M12+SQRT(M12^2-4))/2)^2</f>
        <v>3.2145814224574498</v>
      </c>
      <c r="J12" s="38">
        <f>((N12+SQRT(N12^2-4))/2)^2</f>
        <v>3.9903916646049105</v>
      </c>
      <c r="L12" s="36">
        <f t="shared" si="2"/>
        <v>2.3020384615384617</v>
      </c>
      <c r="M12" s="37">
        <f>3*B12*(E12-1)/C12</f>
        <v>2.3506730769230768</v>
      </c>
      <c r="N12" s="38">
        <f>3*B12*(F12-1)/C12</f>
        <v>2.4981980769230772</v>
      </c>
      <c r="P12" s="11" t="s">
        <v>172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3">
        <v>4.7960000000000003</v>
      </c>
      <c r="AB12" s="46">
        <v>3.27</v>
      </c>
      <c r="AC12" s="43" t="s">
        <v>242</v>
      </c>
      <c r="AD12" s="44">
        <f t="shared" ref="AD12" si="5" xml:space="preserve"> ((SQRT(AB12))^3/(AB12-1)+(SQRT(1/AB12)^3/(1/AB12-1))-2)/6</f>
        <v>6.0219232601974003E-2</v>
      </c>
      <c r="AF12" s="42">
        <v>5.4820000000000002</v>
      </c>
      <c r="AG12" s="49">
        <f>((AH12+SQRT(AH12^2-4))/2)^2</f>
        <v>11.108711478037501</v>
      </c>
      <c r="AH12" s="44">
        <f>3*B12*(AF12-1)/C12</f>
        <v>3.63300576923077</v>
      </c>
    </row>
    <row r="13" spans="1:34" x14ac:dyDescent="0.4">
      <c r="A13" s="1" t="s">
        <v>122</v>
      </c>
      <c r="B13" s="5">
        <v>0.316</v>
      </c>
      <c r="C13" s="20">
        <v>1.77</v>
      </c>
      <c r="D13" s="36">
        <v>5.29</v>
      </c>
      <c r="F13" s="12">
        <v>4.1890000000000001</v>
      </c>
      <c r="H13" s="36">
        <f t="shared" si="1"/>
        <v>2.9391697933170455</v>
      </c>
      <c r="J13" s="38" t="e">
        <f>((N13+SQRT(N13^2-4))/2)^2</f>
        <v>#NUM!</v>
      </c>
      <c r="L13" s="36">
        <f t="shared" si="2"/>
        <v>2.2976949152542372</v>
      </c>
      <c r="N13" s="38">
        <f>3*B13*(F13-1)/C13</f>
        <v>1.7080067796610168</v>
      </c>
      <c r="P13" s="11" t="s">
        <v>172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3">
        <v>5.133</v>
      </c>
      <c r="AB13" s="46">
        <f>((AC13+SQRT(AC13^2-4))/2)^2</f>
        <v>2.5000654460560736</v>
      </c>
      <c r="AC13" s="43">
        <f>3*B13*(AA13-1)/C13</f>
        <v>2.213606779661017</v>
      </c>
      <c r="AD13" s="44">
        <f t="shared" ref="AD13:AD15" si="6" xml:space="preserve"> ((SQRT(AB13))^3/(AB13-1)+(SQRT(1/AB13)^3/(1/AB13-1))-2)/6</f>
        <v>3.5601129943502841E-2</v>
      </c>
      <c r="AF13" s="42">
        <v>5.7960000000000003</v>
      </c>
      <c r="AG13" s="49">
        <f t="shared" ref="AG13:AG15" si="7">((AH13+SQRT(AH13^2-4))/2)^2</f>
        <v>4.369380411393017</v>
      </c>
      <c r="AH13" s="44">
        <f>3*B13*(AF13-1)/C13</f>
        <v>2.5687050847457629</v>
      </c>
    </row>
    <row r="14" spans="1:34" x14ac:dyDescent="0.4">
      <c r="A14" s="1" t="s">
        <v>123</v>
      </c>
      <c r="B14" s="5">
        <v>0.33600000000000002</v>
      </c>
      <c r="C14" s="20">
        <v>1.58</v>
      </c>
      <c r="D14" s="36">
        <v>4.6100000000000003</v>
      </c>
      <c r="E14" s="35">
        <v>4.72</v>
      </c>
      <c r="F14" s="12">
        <v>4.3650000000000002</v>
      </c>
      <c r="H14" s="36">
        <f t="shared" si="1"/>
        <v>2.9671989511338528</v>
      </c>
      <c r="I14" s="37">
        <f>((M14+SQRT(M14^2-4))/2)^2</f>
        <v>3.3322974028729146</v>
      </c>
      <c r="J14" s="38">
        <f>((N14+SQRT(N14^2-4))/2)^2</f>
        <v>2.1417846784593828</v>
      </c>
      <c r="L14" s="36">
        <f t="shared" si="2"/>
        <v>2.3030886075949368</v>
      </c>
      <c r="M14" s="37">
        <f>3*B14*(E14-1)/C14</f>
        <v>2.37326582278481</v>
      </c>
      <c r="N14" s="38">
        <f>3*B14*(F14-1)/C14</f>
        <v>2.1467848101265825</v>
      </c>
      <c r="P14" s="11" t="s">
        <v>173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3">
        <v>5.7210000000000001</v>
      </c>
      <c r="AB14" s="46">
        <v>3.29</v>
      </c>
      <c r="AC14" s="43" t="s">
        <v>242</v>
      </c>
      <c r="AD14" s="44">
        <f t="shared" si="6"/>
        <v>6.0858926856946084E-2</v>
      </c>
      <c r="AF14" s="42">
        <v>6.3129999999999997</v>
      </c>
      <c r="AG14" s="49">
        <f t="shared" si="7"/>
        <v>9.382532529105184</v>
      </c>
      <c r="AH14" s="44">
        <f>3*B14*(AF14-1)/C14</f>
        <v>3.3895594936708857</v>
      </c>
    </row>
    <row r="15" spans="1:34" x14ac:dyDescent="0.4">
      <c r="A15" s="1" t="s">
        <v>124</v>
      </c>
      <c r="B15" s="5">
        <v>0.34399999999999997</v>
      </c>
      <c r="C15" s="20">
        <v>1.68</v>
      </c>
      <c r="D15" s="36">
        <v>4.74</v>
      </c>
      <c r="H15" s="36">
        <f t="shared" si="1"/>
        <v>2.9377856042269532</v>
      </c>
      <c r="J15" s="38"/>
      <c r="L15" s="36">
        <f t="shared" si="2"/>
        <v>2.2974285714285716</v>
      </c>
      <c r="N15" s="38"/>
      <c r="P15" s="11" t="s">
        <v>177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3">
        <v>5.3940000000000001</v>
      </c>
      <c r="AB15" s="46">
        <v>1.9</v>
      </c>
      <c r="AC15" s="43" t="s">
        <v>242</v>
      </c>
      <c r="AD15" s="44">
        <f t="shared" si="6"/>
        <v>1.7313520886505691E-2</v>
      </c>
      <c r="AF15" s="42">
        <v>5.99</v>
      </c>
      <c r="AG15" s="49">
        <f t="shared" si="7"/>
        <v>7.2582013294660817</v>
      </c>
      <c r="AH15" s="44">
        <f>3*B15*(AF15-1)/C15</f>
        <v>3.0652857142857144</v>
      </c>
    </row>
    <row r="16" spans="1:34" x14ac:dyDescent="0.4">
      <c r="A16" s="1" t="s">
        <v>227</v>
      </c>
      <c r="B16" s="5"/>
      <c r="C16" s="20"/>
      <c r="D16" s="36"/>
      <c r="H16" s="36"/>
      <c r="J16" s="38"/>
      <c r="L16" s="36"/>
      <c r="N16" s="38"/>
      <c r="P16" s="11" t="s">
        <v>228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3">
        <v>5.4029999999999996</v>
      </c>
      <c r="AB16" s="46"/>
      <c r="AC16" s="43"/>
      <c r="AD16" s="44"/>
      <c r="AF16" s="42"/>
      <c r="AG16" s="49"/>
      <c r="AH16" s="44"/>
    </row>
    <row r="17" spans="1:34" x14ac:dyDescent="0.4">
      <c r="A17" s="1" t="s">
        <v>229</v>
      </c>
      <c r="B17" s="5">
        <f>(-X17/(12*PI()*Z17*C17))^(1/2)</f>
        <v>0.66571062513851209</v>
      </c>
      <c r="C17" s="1">
        <v>1.1599999999999999</v>
      </c>
      <c r="D17" s="36"/>
      <c r="H17" s="36"/>
      <c r="J17" s="38"/>
      <c r="L17" s="36"/>
      <c r="N17" s="38"/>
      <c r="P17" s="11" t="s">
        <v>228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3">
        <v>5.13</v>
      </c>
      <c r="AB17" s="46">
        <v>1.4083810000000001</v>
      </c>
      <c r="AC17" s="43" t="s">
        <v>242</v>
      </c>
      <c r="AD17" s="44">
        <f xml:space="preserve"> ((SQRT(AB17))^3/(AB17-1)+(SQRT(1/AB17)^3/(1/AB17-1))-2)/6</f>
        <v>4.8980199195953018E-3</v>
      </c>
      <c r="AF17" s="42"/>
      <c r="AG17" s="49"/>
      <c r="AH17" s="44"/>
    </row>
    <row r="18" spans="1:34" x14ac:dyDescent="0.4">
      <c r="A18" s="1" t="s">
        <v>230</v>
      </c>
      <c r="B18" s="5"/>
      <c r="C18" s="20"/>
      <c r="D18" s="36"/>
      <c r="H18" s="36"/>
      <c r="J18" s="38"/>
      <c r="L18" s="36"/>
      <c r="N18" s="38"/>
      <c r="P18" s="11" t="s">
        <v>201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3">
        <v>5.556</v>
      </c>
      <c r="AF18" s="42"/>
      <c r="AG18" s="49"/>
      <c r="AH18" s="44"/>
    </row>
    <row r="19" spans="1:34" x14ac:dyDescent="0.4">
      <c r="A19" s="1" t="s">
        <v>125</v>
      </c>
      <c r="B19" s="5">
        <v>0.65100000000000002</v>
      </c>
      <c r="C19" s="20">
        <v>2.573</v>
      </c>
      <c r="D19" s="36">
        <v>4.0199999999999996</v>
      </c>
      <c r="E19" s="35">
        <v>4.07</v>
      </c>
      <c r="F19" s="12">
        <v>3.7080000000000002</v>
      </c>
      <c r="H19" s="36">
        <f t="shared" si="1"/>
        <v>2.9110737143238317</v>
      </c>
      <c r="I19" s="37">
        <f>((M19+SQRT(M19^2-4))/2)^2</f>
        <v>3.1083041069446051</v>
      </c>
      <c r="J19" s="38">
        <f>((N19+SQRT(N19^2-4))/2)^2</f>
        <v>1.5999284912534495</v>
      </c>
      <c r="L19" s="36">
        <f t="shared" si="2"/>
        <v>2.2922891566265058</v>
      </c>
      <c r="M19" s="37">
        <f>3*B19*(E19-1)/C19</f>
        <v>2.330240963855422</v>
      </c>
      <c r="N19" s="38">
        <f>3*B19*(F19-1)/C19</f>
        <v>2.0554698795180726</v>
      </c>
      <c r="P19" s="11" t="s">
        <v>174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3">
        <v>4.8689999999999998</v>
      </c>
      <c r="AB19" s="46">
        <v>3.63</v>
      </c>
      <c r="AC19" s="43" t="s">
        <v>242</v>
      </c>
      <c r="AD19" s="44">
        <f t="shared" ref="AD19" si="8" xml:space="preserve"> ((SQRT(AB19))^3/(AB19-1)+(SQRT(1/AB19)^3/(1/AB19-1))-2)/6</f>
        <v>7.1686628234540598E-2</v>
      </c>
      <c r="AF19" s="42">
        <v>5.5439999999999996</v>
      </c>
      <c r="AG19" s="49">
        <f>((AH19+SQRT(AH19^2-4))/2)^2</f>
        <v>9.7939123029715596</v>
      </c>
      <c r="AH19" s="44">
        <f>3*B19*(AF19-1)/C19</f>
        <v>3.4490602409638549</v>
      </c>
    </row>
    <row r="20" spans="1:34" x14ac:dyDescent="0.4">
      <c r="A20" s="1" t="s">
        <v>126</v>
      </c>
      <c r="B20" s="5">
        <v>0.48299999999999998</v>
      </c>
      <c r="C20" s="20">
        <v>2.1800000000000002</v>
      </c>
      <c r="D20" s="36">
        <v>6.28</v>
      </c>
      <c r="F20" s="12">
        <v>4.2220000000000004</v>
      </c>
      <c r="H20" s="36">
        <f t="shared" si="1"/>
        <v>10.218763246909798</v>
      </c>
      <c r="J20" s="38">
        <f>((N20+SQRT(N20^2-4))/2)^2</f>
        <v>2.1132192464193773</v>
      </c>
      <c r="L20" s="36">
        <f t="shared" si="2"/>
        <v>3.5095045871559631</v>
      </c>
      <c r="N20" s="38">
        <f>3*B20*(F20-1)/C20</f>
        <v>2.1415954128440364</v>
      </c>
      <c r="P20" s="11" t="s">
        <v>172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3">
        <v>4.3360000000000003</v>
      </c>
      <c r="AB20" s="46">
        <f t="shared" ref="AB20:AB30" si="9">((AC20+SQRT(AC20^2-4))/2)^2</f>
        <v>2.5198801585601389</v>
      </c>
      <c r="AC20" s="43">
        <f t="shared" ref="AC20:AC28" si="10">3*B20*(AA20-1)/C20</f>
        <v>2.2173688073394495</v>
      </c>
      <c r="AD20" s="44">
        <f t="shared" ref="AD20:AD25" si="11" xml:space="preserve"> ((SQRT(AB20))^3/(AB20-1)+(SQRT(1/AB20)^3/(1/AB20-1))-2)/6</f>
        <v>3.622813455657492E-2</v>
      </c>
      <c r="AF20" s="42">
        <v>5.1289999999999996</v>
      </c>
      <c r="AG20" s="49">
        <f>((AH20+SQRT(AH20^2-4))/2)^2</f>
        <v>5.3449641661580847</v>
      </c>
      <c r="AH20" s="44">
        <f>3*B20*(AF20-1)/C20</f>
        <v>2.7444591743119258</v>
      </c>
    </row>
    <row r="21" spans="1:34" x14ac:dyDescent="0.4">
      <c r="A21" s="1" t="s">
        <v>192</v>
      </c>
      <c r="B21" s="5">
        <f>(-X21/(12*PI()*Z21*C21))^(1/2)</f>
        <v>0.53072600395129799</v>
      </c>
      <c r="C21" s="20">
        <v>1.7749999999999999</v>
      </c>
      <c r="D21" s="36"/>
      <c r="H21" s="36"/>
      <c r="J21" s="38"/>
      <c r="L21" s="36"/>
      <c r="N21" s="38"/>
      <c r="P21" s="11" t="s">
        <v>197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3">
        <v>4.407</v>
      </c>
      <c r="AB21" s="46">
        <f>((AC21+SQRT(AC21^2-4))/2)^2</f>
        <v>7.200780351601324</v>
      </c>
      <c r="AC21" s="43">
        <f t="shared" si="10"/>
        <v>3.0560847810626575</v>
      </c>
      <c r="AD21" s="44">
        <f t="shared" ref="AD21" si="12" xml:space="preserve"> ((SQRT(AB21))^3/(AB21-1)+(SQRT(1/AB21)^3/(1/AB21-1))-2)/6</f>
        <v>0.17601413017710957</v>
      </c>
      <c r="AF21" s="42"/>
      <c r="AG21" s="49"/>
      <c r="AH21" s="44"/>
    </row>
    <row r="22" spans="1:34" x14ac:dyDescent="0.4">
      <c r="A22" s="1" t="s">
        <v>127</v>
      </c>
      <c r="B22" s="5">
        <v>0.34</v>
      </c>
      <c r="C22" s="20">
        <v>1.62</v>
      </c>
      <c r="D22" s="36">
        <v>4.6500000000000004</v>
      </c>
      <c r="F22" s="12">
        <v>3.7080000000000002</v>
      </c>
      <c r="H22" s="36">
        <f t="shared" si="1"/>
        <v>2.9415252216835031</v>
      </c>
      <c r="J22" s="38" t="e">
        <f>((N22+SQRT(N22^2-4))/2)^2</f>
        <v>#NUM!</v>
      </c>
      <c r="L22" s="36">
        <f t="shared" si="2"/>
        <v>2.2981481481481483</v>
      </c>
      <c r="N22" s="38">
        <f>3*B22*(F22-1)/C22</f>
        <v>1.7050370370370371</v>
      </c>
      <c r="P22" s="11" t="s">
        <v>178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3">
        <v>4.7089999999999996</v>
      </c>
      <c r="AB22" s="46">
        <f t="shared" si="9"/>
        <v>3.1345875541826009</v>
      </c>
      <c r="AC22" s="43">
        <f t="shared" si="10"/>
        <v>2.335296296296296</v>
      </c>
      <c r="AD22" s="44">
        <f t="shared" si="11"/>
        <v>5.5882716049382664E-2</v>
      </c>
      <c r="AF22" s="42">
        <v>5.4139999999999997</v>
      </c>
      <c r="AG22" s="49">
        <f>((AH22+SQRT(AH22^2-4))/2)^2</f>
        <v>5.5434781325131768</v>
      </c>
      <c r="AH22" s="44">
        <f>3*B22*(AF22-1)/C22</f>
        <v>2.779185185185185</v>
      </c>
    </row>
    <row r="23" spans="1:34" x14ac:dyDescent="0.4">
      <c r="A23" s="1" t="s">
        <v>128</v>
      </c>
      <c r="B23" s="5">
        <v>0.31</v>
      </c>
      <c r="C23" s="20">
        <v>1.49</v>
      </c>
      <c r="D23" s="36">
        <v>4.6900000000000004</v>
      </c>
      <c r="F23" s="12">
        <v>3.9710000000000001</v>
      </c>
      <c r="H23" s="36">
        <f t="shared" si="1"/>
        <v>2.9675406386446403</v>
      </c>
      <c r="J23" s="38" t="e">
        <f>((N23+SQRT(N23^2-4))/2)^2</f>
        <v>#NUM!</v>
      </c>
      <c r="L23" s="36">
        <f t="shared" si="2"/>
        <v>2.3031543624161075</v>
      </c>
      <c r="N23" s="38">
        <f>3*B23*(F23-1)/C23</f>
        <v>1.8543825503355706</v>
      </c>
      <c r="P23" s="11" t="s">
        <v>174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3">
        <v>4.9379999999999997</v>
      </c>
      <c r="AB23" s="46">
        <f t="shared" si="9"/>
        <v>3.7767200385155371</v>
      </c>
      <c r="AC23" s="43">
        <f t="shared" si="10"/>
        <v>2.4579463087248317</v>
      </c>
      <c r="AD23" s="44">
        <f t="shared" si="11"/>
        <v>7.6324384787472013E-2</v>
      </c>
      <c r="AF23" s="42">
        <v>5.617</v>
      </c>
      <c r="AG23" s="49">
        <f t="shared" ref="AG23:AG32" si="13">((AH23+SQRT(AH23^2-4))/2)^2</f>
        <v>6.1416705842907389</v>
      </c>
      <c r="AH23" s="44">
        <f>3*B23*(AF23-1)/C23</f>
        <v>2.8817516778523489</v>
      </c>
    </row>
    <row r="24" spans="1:34" x14ac:dyDescent="0.4">
      <c r="A24" s="1" t="s">
        <v>129</v>
      </c>
      <c r="B24" s="5">
        <v>0.254</v>
      </c>
      <c r="C24" s="20">
        <v>1.42</v>
      </c>
      <c r="D24" s="36">
        <v>5.29</v>
      </c>
      <c r="F24" s="12">
        <v>4.6059999999999999</v>
      </c>
      <c r="H24" s="36">
        <f t="shared" si="1"/>
        <v>2.9620544027866487</v>
      </c>
      <c r="J24" s="38" t="e">
        <f>((N24+SQRT(N24^2-4))/2)^2</f>
        <v>#NUM!</v>
      </c>
      <c r="L24" s="36">
        <f t="shared" si="2"/>
        <v>2.3020985915492957</v>
      </c>
      <c r="N24" s="38">
        <f>3*B24*(F24-1)/C24</f>
        <v>1.9350507042253522</v>
      </c>
      <c r="P24" s="11" t="s">
        <v>174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3">
        <v>5.375</v>
      </c>
      <c r="AB24" s="46">
        <f t="shared" si="9"/>
        <v>3.19916680849331</v>
      </c>
      <c r="AC24" s="43">
        <f t="shared" si="10"/>
        <v>2.347711267605634</v>
      </c>
      <c r="AD24" s="44">
        <f t="shared" si="11"/>
        <v>5.7951877934272332E-2</v>
      </c>
      <c r="AF24" s="42">
        <v>5.9669999999999996</v>
      </c>
      <c r="AG24" s="49">
        <f t="shared" si="13"/>
        <v>4.9002326599270356</v>
      </c>
      <c r="AH24" s="44">
        <f>3*B24*(AF24-1)/C24</f>
        <v>2.6653901408450702</v>
      </c>
    </row>
    <row r="25" spans="1:34" x14ac:dyDescent="0.4">
      <c r="A25" s="1" t="s">
        <v>198</v>
      </c>
      <c r="B25" s="5">
        <f>(-X25/(12*PI()*Z25*C25))^(1/2)</f>
        <v>0.38663974973973514</v>
      </c>
      <c r="C25" s="20">
        <v>1.4562957000000001</v>
      </c>
      <c r="D25" s="36"/>
      <c r="H25" s="36"/>
      <c r="J25" s="38"/>
      <c r="L25" s="36"/>
      <c r="N25" s="38"/>
      <c r="P25" s="11" t="s">
        <v>199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3">
        <v>7.931</v>
      </c>
      <c r="AB25" s="46">
        <f t="shared" ref="AB25" si="14">((AC25+SQRT(AC25^2-4))/2)^2</f>
        <v>28.440151446942519</v>
      </c>
      <c r="AC25" s="43">
        <f t="shared" si="10"/>
        <v>5.5204450005162498</v>
      </c>
      <c r="AD25" s="44">
        <f t="shared" si="11"/>
        <v>0.586740833419375</v>
      </c>
      <c r="AF25" s="42"/>
      <c r="AG25" s="49"/>
      <c r="AH25" s="44"/>
    </row>
    <row r="26" spans="1:34" x14ac:dyDescent="0.4">
      <c r="A26" s="1" t="s">
        <v>130</v>
      </c>
      <c r="B26" s="5">
        <v>0.27400000000000002</v>
      </c>
      <c r="C26" s="20">
        <v>1.41</v>
      </c>
      <c r="D26" s="36">
        <v>4.96</v>
      </c>
      <c r="H26" s="36">
        <f t="shared" si="1"/>
        <v>2.9958153707541055</v>
      </c>
      <c r="J26" s="38"/>
      <c r="L26" s="36">
        <f t="shared" si="2"/>
        <v>2.3085957446808512</v>
      </c>
      <c r="N26" s="38"/>
      <c r="P26" s="11" t="s">
        <v>174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3">
        <v>6.3559999999999999</v>
      </c>
      <c r="AB26" s="46">
        <f t="shared" si="9"/>
        <v>7.618332021653929</v>
      </c>
      <c r="AC26" s="43">
        <f t="shared" si="10"/>
        <v>3.1224340425531922</v>
      </c>
      <c r="AD26" s="44">
        <f t="shared" ref="AD26" si="15" xml:space="preserve"> ((SQRT(AB26))^3/(AB26-1)+(SQRT(1/AB26)^3/(1/AB26-1))-2)/6</f>
        <v>0.18707234042553203</v>
      </c>
      <c r="AF26" s="42">
        <v>2.82</v>
      </c>
      <c r="AG26" s="49"/>
      <c r="AH26" s="44">
        <f>3*B26*(AF26-1)/C26</f>
        <v>1.0610212765957447</v>
      </c>
    </row>
    <row r="27" spans="1:34" x14ac:dyDescent="0.4">
      <c r="A27" s="1" t="s">
        <v>131</v>
      </c>
      <c r="B27" s="5">
        <v>0.26200000000000001</v>
      </c>
      <c r="C27" s="20">
        <v>1.39</v>
      </c>
      <c r="D27" s="36">
        <v>5.07</v>
      </c>
      <c r="F27" s="12">
        <v>4.4370000000000003</v>
      </c>
      <c r="H27" s="36">
        <f t="shared" si="1"/>
        <v>2.9587008198878118</v>
      </c>
      <c r="J27" s="38" t="e">
        <f>((N27+SQRT(N27^2-4))/2)^2</f>
        <v>#NUM!</v>
      </c>
      <c r="L27" s="36">
        <f t="shared" si="2"/>
        <v>2.3014532374100725</v>
      </c>
      <c r="N27" s="38">
        <f>3*B27*(F27-1)/C27</f>
        <v>1.9435122302158276</v>
      </c>
      <c r="P27" s="11" t="s">
        <v>172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3">
        <v>5.7539999999999996</v>
      </c>
      <c r="AB27" s="46">
        <f t="shared" si="9"/>
        <v>5.0276990219299922</v>
      </c>
      <c r="AC27" s="43">
        <f t="shared" si="10"/>
        <v>2.6882330935251799</v>
      </c>
      <c r="AD27" s="44">
        <f t="shared" ref="AD27:AD30" si="16" xml:space="preserve"> ((SQRT(AB27))^3/(AB27-1)+(SQRT(1/AB27)^3/(1/AB27-1))-2)/6</f>
        <v>0.11470551558752999</v>
      </c>
      <c r="AF27" s="42">
        <v>6.3230000000000004</v>
      </c>
      <c r="AG27" s="49">
        <f t="shared" si="13"/>
        <v>6.9153999229692085</v>
      </c>
      <c r="AH27" s="44">
        <f>3*B27*(AF27-1)/C27</f>
        <v>3.0099841726618712</v>
      </c>
    </row>
    <row r="28" spans="1:34" x14ac:dyDescent="0.4">
      <c r="A28" s="1" t="s">
        <v>132</v>
      </c>
      <c r="B28" s="5">
        <v>0.27</v>
      </c>
      <c r="C28" s="20">
        <v>1.38</v>
      </c>
      <c r="D28" s="36">
        <v>4.92</v>
      </c>
      <c r="H28" s="36">
        <f t="shared" si="1"/>
        <v>2.9556677328143475</v>
      </c>
      <c r="J28" s="38"/>
      <c r="L28" s="36">
        <f t="shared" si="2"/>
        <v>2.3008695652173916</v>
      </c>
      <c r="N28" s="38"/>
      <c r="P28" s="11" t="s">
        <v>173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3">
        <v>6.0060000000000002</v>
      </c>
      <c r="AB28" s="46">
        <f t="shared" si="9"/>
        <v>6.4792946531588216</v>
      </c>
      <c r="AC28" s="43">
        <f t="shared" si="10"/>
        <v>2.9383043478260875</v>
      </c>
      <c r="AD28" s="44">
        <f t="shared" si="16"/>
        <v>0.1563840579710146</v>
      </c>
      <c r="AF28" s="42">
        <v>6.6079999999999997</v>
      </c>
      <c r="AG28" s="49">
        <f t="shared" si="13"/>
        <v>8.7202990679260441</v>
      </c>
      <c r="AH28" s="44">
        <f>3*B28*(AF28-1)/C28</f>
        <v>3.291652173913044</v>
      </c>
    </row>
    <row r="29" spans="1:34" x14ac:dyDescent="0.4">
      <c r="A29" s="1" t="s">
        <v>109</v>
      </c>
      <c r="B29" s="5">
        <v>0.27200000000000002</v>
      </c>
      <c r="C29" s="20">
        <v>1.41</v>
      </c>
      <c r="D29" s="36">
        <v>4.99</v>
      </c>
      <c r="E29" s="35">
        <v>5.23</v>
      </c>
      <c r="F29" s="12">
        <v>5.1929999999999996</v>
      </c>
      <c r="H29" s="36">
        <f t="shared" si="1"/>
        <v>2.9984687261523426</v>
      </c>
      <c r="I29" s="37">
        <f>((M29+SQRT(M29^2-4))/2)^2</f>
        <v>3.7241891763288364</v>
      </c>
      <c r="J29" s="38">
        <f>((N29+SQRT(N29^2-4))/2)^2</f>
        <v>3.6114267289747048</v>
      </c>
      <c r="L29" s="36">
        <f t="shared" si="2"/>
        <v>2.3091063829787237</v>
      </c>
      <c r="M29" s="37">
        <f>3*B29*(E29-1)/C29</f>
        <v>2.4480000000000004</v>
      </c>
      <c r="N29" s="38">
        <f>3*B29*(F29-1)/C29</f>
        <v>2.4265872340425534</v>
      </c>
      <c r="P29" s="11" t="s">
        <v>173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3">
        <v>6.173</v>
      </c>
      <c r="AB29" s="46">
        <v>3.13</v>
      </c>
      <c r="AC29" s="43" t="s">
        <v>242</v>
      </c>
      <c r="AD29" s="44">
        <f t="shared" si="16"/>
        <v>5.5735670039939102E-2</v>
      </c>
      <c r="AF29" s="42">
        <v>6.7480000000000002</v>
      </c>
      <c r="AG29" s="49">
        <f t="shared" si="13"/>
        <v>8.9539336478531943</v>
      </c>
      <c r="AH29" s="44">
        <f>3*B29*(AF29-1)/C29</f>
        <v>3.326502127659575</v>
      </c>
    </row>
    <row r="30" spans="1:34" x14ac:dyDescent="0.4">
      <c r="A30" s="1" t="s">
        <v>133</v>
      </c>
      <c r="B30" s="5">
        <v>0.215</v>
      </c>
      <c r="C30" s="20">
        <v>1.54</v>
      </c>
      <c r="D30" s="36">
        <v>6.49</v>
      </c>
      <c r="F30" s="12">
        <v>6.3150000000000004</v>
      </c>
      <c r="H30" s="36">
        <f t="shared" si="1"/>
        <v>2.9479431509361413</v>
      </c>
      <c r="J30" s="38">
        <f>((N30+SQRT(N30^2-4))/2)^2</f>
        <v>2.5657107289747128</v>
      </c>
      <c r="L30" s="36">
        <f t="shared" si="2"/>
        <v>2.2993831168831171</v>
      </c>
      <c r="N30" s="38">
        <f>3*B30*(F30-1)/C30</f>
        <v>2.2260876623376626</v>
      </c>
      <c r="P30" s="11" t="s">
        <v>172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3">
        <v>6.49</v>
      </c>
      <c r="AB30" s="46">
        <f t="shared" si="9"/>
        <v>2.9479431509361413</v>
      </c>
      <c r="AC30" s="43">
        <f>3*B30*(AA30-1)/C30</f>
        <v>2.2993831168831171</v>
      </c>
      <c r="AD30" s="44">
        <f t="shared" si="16"/>
        <v>4.9897186147186266E-2</v>
      </c>
      <c r="AF30" s="42">
        <v>6.8849999999999998</v>
      </c>
      <c r="AG30" s="49">
        <f t="shared" si="13"/>
        <v>3.8130901908629715</v>
      </c>
      <c r="AH30" s="44">
        <f>3*B30*(AF30-1)/C30</f>
        <v>2.4648214285714283</v>
      </c>
    </row>
    <row r="31" spans="1:34" x14ac:dyDescent="0.4">
      <c r="A31" s="1" t="s">
        <v>200</v>
      </c>
      <c r="B31" s="5"/>
      <c r="C31" s="20"/>
      <c r="D31" s="36"/>
      <c r="H31" s="36"/>
      <c r="J31" s="38"/>
      <c r="L31" s="36"/>
      <c r="N31" s="38"/>
      <c r="P31" s="11" t="s">
        <v>201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3">
        <v>6.3289999999999997</v>
      </c>
      <c r="AB31" s="46"/>
      <c r="AC31" s="43"/>
      <c r="AD31" s="44"/>
      <c r="AF31" s="42"/>
      <c r="AG31" s="49"/>
      <c r="AH31" s="44"/>
    </row>
    <row r="32" spans="1:34" x14ac:dyDescent="0.4">
      <c r="A32" s="1" t="s">
        <v>134</v>
      </c>
      <c r="B32" s="5">
        <v>0.34799999999999998</v>
      </c>
      <c r="C32" s="20">
        <v>1.76</v>
      </c>
      <c r="D32" s="36">
        <v>4.84</v>
      </c>
      <c r="H32" s="36">
        <f t="shared" si="1"/>
        <v>2.8358245441806531</v>
      </c>
      <c r="J32" s="38"/>
      <c r="L32" s="36">
        <f t="shared" si="2"/>
        <v>2.2778181818181817</v>
      </c>
      <c r="N32" s="38"/>
      <c r="P32" s="11" t="s">
        <v>177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3">
        <v>5.8979999999999997</v>
      </c>
      <c r="AB32" s="46">
        <v>2</v>
      </c>
      <c r="AC32" s="43" t="s">
        <v>242</v>
      </c>
      <c r="AD32" s="44">
        <f t="shared" ref="AD32" si="17" xml:space="preserve"> ((SQRT(AB32))^3/(AB32-1)+(SQRT(1/AB32)^3/(1/AB32-1))-2)/6</f>
        <v>2.0220057259940472E-2</v>
      </c>
      <c r="AF32" s="42">
        <v>6.3810000000000002</v>
      </c>
      <c r="AG32" s="49">
        <f t="shared" si="13"/>
        <v>8.0642947492824746</v>
      </c>
      <c r="AH32" s="44">
        <f>3*B32*(AF32-1)/C32</f>
        <v>3.1919113636363639</v>
      </c>
    </row>
    <row r="33" spans="1:34" x14ac:dyDescent="0.4">
      <c r="A33" s="1" t="s">
        <v>233</v>
      </c>
      <c r="B33" s="5"/>
      <c r="C33" s="20"/>
      <c r="D33" s="36"/>
      <c r="H33" s="36"/>
      <c r="J33" s="38"/>
      <c r="L33" s="36"/>
      <c r="N33" s="38"/>
      <c r="P33" s="11" t="s">
        <v>194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3">
        <v>5.3330000000000002</v>
      </c>
      <c r="AB33" s="46"/>
      <c r="AC33" s="43"/>
      <c r="AD33" s="44"/>
      <c r="AF33" s="42"/>
      <c r="AG33" s="49"/>
      <c r="AH33" s="44"/>
    </row>
    <row r="34" spans="1:34" x14ac:dyDescent="0.4">
      <c r="A34" s="1" t="s">
        <v>234</v>
      </c>
      <c r="B34" s="5"/>
      <c r="C34" s="20"/>
      <c r="D34" s="36"/>
      <c r="H34" s="36"/>
      <c r="J34" s="38"/>
      <c r="L34" s="36"/>
      <c r="N34" s="38"/>
      <c r="P34" s="11" t="s">
        <v>235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3">
        <v>5.5750000000000002</v>
      </c>
      <c r="AB34" s="46"/>
      <c r="AC34" s="43"/>
      <c r="AD34" s="44"/>
      <c r="AF34" s="42"/>
      <c r="AG34" s="49"/>
      <c r="AH34" s="44"/>
    </row>
    <row r="35" spans="1:34" x14ac:dyDescent="0.4">
      <c r="A35" s="1" t="s">
        <v>236</v>
      </c>
      <c r="B35" s="5"/>
      <c r="C35" s="20"/>
      <c r="D35" s="36"/>
      <c r="H35" s="36"/>
      <c r="J35" s="38"/>
      <c r="L35" s="36"/>
      <c r="N35" s="38"/>
      <c r="P35" s="11" t="s">
        <v>201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3">
        <v>5.9790000000000001</v>
      </c>
      <c r="AB35" s="46"/>
      <c r="AC35" s="43"/>
      <c r="AD35" s="44"/>
      <c r="AF35" s="42"/>
      <c r="AG35" s="49"/>
      <c r="AH35" s="44"/>
    </row>
    <row r="36" spans="1:34" x14ac:dyDescent="0.4">
      <c r="A36" s="1" t="s">
        <v>135</v>
      </c>
      <c r="B36" s="5">
        <v>0.65800000000000003</v>
      </c>
      <c r="C36" s="20">
        <v>2.75</v>
      </c>
      <c r="D36" s="36">
        <v>4.2</v>
      </c>
      <c r="E36" s="35">
        <v>4.07</v>
      </c>
      <c r="F36" s="12">
        <v>4.4320000000000004</v>
      </c>
      <c r="H36" s="36">
        <f t="shared" si="1"/>
        <v>2.9356527884894152</v>
      </c>
      <c r="I36" s="37">
        <f>((M36+SQRT(M36^2-4))/2)^2</f>
        <v>2.4477659042335742</v>
      </c>
      <c r="J36" s="38">
        <f>((N36+SQRT(N36^2-4))/2)^2</f>
        <v>3.8063710305876031</v>
      </c>
      <c r="L36" s="36">
        <f t="shared" si="2"/>
        <v>2.2970181818181818</v>
      </c>
      <c r="M36" s="37">
        <f>3*B36*(E36-1)/C36</f>
        <v>2.2037018181818184</v>
      </c>
      <c r="N36" s="38">
        <f>3*B36*(F36-1)/C36</f>
        <v>2.4635520000000004</v>
      </c>
      <c r="P36" s="11" t="s">
        <v>174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3">
        <v>4.8540000000000001</v>
      </c>
      <c r="AB36" s="46">
        <f t="shared" ref="AB36:AB37" si="18">((AC36+SQRT(AC36^2-4))/2)^2</f>
        <v>5.470566890683207</v>
      </c>
      <c r="AC36" s="43">
        <f t="shared" ref="AC36:AC45" si="19">3*B36*(AA36-1)/C36</f>
        <v>2.7664712727272733</v>
      </c>
      <c r="AD36" s="44">
        <f t="shared" ref="AD36:AD37" si="20" xml:space="preserve"> ((SQRT(AB36))^3/(AB36-1)+(SQRT(1/AB36)^3/(1/AB36-1))-2)/6</f>
        <v>0.12774521212121223</v>
      </c>
      <c r="AF36" s="42">
        <v>5.5190000000000001</v>
      </c>
      <c r="AG36" s="49">
        <f t="shared" ref="AG36" si="21">((AH36+SQRT(AH36^2-4))/2)^2</f>
        <v>8.4033706837950302</v>
      </c>
      <c r="AH36" s="44">
        <f>3*B36*(AF36-1)/C36</f>
        <v>3.2438203636363641</v>
      </c>
    </row>
    <row r="37" spans="1:34" x14ac:dyDescent="0.4">
      <c r="A37" s="1" t="s">
        <v>202</v>
      </c>
      <c r="B37" s="5">
        <f>(-X37/(12*PI()*Z37*C37))^(1/2)</f>
        <v>0.50382962376161233</v>
      </c>
      <c r="C37" s="20">
        <v>2.3780000000000001</v>
      </c>
      <c r="D37" s="36"/>
      <c r="H37" s="36"/>
      <c r="I37" s="37"/>
      <c r="J37" s="38"/>
      <c r="L37" s="36"/>
      <c r="M37" s="37"/>
      <c r="N37" s="38"/>
      <c r="P37" s="11" t="s">
        <v>203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3">
        <v>4.6100000000000003</v>
      </c>
      <c r="AB37" s="46">
        <f t="shared" si="18"/>
        <v>2.9229012813568795</v>
      </c>
      <c r="AC37" s="43">
        <f t="shared" si="19"/>
        <v>2.2945646868537688</v>
      </c>
      <c r="AD37" s="44">
        <f t="shared" si="20"/>
        <v>4.9094114475628059E-2</v>
      </c>
      <c r="AF37" s="42"/>
      <c r="AG37" s="49"/>
      <c r="AH37" s="44"/>
    </row>
    <row r="38" spans="1:34" x14ac:dyDescent="0.4">
      <c r="A38" s="1" t="s">
        <v>136</v>
      </c>
      <c r="B38" s="5">
        <v>0.47</v>
      </c>
      <c r="C38" s="20">
        <v>1.99</v>
      </c>
      <c r="D38" s="36"/>
      <c r="H38" s="36"/>
      <c r="J38" s="38"/>
      <c r="L38" s="36"/>
      <c r="N38" s="38"/>
      <c r="P38" s="11" t="s">
        <v>172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3">
        <v>4.1689999999999996</v>
      </c>
      <c r="AB38" s="46">
        <f t="shared" ref="AB38" si="22">((AC38+SQRT(AC38^2-4))/2)^2</f>
        <v>2.6666993878854752</v>
      </c>
      <c r="AC38" s="43">
        <f t="shared" si="19"/>
        <v>2.245371859296482</v>
      </c>
      <c r="AD38" s="44">
        <f t="shared" ref="AD38" si="23" xml:space="preserve"> ((SQRT(AB38))^3/(AB38-1)+(SQRT(1/AB38)^3/(1/AB38-1))-2)/6</f>
        <v>4.0895309882746998E-2</v>
      </c>
      <c r="AF38" s="42">
        <v>4.9640000000000004</v>
      </c>
      <c r="AG38" s="49">
        <f t="shared" ref="AG38:AG48" si="24">((AH38+SQRT(AH38^2-4))/2)^2</f>
        <v>5.7135676318810278</v>
      </c>
      <c r="AH38" s="44">
        <f>3*B38*(AF38-1)/C38</f>
        <v>2.8086633165829147</v>
      </c>
    </row>
    <row r="39" spans="1:34" x14ac:dyDescent="0.4">
      <c r="A39" s="1" t="s">
        <v>137</v>
      </c>
      <c r="B39" s="5">
        <v>0.39500000000000002</v>
      </c>
      <c r="C39" s="20">
        <v>1.77</v>
      </c>
      <c r="D39" s="36">
        <v>4.43</v>
      </c>
      <c r="F39" s="12">
        <v>3.2290000000000001</v>
      </c>
      <c r="H39" s="36">
        <f>((L39+SQRT(L39^2-4))/2)^2</f>
        <v>2.9322109887560295</v>
      </c>
      <c r="J39" s="38" t="e">
        <f>((N39+SQRT(N39^2-4))/2)^2</f>
        <v>#NUM!</v>
      </c>
      <c r="L39" s="36">
        <f>3*B39*(D39-1)/C39</f>
        <v>2.2963559322033897</v>
      </c>
      <c r="N39" s="38">
        <f>3*B39*(F39-1)/C39</f>
        <v>1.4922966101694917</v>
      </c>
      <c r="P39" s="11" t="s">
        <v>172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3">
        <v>4.46</v>
      </c>
      <c r="AB39" s="46">
        <f t="shared" ref="AB39:AB48" si="25">((AC39+SQRT(AC39^2-4))/2)^2</f>
        <v>3.036579510439676</v>
      </c>
      <c r="AC39" s="43">
        <f t="shared" si="19"/>
        <v>2.316440677966102</v>
      </c>
      <c r="AD39" s="44">
        <f t="shared" ref="AD39" si="26" xml:space="preserve"> ((SQRT(AB39))^3/(AB39-1)+(SQRT(1/AB39)^3/(1/AB39-1))-2)/6</f>
        <v>5.274011299435033E-2</v>
      </c>
      <c r="AF39" s="42">
        <v>5.2039999999999997</v>
      </c>
      <c r="AG39" s="49">
        <f t="shared" si="24"/>
        <v>5.7476650750278822</v>
      </c>
      <c r="AH39" s="44">
        <f>3*B39*(AF39-1)/C39</f>
        <v>2.8145423728813559</v>
      </c>
    </row>
    <row r="40" spans="1:34" x14ac:dyDescent="0.4">
      <c r="A40" s="1" t="s">
        <v>138</v>
      </c>
      <c r="B40" s="5">
        <v>0.33600000000000002</v>
      </c>
      <c r="C40" s="20">
        <v>1.63</v>
      </c>
      <c r="D40" s="36">
        <v>4.72</v>
      </c>
      <c r="H40" s="36">
        <f>((L40+SQRT(L40^2-4))/2)^2</f>
        <v>2.953571900821677</v>
      </c>
      <c r="J40" s="38"/>
      <c r="L40" s="36">
        <f>3*B40*(D40-1)/C40</f>
        <v>2.3004662576687118</v>
      </c>
      <c r="N40" s="38"/>
      <c r="P40" s="11" t="s">
        <v>174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3">
        <v>4.96</v>
      </c>
      <c r="AB40" s="46">
        <f t="shared" si="25"/>
        <v>3.7288509522156765</v>
      </c>
      <c r="AC40" s="43">
        <f t="shared" si="19"/>
        <v>2.4488834355828222</v>
      </c>
      <c r="AD40" s="44">
        <f t="shared" ref="AD40:AD42" si="27" xml:space="preserve"> ((SQRT(AB40))^3/(AB40-1)+(SQRT(1/AB40)^3/(1/AB40-1))-2)/6</f>
        <v>7.4813905930470367E-2</v>
      </c>
      <c r="AF40" s="42">
        <v>5.6189999999999998</v>
      </c>
      <c r="AG40" s="49">
        <f t="shared" si="24"/>
        <v>5.9922076536442299</v>
      </c>
      <c r="AH40" s="44">
        <f>3*B40*(AF40-1)/C40</f>
        <v>2.8564122699386507</v>
      </c>
    </row>
    <row r="41" spans="1:34" x14ac:dyDescent="0.4">
      <c r="A41" s="1" t="s">
        <v>139</v>
      </c>
      <c r="B41" s="5">
        <v>0.26500000000000001</v>
      </c>
      <c r="C41" s="20">
        <v>1.55</v>
      </c>
      <c r="D41" s="36">
        <v>5.49</v>
      </c>
      <c r="F41" s="12">
        <v>4.5490000000000004</v>
      </c>
      <c r="H41" s="36">
        <f>((L41+SQRT(L41^2-4))/2)^2</f>
        <v>2.9664032596978309</v>
      </c>
      <c r="J41" s="38" t="e">
        <f>((N41+SQRT(N41^2-4))/2)^2</f>
        <v>#NUM!</v>
      </c>
      <c r="L41" s="36">
        <f>3*B41*(D41-1)/C41</f>
        <v>2.3029354838709679</v>
      </c>
      <c r="N41" s="38">
        <f>3*B41*(F41-1)/C41</f>
        <v>1.820293548387097</v>
      </c>
      <c r="P41" s="11" t="s">
        <v>174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3">
        <v>5.4560000000000004</v>
      </c>
      <c r="AB41" s="46">
        <f t="shared" si="25"/>
        <v>2.8757615250732638</v>
      </c>
      <c r="AC41" s="43">
        <f t="shared" si="19"/>
        <v>2.2854967741935486</v>
      </c>
      <c r="AD41" s="44">
        <f t="shared" si="27"/>
        <v>4.7582795698924686E-2</v>
      </c>
      <c r="AF41" s="42">
        <v>6.02</v>
      </c>
      <c r="AG41" s="49">
        <f t="shared" si="24"/>
        <v>4.4023086040325312</v>
      </c>
      <c r="AH41" s="44">
        <f>3*B41*(AF41-1)/C41</f>
        <v>2.5747741935483868</v>
      </c>
    </row>
    <row r="42" spans="1:34" x14ac:dyDescent="0.4">
      <c r="A42" s="1" t="s">
        <v>204</v>
      </c>
      <c r="B42" s="5">
        <f>(-X42/(12*PI()*Z42*C42))^(1/2)</f>
        <v>0.31440519767406744</v>
      </c>
      <c r="C42" s="20">
        <v>1.5028630000000001</v>
      </c>
      <c r="D42" s="36"/>
      <c r="H42" s="36"/>
      <c r="J42" s="38"/>
      <c r="L42" s="36"/>
      <c r="N42" s="38"/>
      <c r="P42" s="11" t="s">
        <v>197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3">
        <v>5.6740000000000004</v>
      </c>
      <c r="AB42" s="46">
        <f t="shared" ref="AB42" si="28">((AC42+SQRT(AC42^2-4))/2)^2</f>
        <v>6.450157220103736</v>
      </c>
      <c r="AC42" s="43">
        <f t="shared" si="19"/>
        <v>2.9334607890311855</v>
      </c>
      <c r="AD42" s="44">
        <f t="shared" si="27"/>
        <v>0.15557679817186423</v>
      </c>
      <c r="AF42" s="42"/>
      <c r="AG42" s="49"/>
      <c r="AH42" s="44"/>
    </row>
    <row r="43" spans="1:34" x14ac:dyDescent="0.4">
      <c r="A43" s="1" t="s">
        <v>140</v>
      </c>
      <c r="B43" s="5">
        <v>0.245</v>
      </c>
      <c r="C43" s="20">
        <v>1.48</v>
      </c>
      <c r="D43" s="36">
        <v>5.63</v>
      </c>
      <c r="H43" s="36">
        <f>((L43+SQRT(L43^2-4))/2)^2</f>
        <v>2.9478131863820023</v>
      </c>
      <c r="J43" s="38"/>
      <c r="L43" s="36">
        <f>3*B43*(D43-1)/C43</f>
        <v>2.299358108108108</v>
      </c>
      <c r="N43" s="38"/>
      <c r="P43" s="11" t="s">
        <v>172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3">
        <v>6.0380000000000003</v>
      </c>
      <c r="AB43" s="46">
        <f t="shared" si="25"/>
        <v>4.0105608852003209</v>
      </c>
      <c r="AC43" s="43">
        <f t="shared" si="19"/>
        <v>2.5019797297297299</v>
      </c>
      <c r="AD43" s="44">
        <f t="shared" ref="AD43:AD44" si="29" xml:space="preserve"> ((SQRT(AB43))^3/(AB43-1)+(SQRT(1/AB43)^3/(1/AB43-1))-2)/6</f>
        <v>8.3663288288288243E-2</v>
      </c>
      <c r="AF43" s="42">
        <v>6.4859999999999998</v>
      </c>
      <c r="AG43" s="49">
        <f t="shared" si="24"/>
        <v>5.2315689154786122</v>
      </c>
      <c r="AH43" s="44">
        <f>3*B43*(AF43-1)/C43</f>
        <v>2.7244662162162161</v>
      </c>
    </row>
    <row r="44" spans="1:34" x14ac:dyDescent="0.4">
      <c r="A44" s="1" t="s">
        <v>163</v>
      </c>
      <c r="B44" s="5">
        <f>(-X44/(12*PI()*Z44*C44))^(1/2)</f>
        <v>0.29016314280288524</v>
      </c>
      <c r="C44" s="20">
        <v>1.486988</v>
      </c>
      <c r="D44" s="36"/>
      <c r="F44" s="12">
        <v>5.665</v>
      </c>
      <c r="H44" s="36"/>
      <c r="J44" s="38"/>
      <c r="L44" s="36"/>
      <c r="N44" s="38"/>
      <c r="P44" s="11" t="s">
        <v>173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3">
        <v>6.3380000000000001</v>
      </c>
      <c r="AB44" s="46">
        <f t="shared" ref="AB44" si="30">((AC44+SQRT(AC44^2-4))/2)^2</f>
        <v>7.6339377918181199</v>
      </c>
      <c r="AC44" s="43">
        <f t="shared" si="19"/>
        <v>3.124889083735312</v>
      </c>
      <c r="AD44" s="44">
        <f t="shared" si="29"/>
        <v>0.18748151395588528</v>
      </c>
      <c r="AF44" s="42">
        <v>6.7279999999999998</v>
      </c>
      <c r="AG44" s="49"/>
      <c r="AH44" s="44"/>
    </row>
    <row r="45" spans="1:34" x14ac:dyDescent="0.4">
      <c r="A45" s="1" t="s">
        <v>141</v>
      </c>
      <c r="B45" s="5">
        <v>0.23699999999999999</v>
      </c>
      <c r="C45" s="20">
        <v>1.52</v>
      </c>
      <c r="D45" s="36">
        <v>5.91</v>
      </c>
      <c r="F45" s="12">
        <v>5.4219999999999997</v>
      </c>
      <c r="H45" s="36">
        <f t="shared" ref="H45:H56" si="31">((L45+SQRT(L45^2-4))/2)^2</f>
        <v>2.9340880619479717</v>
      </c>
      <c r="J45" s="38">
        <f t="shared" ref="J45:J54" si="32">((N45+SQRT(N45^2-4))/2)^2</f>
        <v>1.6850125798097029</v>
      </c>
      <c r="L45" s="36">
        <f t="shared" ref="L45:L56" si="33">3*B45*(D45-1)/C45</f>
        <v>2.2967171052631579</v>
      </c>
      <c r="N45" s="38">
        <f t="shared" ref="N45:N54" si="34">3*B45*(F45-1)/C45</f>
        <v>2.0684486842105261</v>
      </c>
      <c r="P45" s="11" t="s">
        <v>173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3">
        <v>6.6589999999999998</v>
      </c>
      <c r="AB45" s="46">
        <f t="shared" si="25"/>
        <v>4.798594277187302</v>
      </c>
      <c r="AC45" s="43">
        <f t="shared" si="19"/>
        <v>2.647071710526316</v>
      </c>
      <c r="AD45" s="44">
        <f t="shared" ref="AD45" si="35" xml:space="preserve"> ((SQRT(AB45))^3/(AB45-1)+(SQRT(1/AB45)^3/(1/AB45-1))-2)/6</f>
        <v>0.10784528508771925</v>
      </c>
      <c r="AF45" s="42">
        <v>6.9509999999999996</v>
      </c>
      <c r="AG45" s="49">
        <f t="shared" si="24"/>
        <v>5.5691957991076153</v>
      </c>
      <c r="AH45" s="44">
        <f>3*B45*(AF45-1)/C45</f>
        <v>2.7836585526315782</v>
      </c>
    </row>
    <row r="46" spans="1:34" x14ac:dyDescent="0.4">
      <c r="A46" s="1" t="s">
        <v>116</v>
      </c>
      <c r="B46" s="5">
        <v>0.26900000000000002</v>
      </c>
      <c r="C46" s="20">
        <v>1.6</v>
      </c>
      <c r="D46" s="36">
        <v>5.55</v>
      </c>
      <c r="E46" s="35">
        <v>5.86</v>
      </c>
      <c r="F46" s="12">
        <v>6.0709999999999997</v>
      </c>
      <c r="H46" s="36">
        <f t="shared" si="31"/>
        <v>2.9246765439874713</v>
      </c>
      <c r="I46" s="37">
        <f>((M46+SQRT(M46^2-4))/2)^2</f>
        <v>3.741408848048414</v>
      </c>
      <c r="J46" s="38">
        <f t="shared" si="32"/>
        <v>4.3097222414125342</v>
      </c>
      <c r="L46" s="36">
        <f t="shared" si="33"/>
        <v>2.2949062499999999</v>
      </c>
      <c r="M46" s="37">
        <f>3*B46*(E46-1)/C46</f>
        <v>2.4512624999999999</v>
      </c>
      <c r="N46" s="38">
        <f t="shared" si="34"/>
        <v>2.557685625</v>
      </c>
      <c r="P46" s="11" t="s">
        <v>173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3">
        <v>6.9160000000000004</v>
      </c>
      <c r="AB46" s="46">
        <v>2.73</v>
      </c>
      <c r="AC46" s="43" t="s">
        <v>246</v>
      </c>
      <c r="AD46" s="44">
        <f t="shared" ref="AD46:AD48" si="36" xml:space="preserve"> ((SQRT(AB46))^3/(AB46-1)+(SQRT(1/AB46)^3/(1/AB46-1))-2)/6</f>
        <v>4.2916449475772112E-2</v>
      </c>
      <c r="AF46" s="42">
        <v>7.1890000000000001</v>
      </c>
      <c r="AG46" s="49">
        <f t="shared" si="24"/>
        <v>7.6128859563570401</v>
      </c>
      <c r="AH46" s="44">
        <f>3*B46*(AF46-1)/C46</f>
        <v>3.1215768749999997</v>
      </c>
    </row>
    <row r="47" spans="1:34" x14ac:dyDescent="0.4">
      <c r="A47" s="1" t="s">
        <v>142</v>
      </c>
      <c r="B47" s="5">
        <v>0.214</v>
      </c>
      <c r="C47" s="20">
        <v>1.73</v>
      </c>
      <c r="D47" s="36">
        <v>7.19</v>
      </c>
      <c r="F47" s="12">
        <v>5.7610000000000001</v>
      </c>
      <c r="H47" s="36">
        <f t="shared" si="31"/>
        <v>2.9360689915208353</v>
      </c>
      <c r="J47" s="38" t="e">
        <f t="shared" si="32"/>
        <v>#NUM!</v>
      </c>
      <c r="L47" s="36">
        <f t="shared" si="33"/>
        <v>2.2970982658959542</v>
      </c>
      <c r="N47" s="38">
        <f t="shared" si="34"/>
        <v>1.7667988439306359</v>
      </c>
      <c r="P47" s="11" t="s">
        <v>172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3">
        <v>7.37</v>
      </c>
      <c r="AB47" s="46">
        <f t="shared" si="25"/>
        <v>3.2834460034129589</v>
      </c>
      <c r="AC47" s="43">
        <f>3*B47*(AA47-1)/C47</f>
        <v>2.3638959537572255</v>
      </c>
      <c r="AD47" s="44">
        <f t="shared" si="36"/>
        <v>6.0649325626204176E-2</v>
      </c>
      <c r="AF47" s="42">
        <v>7.6390000000000002</v>
      </c>
      <c r="AG47" s="49">
        <f t="shared" si="24"/>
        <v>3.8072675087967802</v>
      </c>
      <c r="AH47" s="44">
        <f>3*B47*(AF47-1)/C47</f>
        <v>2.4637213872832371</v>
      </c>
    </row>
    <row r="48" spans="1:34" x14ac:dyDescent="0.4">
      <c r="A48" s="1" t="s">
        <v>143</v>
      </c>
      <c r="B48" s="5">
        <v>0.36</v>
      </c>
      <c r="C48" s="20">
        <v>1.84</v>
      </c>
      <c r="D48" s="36">
        <v>4.92</v>
      </c>
      <c r="F48" s="12">
        <v>6.077</v>
      </c>
      <c r="H48" s="36">
        <f t="shared" si="31"/>
        <v>2.9556677328143444</v>
      </c>
      <c r="J48" s="38">
        <f t="shared" si="32"/>
        <v>6.7317199902806895</v>
      </c>
      <c r="L48" s="36">
        <f t="shared" si="33"/>
        <v>2.3008695652173912</v>
      </c>
      <c r="N48" s="38">
        <f t="shared" si="34"/>
        <v>2.9799782608695655</v>
      </c>
      <c r="P48" s="11" t="s">
        <v>173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3">
        <v>6.2380000000000004</v>
      </c>
      <c r="AB48" s="46">
        <f t="shared" si="25"/>
        <v>7.3157247191719472</v>
      </c>
      <c r="AC48" s="43">
        <f>3*B48*(AA48-1)/C48</f>
        <v>3.0744782608695655</v>
      </c>
      <c r="AD48" s="44">
        <f t="shared" si="36"/>
        <v>0.1790797101449276</v>
      </c>
      <c r="AF48" s="42">
        <v>6.62</v>
      </c>
      <c r="AG48" s="49">
        <f t="shared" si="24"/>
        <v>8.7673332371010559</v>
      </c>
      <c r="AH48" s="44">
        <f>3*B48*(AF48-1)/C48</f>
        <v>3.298695652173913</v>
      </c>
    </row>
    <row r="49" spans="1:34" x14ac:dyDescent="0.4">
      <c r="A49" s="1" t="s">
        <v>205</v>
      </c>
      <c r="B49" s="5"/>
      <c r="C49" s="20"/>
      <c r="D49" s="36"/>
      <c r="H49" s="36"/>
      <c r="J49" s="38"/>
      <c r="L49" s="36"/>
      <c r="N49" s="38"/>
      <c r="P49" s="11" t="s">
        <v>206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3">
        <v>5.9950000000000001</v>
      </c>
      <c r="AB49" s="46"/>
      <c r="AC49" s="43"/>
      <c r="AD49" s="44"/>
      <c r="AF49" s="42"/>
      <c r="AG49" s="49"/>
      <c r="AH49" s="44"/>
    </row>
    <row r="50" spans="1:34" x14ac:dyDescent="0.4">
      <c r="A50" s="1" t="s">
        <v>207</v>
      </c>
      <c r="B50" s="5"/>
      <c r="C50" s="20"/>
      <c r="D50" s="36"/>
      <c r="H50" s="36"/>
      <c r="J50" s="38"/>
      <c r="L50" s="36"/>
      <c r="N50" s="38"/>
      <c r="P50" s="11" t="s">
        <v>193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3">
        <v>5.6529999999999996</v>
      </c>
      <c r="AB50" s="46"/>
      <c r="AC50" s="43"/>
      <c r="AD50" s="44"/>
      <c r="AF50" s="42"/>
      <c r="AG50" s="49"/>
      <c r="AH50" s="44"/>
    </row>
    <row r="51" spans="1:34" x14ac:dyDescent="0.4">
      <c r="A51" s="1" t="s">
        <v>237</v>
      </c>
      <c r="B51" s="5"/>
      <c r="C51" s="20"/>
      <c r="D51" s="36"/>
      <c r="H51" s="36"/>
      <c r="J51" s="38"/>
      <c r="L51" s="36"/>
      <c r="N51" s="38"/>
      <c r="P51" s="11" t="s">
        <v>235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3">
        <v>5.8040000000000003</v>
      </c>
      <c r="AB51" s="46"/>
      <c r="AC51" s="43"/>
      <c r="AD51" s="44"/>
      <c r="AF51" s="42"/>
      <c r="AG51" s="49"/>
      <c r="AH51" s="44"/>
    </row>
    <row r="52" spans="1:34" x14ac:dyDescent="0.4">
      <c r="A52" s="1" t="s">
        <v>238</v>
      </c>
      <c r="B52" s="5"/>
      <c r="C52" s="20"/>
      <c r="D52" s="36"/>
      <c r="H52" s="36"/>
      <c r="J52" s="38"/>
      <c r="L52" s="36"/>
      <c r="N52" s="38"/>
      <c r="P52" s="11" t="s">
        <v>201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3">
        <v>6.1890000000000001</v>
      </c>
      <c r="AB52" s="46"/>
      <c r="AC52" s="43"/>
      <c r="AD52" s="44"/>
      <c r="AF52" s="42"/>
      <c r="AG52" s="49"/>
      <c r="AH52" s="44"/>
    </row>
    <row r="53" spans="1:34" x14ac:dyDescent="0.4">
      <c r="A53" s="1" t="s">
        <v>144</v>
      </c>
      <c r="B53" s="5">
        <v>0.71399999999999997</v>
      </c>
      <c r="C53" s="20">
        <v>2.9769999999999999</v>
      </c>
      <c r="D53" s="36">
        <v>4.2</v>
      </c>
      <c r="E53" s="35">
        <v>4</v>
      </c>
      <c r="F53" s="12">
        <v>3.298</v>
      </c>
      <c r="H53" s="36">
        <f t="shared" si="31"/>
        <v>2.9638915653203752</v>
      </c>
      <c r="I53" s="37">
        <f>((M53+SQRT(M53^2-4))/2)^2</f>
        <v>2.2060303174784361</v>
      </c>
      <c r="J53" s="38" t="e">
        <f t="shared" si="32"/>
        <v>#NUM!</v>
      </c>
      <c r="L53" s="36">
        <f t="shared" si="33"/>
        <v>2.3024521330198189</v>
      </c>
      <c r="M53" s="37">
        <f>3*B53*(E53-1)/C53</f>
        <v>2.1585488747060801</v>
      </c>
      <c r="N53" s="38">
        <f t="shared" si="34"/>
        <v>1.6534484380248571</v>
      </c>
      <c r="P53" s="11" t="s">
        <v>174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3">
        <v>4.4539999999999997</v>
      </c>
      <c r="AB53" s="46">
        <v>3.27</v>
      </c>
      <c r="AC53" s="43" t="s">
        <v>242</v>
      </c>
      <c r="AD53" s="44">
        <f t="shared" ref="AD53:AD55" si="37" xml:space="preserve"> ((SQRT(AB53))^3/(AB53-1)+(SQRT(1/AB53)^3/(1/AB53-1))-2)/6</f>
        <v>6.0219232601974003E-2</v>
      </c>
      <c r="AF53" s="42">
        <v>5.1980000000000004</v>
      </c>
      <c r="AG53" s="49">
        <f t="shared" ref="AG53:AG56" si="38">((AH53+SQRT(AH53^2-4))/2)^2</f>
        <v>6.9803382751810243</v>
      </c>
      <c r="AH53" s="44">
        <f>3*B53*(AF53-1)/C53</f>
        <v>3.0205293920053751</v>
      </c>
    </row>
    <row r="54" spans="1:34" x14ac:dyDescent="0.4">
      <c r="A54" s="1" t="s">
        <v>145</v>
      </c>
      <c r="B54" s="5">
        <v>0.55800000000000005</v>
      </c>
      <c r="C54" s="20">
        <v>2.46</v>
      </c>
      <c r="D54" s="36">
        <v>4.38</v>
      </c>
      <c r="F54" s="12">
        <v>2.9289999999999998</v>
      </c>
      <c r="H54" s="36">
        <f t="shared" si="31"/>
        <v>2.9514024161532255</v>
      </c>
      <c r="J54" s="38" t="e">
        <f t="shared" si="32"/>
        <v>#NUM!</v>
      </c>
      <c r="L54" s="36">
        <f t="shared" si="33"/>
        <v>2.3000487804878049</v>
      </c>
      <c r="N54" s="38">
        <f t="shared" si="34"/>
        <v>1.3126609756097563</v>
      </c>
      <c r="P54" s="11" t="s">
        <v>174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3">
        <v>4.0209999999999999</v>
      </c>
      <c r="AB54" s="46">
        <f t="shared" ref="AB54" si="39">((AC54+SQRT(AC54^2-4))/2)^2</f>
        <v>1.6018416860891611</v>
      </c>
      <c r="AC54" s="43">
        <f t="shared" ref="AC54:AC65" si="40">3*B54*(AA54-1)/C54</f>
        <v>2.0557536585365854</v>
      </c>
      <c r="AD54" s="44">
        <f t="shared" si="37"/>
        <v>9.2922764227643118E-3</v>
      </c>
      <c r="AF54" s="42">
        <v>4.8159999999999998</v>
      </c>
      <c r="AG54" s="49">
        <f t="shared" si="38"/>
        <v>4.5219212905788266</v>
      </c>
      <c r="AH54" s="44">
        <f>3*B54*(AF54-1)/C54</f>
        <v>2.5967414634146344</v>
      </c>
    </row>
    <row r="55" spans="1:34" x14ac:dyDescent="0.4">
      <c r="A55" s="1" t="s">
        <v>208</v>
      </c>
      <c r="B55" s="5">
        <f>(-X55/(12*PI()*Z55*C55))^(1/2)</f>
        <v>0.63180299071911217</v>
      </c>
      <c r="C55" s="20">
        <v>2.06</v>
      </c>
      <c r="D55" s="36"/>
      <c r="H55" s="36"/>
      <c r="J55" s="38"/>
      <c r="L55" s="36"/>
      <c r="N55" s="38"/>
      <c r="P55" s="11" t="s">
        <v>178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3">
        <v>3.6549999999999998</v>
      </c>
      <c r="AB55" s="46">
        <f>((AC55+SQRT(AC55^2-4))/2)^2</f>
        <v>3.6971305301880637</v>
      </c>
      <c r="AC55" s="43">
        <f t="shared" si="40"/>
        <v>2.4428693306202565</v>
      </c>
      <c r="AD55" s="44">
        <f t="shared" si="37"/>
        <v>7.3811555103376073E-2</v>
      </c>
      <c r="AF55" s="42"/>
      <c r="AG55" s="49"/>
      <c r="AH55" s="44"/>
    </row>
    <row r="56" spans="1:34" x14ac:dyDescent="0.4">
      <c r="A56" s="1" t="s">
        <v>146</v>
      </c>
      <c r="B56" s="5">
        <v>0.64800000000000002</v>
      </c>
      <c r="C56" s="20">
        <v>2.02</v>
      </c>
      <c r="D56" s="36">
        <v>3.39</v>
      </c>
      <c r="H56" s="36">
        <f t="shared" si="31"/>
        <v>2.9515605376693688</v>
      </c>
      <c r="J56" s="38"/>
      <c r="L56" s="36">
        <f t="shared" si="33"/>
        <v>2.3000792079207919</v>
      </c>
      <c r="N56" s="38"/>
      <c r="P56" s="11" t="s">
        <v>173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3">
        <v>5.593</v>
      </c>
      <c r="AB56" s="46">
        <f>((AC56+SQRT(AC56^2-4))/2)^2</f>
        <v>17.480910263761466</v>
      </c>
      <c r="AC56" s="43">
        <f t="shared" si="40"/>
        <v>4.4201940594059401</v>
      </c>
      <c r="AD56" s="44">
        <f t="shared" ref="AD56:AD57" si="41" xml:space="preserve"> ((SQRT(AB56))^3/(AB56-1)+(SQRT(1/AB56)^3/(1/AB56-1))-2)/6</f>
        <v>0.40336567656765682</v>
      </c>
      <c r="AF56" s="42">
        <v>6.1660000000000004</v>
      </c>
      <c r="AG56" s="49">
        <f t="shared" si="38"/>
        <v>22.673055757310312</v>
      </c>
      <c r="AH56" s="44">
        <f>3*B56*(AF56-1)/C56</f>
        <v>4.9716356435643565</v>
      </c>
    </row>
    <row r="57" spans="1:34" x14ac:dyDescent="0.4">
      <c r="A57" s="1" t="s">
        <v>209</v>
      </c>
      <c r="B57" s="5">
        <f>(-X57/(12*PI()*Z57*C57))^(1/2)</f>
        <v>0.55583116800572419</v>
      </c>
      <c r="C57" s="20">
        <v>2.0299999999999998</v>
      </c>
      <c r="D57" s="36"/>
      <c r="H57" s="36"/>
      <c r="J57" s="38"/>
      <c r="L57" s="36"/>
      <c r="N57" s="38"/>
      <c r="P57" s="11" t="s">
        <v>178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3">
        <v>4.0650000000000004</v>
      </c>
      <c r="AB57" s="46">
        <f>((AC57+SQRT(AC57^2-4))/2)^2</f>
        <v>4.0944212397459818</v>
      </c>
      <c r="AC57" s="43">
        <f t="shared" si="40"/>
        <v>2.5176687634544996</v>
      </c>
      <c r="AD57" s="44">
        <f t="shared" si="41"/>
        <v>8.6278127242416611E-2</v>
      </c>
      <c r="AF57" s="42"/>
      <c r="AG57" s="49"/>
      <c r="AH57" s="44"/>
    </row>
    <row r="58" spans="1:34" x14ac:dyDescent="0.4">
      <c r="A58" s="1" t="s">
        <v>164</v>
      </c>
      <c r="B58" s="5">
        <f>(-X58/(12*PI()*Z58*C58))^(1/2)</f>
        <v>0.54722268359261705</v>
      </c>
      <c r="C58" s="20">
        <v>2</v>
      </c>
      <c r="D58" s="36"/>
      <c r="H58" s="36"/>
      <c r="J58" s="38"/>
      <c r="L58" s="36"/>
      <c r="N58" s="38"/>
      <c r="P58" s="11" t="s">
        <v>178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3">
        <v>4.0730000000000004</v>
      </c>
      <c r="AB58" s="46">
        <f t="shared" ref="AB58:AB60" si="42">((AC58+SQRT(AC58^2-4))/2)^2</f>
        <v>4.1198928287732333</v>
      </c>
      <c r="AC58" s="43">
        <f t="shared" si="40"/>
        <v>2.5224229600201689</v>
      </c>
      <c r="AD58" s="44">
        <f t="shared" ref="AD58:AD60" si="43" xml:space="preserve"> ((SQRT(AB58))^3/(AB58-1)+(SQRT(1/AB58)^3/(1/AB58-1))-2)/6</f>
        <v>8.707049333669474E-2</v>
      </c>
      <c r="AF58" s="42">
        <v>4.8719999999999999</v>
      </c>
      <c r="AG58" s="49"/>
      <c r="AH58" s="44"/>
    </row>
    <row r="59" spans="1:34" x14ac:dyDescent="0.4">
      <c r="A59" s="1" t="s">
        <v>210</v>
      </c>
      <c r="B59" s="5">
        <f>(-X59/(12*PI()*Z59*C59))^(1/2)</f>
        <v>0.53435603752683258</v>
      </c>
      <c r="C59" s="20">
        <v>1.9950000000000001</v>
      </c>
      <c r="D59" s="36"/>
      <c r="H59" s="36"/>
      <c r="J59" s="38"/>
      <c r="L59" s="36"/>
      <c r="N59" s="38"/>
      <c r="P59" s="11" t="s">
        <v>178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3">
        <v>4.1029999999999998</v>
      </c>
      <c r="AB59" s="46">
        <f t="shared" si="42"/>
        <v>3.9647919007050652</v>
      </c>
      <c r="AC59" s="43">
        <f t="shared" si="40"/>
        <v>2.4933936608206939</v>
      </c>
      <c r="AD59" s="44">
        <f t="shared" si="43"/>
        <v>8.2232276803448981E-2</v>
      </c>
      <c r="AF59" s="42"/>
      <c r="AG59" s="49"/>
      <c r="AH59" s="44"/>
    </row>
    <row r="60" spans="1:34" x14ac:dyDescent="0.4">
      <c r="A60" s="1" t="s">
        <v>211</v>
      </c>
      <c r="B60" s="5">
        <f>(-X60/(12*PI()*Z60*C60))^(1/2)</f>
        <v>0.52387902405998144</v>
      </c>
      <c r="C60" s="20">
        <v>1.99</v>
      </c>
      <c r="D60" s="36"/>
      <c r="H60" s="36"/>
      <c r="J60" s="38"/>
      <c r="L60" s="36"/>
      <c r="N60" s="38"/>
      <c r="P60" s="11" t="s">
        <v>178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3">
        <v>4.173</v>
      </c>
      <c r="AB60" s="46">
        <f t="shared" si="42"/>
        <v>4.0316576240717135</v>
      </c>
      <c r="AC60" s="43">
        <f t="shared" si="40"/>
        <v>2.5059318743854084</v>
      </c>
      <c r="AD60" s="44">
        <f t="shared" si="43"/>
        <v>8.4321979064234734E-2</v>
      </c>
      <c r="AF60" s="42"/>
      <c r="AG60" s="49"/>
      <c r="AH60" s="44"/>
    </row>
    <row r="61" spans="1:34" x14ac:dyDescent="0.4">
      <c r="A61" s="1" t="s">
        <v>147</v>
      </c>
      <c r="B61" s="5">
        <v>0.47799999999999998</v>
      </c>
      <c r="C61" s="20">
        <v>2.27</v>
      </c>
      <c r="D61" s="36">
        <v>4.6399999999999997</v>
      </c>
      <c r="H61" s="36">
        <f t="shared" ref="H61:H79" si="44">((L61+SQRT(L61^2-4))/2)^2</f>
        <v>2.9483101851292712</v>
      </c>
      <c r="J61" s="38"/>
      <c r="L61" s="36">
        <f t="shared" ref="L61:L79" si="45">3*B61*(D61-1)/C61</f>
        <v>2.2994537444933916</v>
      </c>
      <c r="N61" s="38"/>
      <c r="P61" s="11" t="s">
        <v>172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3">
        <v>4.2279999999999998</v>
      </c>
      <c r="AB61" s="46">
        <f t="shared" ref="AB61:AB63" si="46">((AC61+SQRT(AC61^2-4))/2)^2</f>
        <v>1.4847776136190036</v>
      </c>
      <c r="AC61" s="43">
        <f t="shared" si="40"/>
        <v>2.0391859030837001</v>
      </c>
      <c r="AD61" s="44">
        <f t="shared" ref="AD61:AD63" si="47" xml:space="preserve"> ((SQRT(AB61))^3/(AB61-1)+(SQRT(1/AB61)^3/(1/AB61-1))-2)/6</f>
        <v>6.5309838472833448E-3</v>
      </c>
      <c r="AF61" s="42">
        <v>5.0229999999999997</v>
      </c>
      <c r="AG61" s="49">
        <f t="shared" ref="AG61:AG62" si="48">((AH61+SQRT(AH61^2-4))/2)^2</f>
        <v>4.2218605200920329</v>
      </c>
      <c r="AH61" s="44">
        <f>3*B61*(AF61-1)/C61</f>
        <v>2.5414017621145373</v>
      </c>
    </row>
    <row r="62" spans="1:34" x14ac:dyDescent="0.4">
      <c r="A62" s="1" t="s">
        <v>148</v>
      </c>
      <c r="B62" s="5">
        <v>0.46700000000000003</v>
      </c>
      <c r="C62" s="20">
        <v>1.99</v>
      </c>
      <c r="D62" s="36">
        <v>4.2699999999999996</v>
      </c>
      <c r="H62" s="36">
        <f t="shared" si="44"/>
        <v>2.9622993492241645</v>
      </c>
      <c r="J62" s="38"/>
      <c r="L62" s="36">
        <f t="shared" si="45"/>
        <v>2.3021457286432154</v>
      </c>
      <c r="N62" s="38"/>
      <c r="P62" s="11" t="s">
        <v>172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3">
        <v>4.08</v>
      </c>
      <c r="AB62" s="46">
        <f t="shared" si="46"/>
        <v>2.2592566420908891</v>
      </c>
      <c r="AC62" s="43">
        <f t="shared" si="40"/>
        <v>2.1683819095477386</v>
      </c>
      <c r="AD62" s="44">
        <f t="shared" si="47"/>
        <v>2.8063651591289762E-2</v>
      </c>
      <c r="AF62" s="42">
        <v>4.9059999999999997</v>
      </c>
      <c r="AG62" s="49">
        <f t="shared" si="48"/>
        <v>5.3759502007458693</v>
      </c>
      <c r="AH62" s="44">
        <f>3*B62*(AF62-1)/C62</f>
        <v>2.749902512562814</v>
      </c>
    </row>
    <row r="63" spans="1:34" x14ac:dyDescent="0.4">
      <c r="A63" s="1" t="s">
        <v>212</v>
      </c>
      <c r="B63" s="5">
        <f>(-X63/(12*PI()*Z63*C63))^(1/2)</f>
        <v>0.49577100723826473</v>
      </c>
      <c r="C63" s="20">
        <v>1.9750000000000001</v>
      </c>
      <c r="D63" s="36"/>
      <c r="H63" s="36"/>
      <c r="J63" s="38"/>
      <c r="L63" s="36"/>
      <c r="N63" s="38"/>
      <c r="P63" s="11" t="s">
        <v>194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3">
        <v>4.3029999999999999</v>
      </c>
      <c r="AB63" s="46">
        <f t="shared" si="46"/>
        <v>3.9328389073378691</v>
      </c>
      <c r="AC63" s="43">
        <f t="shared" si="40"/>
        <v>2.4873898282146656</v>
      </c>
      <c r="AD63" s="44">
        <f t="shared" si="47"/>
        <v>8.1231638035777667E-2</v>
      </c>
      <c r="AF63" s="42"/>
      <c r="AG63" s="49"/>
      <c r="AH63" s="44"/>
    </row>
    <row r="64" spans="1:34" x14ac:dyDescent="0.4">
      <c r="A64" s="1" t="s">
        <v>149</v>
      </c>
      <c r="B64" s="5">
        <v>0.40400000000000003</v>
      </c>
      <c r="C64" s="20">
        <v>1.96</v>
      </c>
      <c r="D64" s="36">
        <v>4.72</v>
      </c>
      <c r="H64" s="36">
        <f t="shared" si="44"/>
        <v>2.9528457897395812</v>
      </c>
      <c r="J64" s="38"/>
      <c r="L64" s="36">
        <f t="shared" si="45"/>
        <v>2.3003265306122453</v>
      </c>
      <c r="N64" s="38"/>
      <c r="P64" s="11" t="s">
        <v>194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3">
        <v>4.3209999999999997</v>
      </c>
      <c r="AB64" s="46">
        <f t="shared" ref="AB64:AB65" si="49">((AC64+SQRT(AC64^2-4))/2)^2</f>
        <v>1.5872402205632015</v>
      </c>
      <c r="AC64" s="43">
        <f t="shared" si="40"/>
        <v>2.0535979591836737</v>
      </c>
      <c r="AD64" s="44">
        <f t="shared" ref="AD64:AD65" si="50" xml:space="preserve"> ((SQRT(AB64))^3/(AB64-1)+(SQRT(1/AB64)^3/(1/AB64-1))-2)/6</f>
        <v>8.932993197278952E-3</v>
      </c>
      <c r="AF64" s="42"/>
      <c r="AG64" s="49"/>
      <c r="AH64" s="44"/>
    </row>
    <row r="65" spans="1:34" x14ac:dyDescent="0.4">
      <c r="A65" s="1" t="s">
        <v>213</v>
      </c>
      <c r="B65" s="5">
        <f>(-X65/(12*PI()*Z65*C65))^(1/2)</f>
        <v>0.4846070715067714</v>
      </c>
      <c r="C65" s="20">
        <v>1.95</v>
      </c>
      <c r="D65" s="36"/>
      <c r="H65" s="36"/>
      <c r="J65" s="38"/>
      <c r="L65" s="36"/>
      <c r="N65" s="38"/>
      <c r="P65" s="11" t="s">
        <v>197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3">
        <v>4.1079999999999997</v>
      </c>
      <c r="AB65" s="46">
        <f t="shared" si="49"/>
        <v>3.0403556431341814</v>
      </c>
      <c r="AC65" s="43">
        <f t="shared" si="40"/>
        <v>2.3171673511431465</v>
      </c>
      <c r="AD65" s="44">
        <f t="shared" si="50"/>
        <v>5.2861225190524351E-2</v>
      </c>
      <c r="AF65" s="42"/>
      <c r="AG65" s="49"/>
      <c r="AH65" s="44"/>
    </row>
    <row r="66" spans="1:34" x14ac:dyDescent="0.4">
      <c r="A66" s="1" t="s">
        <v>150</v>
      </c>
      <c r="B66" s="5">
        <v>0.39300000000000002</v>
      </c>
      <c r="C66" s="20">
        <v>1.94</v>
      </c>
      <c r="D66" s="36">
        <v>4.79</v>
      </c>
      <c r="H66" s="36">
        <f t="shared" si="44"/>
        <v>2.9683188551159074</v>
      </c>
      <c r="J66" s="38"/>
      <c r="L66" s="36">
        <f t="shared" si="45"/>
        <v>2.3033041237113405</v>
      </c>
      <c r="N66" s="38"/>
      <c r="P66" s="11" t="s">
        <v>172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3">
        <v>4.1749999999999998</v>
      </c>
      <c r="AB66" s="46"/>
      <c r="AC66" s="43"/>
      <c r="AD66" s="44"/>
      <c r="AF66" s="42">
        <v>4.9720000000000004</v>
      </c>
      <c r="AG66" s="49">
        <f t="shared" ref="AG66" si="51">((AH66+SQRT(AH66^2-4))/2)^2</f>
        <v>3.5448701807384584</v>
      </c>
      <c r="AH66" s="44">
        <f>3*B66*(AF66-1)/C66</f>
        <v>2.413911340206186</v>
      </c>
    </row>
    <row r="67" spans="1:34" x14ac:dyDescent="0.4">
      <c r="A67" s="1" t="s">
        <v>241</v>
      </c>
      <c r="B67" s="5"/>
      <c r="C67" s="20">
        <v>1.93</v>
      </c>
      <c r="D67" s="36"/>
      <c r="H67" s="36"/>
      <c r="J67" s="38"/>
      <c r="L67" s="36"/>
      <c r="N67" s="38"/>
      <c r="V67" s="10"/>
      <c r="AA67" s="43"/>
      <c r="AB67" s="46"/>
      <c r="AC67" s="43"/>
      <c r="AD67" s="44"/>
      <c r="AF67" s="42"/>
      <c r="AG67" s="49"/>
      <c r="AH67" s="44"/>
    </row>
    <row r="68" spans="1:34" x14ac:dyDescent="0.4">
      <c r="A68" s="1" t="s">
        <v>151</v>
      </c>
      <c r="B68" s="5">
        <v>0.50600000000000001</v>
      </c>
      <c r="C68" s="20">
        <v>1.99</v>
      </c>
      <c r="D68" s="36">
        <v>4.0199999999999996</v>
      </c>
      <c r="F68" s="12">
        <v>4.4610000000000003</v>
      </c>
      <c r="H68" s="36">
        <f t="shared" si="44"/>
        <v>2.9703681369217274</v>
      </c>
      <c r="J68" s="38">
        <f t="shared" ref="J68:J79" si="52">((N68+SQRT(N68^2-4))/2)^2</f>
        <v>4.7600432310165832</v>
      </c>
      <c r="L68" s="36">
        <f t="shared" si="45"/>
        <v>2.3036984924623112</v>
      </c>
      <c r="N68" s="38">
        <f t="shared" ref="N68:N79" si="53">3*B68*(F68-1)/C68</f>
        <v>2.6400994974874377</v>
      </c>
      <c r="V68" s="10"/>
      <c r="AA68" s="43"/>
      <c r="AB68" s="46"/>
      <c r="AC68" s="43"/>
      <c r="AD68" s="44"/>
      <c r="AF68" s="42"/>
      <c r="AG68" s="49"/>
      <c r="AH68" s="44"/>
    </row>
    <row r="69" spans="1:34" x14ac:dyDescent="0.4">
      <c r="A69" s="1" t="s">
        <v>214</v>
      </c>
      <c r="B69" s="5">
        <f>(-X69/(12*PI()*Z69*C69))^(1/2)</f>
        <v>0.46470843369586545</v>
      </c>
      <c r="C69" s="20">
        <v>1.91</v>
      </c>
      <c r="D69" s="36"/>
      <c r="H69" s="36"/>
      <c r="J69" s="38"/>
      <c r="L69" s="36"/>
      <c r="N69" s="38"/>
      <c r="P69" s="11" t="s">
        <v>197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3">
        <v>4.43</v>
      </c>
      <c r="AB69" s="46">
        <f t="shared" ref="AB69" si="54">((AC69+SQRT(AC69^2-4))/2)^2</f>
        <v>4.0191344386862236</v>
      </c>
      <c r="AC69" s="43">
        <f>3*B69*(AA69-1)/C69</f>
        <v>2.5035862736808672</v>
      </c>
      <c r="AD69" s="44">
        <f t="shared" ref="AD69" si="55" xml:space="preserve"> ((SQRT(AB69))^3/(AB69-1)+(SQRT(1/AB69)^3/(1/AB69-1))-2)/6</f>
        <v>8.3931045613477931E-2</v>
      </c>
      <c r="AF69" s="42"/>
      <c r="AG69" s="49"/>
      <c r="AH69" s="44"/>
    </row>
    <row r="70" spans="1:34" x14ac:dyDescent="0.4">
      <c r="A70" s="1" t="s">
        <v>152</v>
      </c>
      <c r="B70" s="5">
        <v>0.373</v>
      </c>
      <c r="C70" s="20">
        <v>1.74</v>
      </c>
      <c r="D70" s="36">
        <v>4.57</v>
      </c>
      <c r="F70" s="12">
        <v>4.609</v>
      </c>
      <c r="H70" s="36">
        <f t="shared" si="44"/>
        <v>2.9297338776369064</v>
      </c>
      <c r="J70" s="38">
        <f t="shared" si="52"/>
        <v>3.0600666550100843</v>
      </c>
      <c r="L70" s="36">
        <f t="shared" si="45"/>
        <v>2.2958793103448278</v>
      </c>
      <c r="N70" s="38">
        <f t="shared" si="53"/>
        <v>2.3209603448275864</v>
      </c>
      <c r="P70" s="11" t="s">
        <v>172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3">
        <v>4.5090000000000003</v>
      </c>
      <c r="AB70" s="46">
        <f t="shared" ref="AB70:AB78" si="56">((AC70+SQRT(AC70^2-4))/2)^2</f>
        <v>2.7255740335654943</v>
      </c>
      <c r="AC70" s="43">
        <f>3*B70*(AA70-1)/C70</f>
        <v>2.2566500000000005</v>
      </c>
      <c r="AD70" s="44">
        <f t="shared" ref="AD70" si="57" xml:space="preserve"> ((SQRT(AB70))^3/(AB70-1)+(SQRT(1/AB70)^3/(1/AB70-1))-2)/6</f>
        <v>4.2775000000000084E-2</v>
      </c>
      <c r="AF70" s="42">
        <v>5.2450000000000001</v>
      </c>
      <c r="AG70" s="49">
        <f t="shared" ref="AG70:AG79" si="58">((AH70+SQRT(AH70^2-4))/2)^2</f>
        <v>5.2627438454158284</v>
      </c>
      <c r="AH70" s="44">
        <f>3*B70*(AF70-1)/C70</f>
        <v>2.7299741379310345</v>
      </c>
    </row>
    <row r="71" spans="1:34" x14ac:dyDescent="0.4">
      <c r="A71" s="1" t="s">
        <v>153</v>
      </c>
      <c r="B71" s="5">
        <v>0.33</v>
      </c>
      <c r="C71" s="20">
        <v>1.62</v>
      </c>
      <c r="D71" s="36">
        <v>4.7699999999999996</v>
      </c>
      <c r="F71" s="12">
        <v>3.944</v>
      </c>
      <c r="H71" s="36">
        <f t="shared" si="44"/>
        <v>2.9713575013500662</v>
      </c>
      <c r="J71" s="38" t="e">
        <f t="shared" si="52"/>
        <v>#NUM!</v>
      </c>
      <c r="L71" s="36">
        <f t="shared" si="45"/>
        <v>2.3038888888888884</v>
      </c>
      <c r="N71" s="38">
        <f t="shared" si="53"/>
        <v>1.7991111111111109</v>
      </c>
      <c r="P71" s="11" t="s">
        <v>174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3">
        <v>4.8849999999999998</v>
      </c>
      <c r="AB71" s="46">
        <f t="shared" si="56"/>
        <v>3.3369967023753118</v>
      </c>
      <c r="AC71" s="43">
        <f>3*B71*(AA71-1)/C71</f>
        <v>2.3741666666666665</v>
      </c>
      <c r="AD71" s="44">
        <f t="shared" ref="AD71:AD73" si="59" xml:space="preserve"> ((SQRT(AB71))^3/(AB71-1)+(SQRT(1/AB71)^3/(1/AB71-1))-2)/6</f>
        <v>6.2361111111111089E-2</v>
      </c>
      <c r="AF71" s="42">
        <v>5.5529999999999999</v>
      </c>
      <c r="AG71" s="49">
        <f t="shared" si="58"/>
        <v>5.5618930291910775</v>
      </c>
      <c r="AH71" s="44">
        <f>3*B71*(AF71-1)/C71</f>
        <v>2.7823888888888884</v>
      </c>
    </row>
    <row r="72" spans="1:34" x14ac:dyDescent="0.4">
      <c r="A72" s="1" t="s">
        <v>154</v>
      </c>
      <c r="B72" s="5">
        <v>0.27400000000000002</v>
      </c>
      <c r="C72" s="20">
        <v>1.56</v>
      </c>
      <c r="D72" s="36">
        <v>5.36</v>
      </c>
      <c r="F72" s="12">
        <v>4.3600000000000003</v>
      </c>
      <c r="H72" s="36">
        <f t="shared" si="44"/>
        <v>2.9375571636289326</v>
      </c>
      <c r="J72" s="38" t="e">
        <f t="shared" si="52"/>
        <v>#NUM!</v>
      </c>
      <c r="L72" s="36">
        <f t="shared" si="45"/>
        <v>2.2973846153846158</v>
      </c>
      <c r="N72" s="38">
        <f t="shared" si="53"/>
        <v>1.7704615384615385</v>
      </c>
      <c r="P72" s="11" t="s">
        <v>174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3">
        <v>5.3609999999999998</v>
      </c>
      <c r="AB72" s="46">
        <f t="shared" si="56"/>
        <v>2.9402955767601289</v>
      </c>
      <c r="AC72" s="43">
        <f>3*B72*(AA72-1)/C72</f>
        <v>2.2979115384615385</v>
      </c>
      <c r="AD72" s="44">
        <f t="shared" si="59"/>
        <v>4.9651923076923087E-2</v>
      </c>
      <c r="AF72" s="42">
        <v>5.9530000000000003</v>
      </c>
      <c r="AG72" s="49">
        <f t="shared" si="58"/>
        <v>4.5936239754997379</v>
      </c>
      <c r="AH72" s="44">
        <f>3*B72*(AF72-1)/C72</f>
        <v>2.6098500000000002</v>
      </c>
    </row>
    <row r="73" spans="1:34" x14ac:dyDescent="0.4">
      <c r="A73" s="1" t="s">
        <v>155</v>
      </c>
      <c r="B73" s="5">
        <v>0.247</v>
      </c>
      <c r="C73" s="20">
        <v>1.52</v>
      </c>
      <c r="D73" s="36">
        <v>5.72</v>
      </c>
      <c r="F73" s="12">
        <v>4.798</v>
      </c>
      <c r="H73" s="36">
        <f t="shared" si="44"/>
        <v>2.9563455478498613</v>
      </c>
      <c r="J73" s="38" t="e">
        <f t="shared" si="52"/>
        <v>#NUM!</v>
      </c>
      <c r="L73" s="36">
        <f t="shared" si="45"/>
        <v>2.3009999999999997</v>
      </c>
      <c r="N73" s="38">
        <f t="shared" si="53"/>
        <v>1.8515250000000001</v>
      </c>
      <c r="P73" s="11" t="s">
        <v>172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3">
        <v>5.6379999999999999</v>
      </c>
      <c r="AB73" s="46">
        <f t="shared" si="56"/>
        <v>2.7483838563815435</v>
      </c>
      <c r="AC73" s="43">
        <f>3*B73*(AA73-1)/C73</f>
        <v>2.2610249999999996</v>
      </c>
      <c r="AD73" s="44">
        <f t="shared" si="59"/>
        <v>4.3504166666666601E-2</v>
      </c>
      <c r="AF73" s="42">
        <v>6.1740000000000004</v>
      </c>
      <c r="AG73" s="49">
        <f t="shared" si="58"/>
        <v>4.1193677032869758</v>
      </c>
      <c r="AH73" s="44">
        <f>3*B73*(AF73-1)/C73</f>
        <v>2.5223249999999999</v>
      </c>
    </row>
    <row r="74" spans="1:34" x14ac:dyDescent="0.4">
      <c r="A74" s="1" t="s">
        <v>215</v>
      </c>
      <c r="B74" s="5"/>
      <c r="C74" s="20"/>
      <c r="D74" s="36"/>
      <c r="H74" s="36"/>
      <c r="J74" s="38"/>
      <c r="L74" s="36"/>
      <c r="N74" s="38"/>
      <c r="P74" s="11" t="s">
        <v>197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3">
        <v>6.02</v>
      </c>
      <c r="AB74" s="46"/>
      <c r="AC74" s="43"/>
      <c r="AD74" s="44"/>
      <c r="AF74" s="42"/>
      <c r="AG74" s="49"/>
      <c r="AH74" s="44"/>
    </row>
    <row r="75" spans="1:34" x14ac:dyDescent="0.4">
      <c r="A75" s="1" t="s">
        <v>156</v>
      </c>
      <c r="B75" s="5">
        <v>0.23</v>
      </c>
      <c r="C75" s="20">
        <v>1.5</v>
      </c>
      <c r="D75" s="36">
        <v>6</v>
      </c>
      <c r="F75" s="12">
        <v>5.3940000000000001</v>
      </c>
      <c r="H75" s="36">
        <f t="shared" si="44"/>
        <v>2.9511489195340639</v>
      </c>
      <c r="J75" s="38">
        <f t="shared" si="52"/>
        <v>1.3380611226779187</v>
      </c>
      <c r="L75" s="36">
        <f t="shared" si="45"/>
        <v>2.3000000000000003</v>
      </c>
      <c r="N75" s="38">
        <f t="shared" si="53"/>
        <v>2.0212400000000001</v>
      </c>
      <c r="P75" s="11" t="s">
        <v>173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3">
        <v>6.2380000000000004</v>
      </c>
      <c r="AB75" s="46">
        <f t="shared" si="56"/>
        <v>3.5216348445060914</v>
      </c>
      <c r="AC75" s="43">
        <f>3*B75*(AA75-1)/C75</f>
        <v>2.4094800000000003</v>
      </c>
      <c r="AD75" s="44">
        <f t="shared" ref="AD75" si="60" xml:space="preserve"> ((SQRT(AB75))^3/(AB75-1)+(SQRT(1/AB75)^3/(1/AB75-1))-2)/6</f>
        <v>6.8246666666666636E-2</v>
      </c>
      <c r="AF75" s="42">
        <v>6.6609999999999996</v>
      </c>
      <c r="AG75" s="49">
        <f t="shared" si="58"/>
        <v>4.5619226631972625</v>
      </c>
      <c r="AH75" s="44">
        <f>3*B75*(AF75-1)/C75</f>
        <v>2.60406</v>
      </c>
    </row>
    <row r="76" spans="1:34" x14ac:dyDescent="0.4">
      <c r="A76" s="1" t="s">
        <v>157</v>
      </c>
      <c r="B76" s="5">
        <v>0.23699999999999999</v>
      </c>
      <c r="C76" s="20">
        <v>1.53</v>
      </c>
      <c r="D76" s="36">
        <v>5.96</v>
      </c>
      <c r="F76" s="12">
        <v>6.226</v>
      </c>
      <c r="H76" s="36">
        <f t="shared" si="44"/>
        <v>2.9768255037695663</v>
      </c>
      <c r="J76" s="38">
        <f t="shared" si="52"/>
        <v>3.621760579090187</v>
      </c>
      <c r="L76" s="36">
        <f t="shared" si="45"/>
        <v>2.3049411764705883</v>
      </c>
      <c r="N76" s="38">
        <f t="shared" si="53"/>
        <v>2.4285529411764704</v>
      </c>
      <c r="P76" s="11" t="s">
        <v>173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3">
        <v>6.6459999999999999</v>
      </c>
      <c r="AB76" s="46">
        <f t="shared" si="56"/>
        <v>4.6698147701971484</v>
      </c>
      <c r="AC76" s="43">
        <f>3*B76*(AA76-1)/C76</f>
        <v>2.6237294117647054</v>
      </c>
      <c r="AD76" s="44">
        <f t="shared" ref="AD76:AD79" si="61" xml:space="preserve"> ((SQRT(AB76))^3/(AB76-1)+(SQRT(1/AB76)^3/(1/AB76-1))-2)/6</f>
        <v>0.10395490196078423</v>
      </c>
      <c r="AF76" s="42">
        <v>6.96</v>
      </c>
      <c r="AG76" s="49">
        <f t="shared" si="58"/>
        <v>5.4887541223757772</v>
      </c>
      <c r="AH76" s="44">
        <f>3*B76*(AF76-1)/C76</f>
        <v>2.7696470588235291</v>
      </c>
    </row>
    <row r="77" spans="1:34" x14ac:dyDescent="0.4">
      <c r="A77" s="1" t="s">
        <v>158</v>
      </c>
      <c r="B77" s="5">
        <v>0.23599999999999999</v>
      </c>
      <c r="C77" s="20">
        <v>1.59</v>
      </c>
      <c r="D77" s="36">
        <v>6.18</v>
      </c>
      <c r="E77" s="35">
        <v>5.9</v>
      </c>
      <c r="F77" s="12">
        <v>5.4329999999999998</v>
      </c>
      <c r="H77" s="36">
        <f t="shared" si="44"/>
        <v>2.9852686604388676</v>
      </c>
      <c r="I77" s="37">
        <f>((M77+SQRT(M77^2-4))/2)^2</f>
        <v>2.3317714840903077</v>
      </c>
      <c r="J77" s="38" t="e">
        <f t="shared" si="52"/>
        <v>#NUM!</v>
      </c>
      <c r="L77" s="36">
        <f t="shared" si="45"/>
        <v>2.3065660377358488</v>
      </c>
      <c r="M77" s="37">
        <f>3*B77*(E77-1)/C77</f>
        <v>2.1818867924528305</v>
      </c>
      <c r="N77" s="38">
        <f t="shared" si="53"/>
        <v>1.9739396226415091</v>
      </c>
      <c r="P77" s="11" t="s">
        <v>173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3">
        <v>7.0629999999999997</v>
      </c>
      <c r="AB77" s="46">
        <v>2.35</v>
      </c>
      <c r="AC77" s="43" t="s">
        <v>246</v>
      </c>
      <c r="AD77" s="44">
        <f t="shared" si="61"/>
        <v>3.0883174121505281E-2</v>
      </c>
      <c r="AF77" s="42">
        <v>7.258</v>
      </c>
      <c r="AG77" s="49">
        <f t="shared" si="58"/>
        <v>5.5860159404834295</v>
      </c>
      <c r="AH77" s="44">
        <f>3*B77*(AF77-1)/C77</f>
        <v>2.7865811320754719</v>
      </c>
    </row>
    <row r="78" spans="1:34" x14ac:dyDescent="0.4">
      <c r="A78" s="1" t="s">
        <v>159</v>
      </c>
      <c r="B78" s="5">
        <v>0.33100000000000002</v>
      </c>
      <c r="C78" s="20">
        <v>1.9</v>
      </c>
      <c r="D78" s="36">
        <v>5.4</v>
      </c>
      <c r="F78" s="12">
        <v>5.7960000000000003</v>
      </c>
      <c r="H78" s="36">
        <f t="shared" si="44"/>
        <v>2.9489608319659562</v>
      </c>
      <c r="J78" s="38">
        <f t="shared" si="52"/>
        <v>4.0349111144183709</v>
      </c>
      <c r="L78" s="36">
        <f t="shared" si="45"/>
        <v>2.2995789473684218</v>
      </c>
      <c r="N78" s="38">
        <f t="shared" si="53"/>
        <v>2.5065410526315794</v>
      </c>
      <c r="P78" s="11" t="s">
        <v>174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3">
        <v>6.5419999999999998</v>
      </c>
      <c r="AB78" s="46">
        <f t="shared" si="56"/>
        <v>6.2287267521992531</v>
      </c>
      <c r="AC78" s="43">
        <f>3*B78*(AA78-1)/C78</f>
        <v>2.896424210526316</v>
      </c>
      <c r="AD78" s="44">
        <f t="shared" si="61"/>
        <v>0.14940403508771935</v>
      </c>
      <c r="AF78" s="42">
        <v>6.88</v>
      </c>
      <c r="AG78" s="49">
        <f t="shared" si="58"/>
        <v>7.3069254009029958</v>
      </c>
      <c r="AH78" s="44">
        <f>3*B78*(AF78-1)/C78</f>
        <v>3.0730736842105264</v>
      </c>
    </row>
    <row r="79" spans="1:34" x14ac:dyDescent="0.4">
      <c r="A79" s="1" t="s">
        <v>160</v>
      </c>
      <c r="B79" s="5">
        <v>0.30299999999999999</v>
      </c>
      <c r="C79" s="20">
        <v>1.93</v>
      </c>
      <c r="D79" s="36">
        <v>5.88</v>
      </c>
      <c r="F79" s="12">
        <v>5.5</v>
      </c>
      <c r="H79" s="36">
        <f t="shared" si="44"/>
        <v>2.9428556121160234</v>
      </c>
      <c r="J79" s="38">
        <f t="shared" si="52"/>
        <v>1.989292447907552</v>
      </c>
      <c r="L79" s="36">
        <f t="shared" si="45"/>
        <v>2.2984041450777206</v>
      </c>
      <c r="N79" s="38">
        <f t="shared" si="53"/>
        <v>2.1194300518134717</v>
      </c>
      <c r="P79" s="11" t="s">
        <v>173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3">
        <v>5.92</v>
      </c>
      <c r="AB79" s="46">
        <f>((AC79+SQRT(AC79^2-4))/2)^2</f>
        <v>3.0407514718788109</v>
      </c>
      <c r="AC79" s="43">
        <f>3*B79*(AA79-1)/C79</f>
        <v>2.3172435233160624</v>
      </c>
      <c r="AD79" s="44">
        <f t="shared" si="61"/>
        <v>5.2873920552677069E-2</v>
      </c>
      <c r="AF79" s="42">
        <v>6.3490000000000002</v>
      </c>
      <c r="AG79" s="49">
        <f t="shared" si="58"/>
        <v>4.1031355520345727</v>
      </c>
      <c r="AH79" s="44">
        <f>3*B79*(AF79-1)/C79</f>
        <v>2.5192958549222797</v>
      </c>
    </row>
    <row r="80" spans="1:34" x14ac:dyDescent="0.4">
      <c r="A80" s="1" t="s">
        <v>165</v>
      </c>
      <c r="B80" s="5"/>
      <c r="C80" s="20"/>
      <c r="D80" s="36"/>
      <c r="F80" s="12">
        <v>4.734</v>
      </c>
      <c r="H80" s="36"/>
      <c r="J80" s="38"/>
      <c r="L80" s="36"/>
      <c r="N80" s="38"/>
      <c r="P80" s="11" t="s">
        <v>194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3">
        <v>5.79</v>
      </c>
      <c r="AB80" s="46"/>
      <c r="AC80" s="43"/>
      <c r="AD80" s="44"/>
      <c r="AF80" s="42"/>
      <c r="AG80" s="49"/>
      <c r="AH80" s="44"/>
    </row>
    <row r="81" spans="1:34" x14ac:dyDescent="0.4">
      <c r="A81" s="1" t="s">
        <v>216</v>
      </c>
      <c r="P81" s="11" t="s">
        <v>217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3">
        <v>4.1829999999999998</v>
      </c>
    </row>
    <row r="82" spans="1:34" x14ac:dyDescent="0.4">
      <c r="A82" s="1" t="s">
        <v>161</v>
      </c>
      <c r="B82" s="5">
        <v>0.48299999999999998</v>
      </c>
      <c r="C82" s="20">
        <v>1.99</v>
      </c>
      <c r="D82" s="36">
        <v>4.16</v>
      </c>
      <c r="F82" s="12">
        <v>4.1849999999999996</v>
      </c>
      <c r="H82" s="36">
        <f>((L82+SQRT(L82^2-4))/2)^2</f>
        <v>2.9559538459069254</v>
      </c>
      <c r="J82" s="38">
        <f>((N82+SQRT(N82^2-4))/2)^2</f>
        <v>3.0505450632784701</v>
      </c>
      <c r="L82" s="36">
        <f>3*B82*(D82-1)/C82</f>
        <v>2.3009246231155775</v>
      </c>
      <c r="N82" s="38">
        <f>3*B82*(F82-1)/C82</f>
        <v>2.3191281407035169</v>
      </c>
      <c r="P82" s="11" t="s">
        <v>173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3">
        <v>4.4610000000000003</v>
      </c>
      <c r="AB82" s="46">
        <f t="shared" ref="AB82" si="62">((AC82+SQRT(AC82^2-4))/2)^2</f>
        <v>4.107416651415507</v>
      </c>
      <c r="AC82" s="43">
        <f>3*B82*(AA82-1)/C82</f>
        <v>2.5200949748743717</v>
      </c>
      <c r="AD82" s="44">
        <f t="shared" ref="AD82" si="63" xml:space="preserve"> ((SQRT(AB82))^3/(AB82-1)+(SQRT(1/AB82)^3/(1/AB82-1))-2)/6</f>
        <v>8.6682495812395288E-2</v>
      </c>
      <c r="AF82" s="42">
        <v>5.1589999999999998</v>
      </c>
      <c r="AG82" s="49">
        <f t="shared" ref="AG82" si="64">((AH82+SQRT(AH82^2-4))/2)^2</f>
        <v>7.0285492397598466</v>
      </c>
      <c r="AH82" s="44">
        <f>3*B82*(AF82-1)/C82</f>
        <v>3.0283371859296477</v>
      </c>
    </row>
    <row r="83" spans="1:34" x14ac:dyDescent="0.4">
      <c r="A83" s="1" t="s">
        <v>218</v>
      </c>
      <c r="P83" s="11" t="s">
        <v>203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3">
        <v>5.1619999999999999</v>
      </c>
    </row>
    <row r="84" spans="1:34" x14ac:dyDescent="0.4">
      <c r="A84" s="1" t="s">
        <v>219</v>
      </c>
      <c r="P84" s="11" t="s">
        <v>220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3">
        <v>6.3220000000000001</v>
      </c>
    </row>
    <row r="85" spans="1:34" x14ac:dyDescent="0.4">
      <c r="A85" s="1" t="s">
        <v>221</v>
      </c>
      <c r="P85" s="11" t="s">
        <v>222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3">
        <v>6.68</v>
      </c>
    </row>
    <row r="86" spans="1:34" x14ac:dyDescent="0.4">
      <c r="A86" s="1" t="s">
        <v>240</v>
      </c>
    </row>
    <row r="87" spans="1:34" x14ac:dyDescent="0.4">
      <c r="C87" s="1" t="s">
        <v>243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35F04-902A-4FAA-B93C-F287F0FEE2C9}">
  <dimension ref="A1:O469"/>
  <sheetViews>
    <sheetView topLeftCell="A103" workbookViewId="0">
      <selection activeCell="E111" sqref="E111:E115"/>
    </sheetView>
  </sheetViews>
  <sheetFormatPr defaultRowHeight="18.75" x14ac:dyDescent="0.4"/>
  <sheetData>
    <row r="1" spans="1:10" x14ac:dyDescent="0.4">
      <c r="A1" s="39" t="s">
        <v>269</v>
      </c>
      <c r="B1" s="67"/>
      <c r="C1" s="67"/>
      <c r="D1" s="67"/>
      <c r="E1" s="67"/>
      <c r="F1" s="67"/>
      <c r="G1" s="67"/>
      <c r="H1" s="67"/>
      <c r="I1" s="67"/>
      <c r="J1" s="67"/>
    </row>
    <row r="2" spans="1:10" x14ac:dyDescent="0.4">
      <c r="A2" s="39"/>
      <c r="B2" s="67"/>
      <c r="C2" s="67"/>
      <c r="D2" s="67"/>
      <c r="E2" s="67"/>
      <c r="F2" s="67"/>
      <c r="G2" s="67"/>
      <c r="H2" s="67"/>
      <c r="I2" s="67"/>
      <c r="J2" s="67"/>
    </row>
    <row r="3" spans="1:10" x14ac:dyDescent="0.4">
      <c r="A3" s="68" t="s">
        <v>49</v>
      </c>
      <c r="B3" s="69" t="s">
        <v>190</v>
      </c>
      <c r="C3" s="67"/>
      <c r="D3" s="68" t="s">
        <v>174</v>
      </c>
      <c r="E3" s="69" t="s">
        <v>270</v>
      </c>
      <c r="F3" s="67"/>
      <c r="G3" s="68" t="s">
        <v>172</v>
      </c>
      <c r="H3" s="69" t="s">
        <v>270</v>
      </c>
      <c r="I3" s="67"/>
      <c r="J3" s="67"/>
    </row>
    <row r="4" spans="1:10" x14ac:dyDescent="0.4">
      <c r="A4" s="68" t="s">
        <v>11</v>
      </c>
      <c r="B4" s="70">
        <v>-1.1160000000000001</v>
      </c>
      <c r="C4" s="67"/>
      <c r="D4" s="68" t="s">
        <v>11</v>
      </c>
      <c r="E4" s="71">
        <v>-1.1214999999999999</v>
      </c>
      <c r="F4" s="67"/>
      <c r="G4" s="68" t="s">
        <v>11</v>
      </c>
      <c r="H4" s="71">
        <v>-1.1173999999999999</v>
      </c>
      <c r="I4" s="68" t="s">
        <v>2</v>
      </c>
      <c r="J4" s="71">
        <v>3.9</v>
      </c>
    </row>
    <row r="5" spans="1:10" x14ac:dyDescent="0.4">
      <c r="A5" s="68" t="s">
        <v>19</v>
      </c>
      <c r="B5" s="70">
        <v>39.994</v>
      </c>
      <c r="C5" s="67"/>
      <c r="D5" s="68" t="s">
        <v>19</v>
      </c>
      <c r="E5" s="71">
        <v>70.709999999999994</v>
      </c>
      <c r="F5" s="67"/>
      <c r="G5" s="68" t="s">
        <v>19</v>
      </c>
      <c r="H5" s="67">
        <v>41.868000000000002</v>
      </c>
      <c r="I5" s="68" t="s">
        <v>252</v>
      </c>
      <c r="J5" s="71">
        <v>6.3559999999999999</v>
      </c>
    </row>
    <row r="6" spans="1:10" x14ac:dyDescent="0.4">
      <c r="A6" s="68" t="s">
        <v>0</v>
      </c>
      <c r="B6" s="71">
        <v>1E-3</v>
      </c>
      <c r="C6" s="67"/>
      <c r="D6" s="68" t="s">
        <v>0</v>
      </c>
      <c r="E6" s="71">
        <v>1E-3</v>
      </c>
      <c r="F6" s="67"/>
      <c r="G6" s="68" t="s">
        <v>0</v>
      </c>
      <c r="H6" s="71">
        <v>1E-3</v>
      </c>
      <c r="I6" s="67"/>
      <c r="J6" s="67"/>
    </row>
    <row r="7" spans="1:10" x14ac:dyDescent="0.4">
      <c r="A7" s="72" t="s">
        <v>1</v>
      </c>
      <c r="B7" s="71">
        <v>4.6440000000000001</v>
      </c>
      <c r="C7" s="67"/>
      <c r="D7" s="72" t="s">
        <v>1</v>
      </c>
      <c r="E7" s="71">
        <v>4.6440000000000001</v>
      </c>
      <c r="F7" s="67"/>
      <c r="G7" s="72" t="s">
        <v>1</v>
      </c>
      <c r="H7" s="71">
        <v>4.6440000000000001</v>
      </c>
      <c r="J7" s="67"/>
    </row>
    <row r="9" spans="1:10" x14ac:dyDescent="0.4">
      <c r="A9" s="68" t="s">
        <v>49</v>
      </c>
      <c r="B9" s="69" t="s">
        <v>89</v>
      </c>
      <c r="C9" s="67"/>
      <c r="D9" s="68" t="s">
        <v>174</v>
      </c>
      <c r="E9" s="69" t="s">
        <v>89</v>
      </c>
      <c r="F9" s="67"/>
      <c r="G9" s="68" t="s">
        <v>172</v>
      </c>
      <c r="H9" s="69" t="s">
        <v>89</v>
      </c>
      <c r="I9" s="67"/>
      <c r="J9" s="67"/>
    </row>
    <row r="10" spans="1:10" x14ac:dyDescent="0.4">
      <c r="A10" s="68" t="s">
        <v>11</v>
      </c>
      <c r="B10" s="70">
        <v>-1.9059999999999999</v>
      </c>
      <c r="C10" s="67"/>
      <c r="D10" s="68" t="s">
        <v>11</v>
      </c>
      <c r="E10" s="71">
        <v>-1.9037999999999999</v>
      </c>
      <c r="F10" s="67"/>
      <c r="G10" s="68" t="s">
        <v>11</v>
      </c>
      <c r="H10" s="71">
        <v>-1.9064000000000001</v>
      </c>
      <c r="I10" s="68" t="s">
        <v>2</v>
      </c>
      <c r="J10" s="71">
        <v>3.0779999999999998</v>
      </c>
    </row>
    <row r="11" spans="1:10" x14ac:dyDescent="0.4">
      <c r="A11" s="68" t="s">
        <v>19</v>
      </c>
      <c r="B11" s="70">
        <v>20.154</v>
      </c>
      <c r="C11" s="67"/>
      <c r="D11" s="68" t="s">
        <v>19</v>
      </c>
      <c r="E11" s="71">
        <v>20.120999999999999</v>
      </c>
      <c r="F11" s="67"/>
      <c r="G11" s="68" t="s">
        <v>19</v>
      </c>
      <c r="H11">
        <v>20.190000000000001</v>
      </c>
      <c r="I11" s="68" t="s">
        <v>252</v>
      </c>
      <c r="J11" s="71">
        <v>4.923</v>
      </c>
    </row>
    <row r="12" spans="1:10" x14ac:dyDescent="0.4">
      <c r="A12" s="68" t="s">
        <v>0</v>
      </c>
      <c r="B12" s="71">
        <v>8.5000000000000006E-2</v>
      </c>
      <c r="C12" s="67"/>
      <c r="D12" s="68" t="s">
        <v>0</v>
      </c>
      <c r="E12" s="71">
        <v>8.5000000000000006E-2</v>
      </c>
      <c r="F12" s="67"/>
      <c r="G12" s="68" t="s">
        <v>0</v>
      </c>
      <c r="H12" s="71">
        <v>8.5000000000000006E-2</v>
      </c>
      <c r="I12" s="67"/>
      <c r="J12" s="67"/>
    </row>
    <row r="13" spans="1:10" x14ac:dyDescent="0.4">
      <c r="A13" s="72" t="s">
        <v>1</v>
      </c>
      <c r="B13" s="71">
        <v>2.2709999999999999</v>
      </c>
      <c r="C13" s="67"/>
      <c r="D13" s="72" t="s">
        <v>1</v>
      </c>
      <c r="E13" s="71">
        <v>2.2709999999999999</v>
      </c>
      <c r="F13" s="67"/>
      <c r="G13" s="72" t="s">
        <v>1</v>
      </c>
      <c r="H13" s="71">
        <v>2.2709999999999999</v>
      </c>
      <c r="I13" s="67"/>
      <c r="J13" s="67"/>
    </row>
    <row r="15" spans="1:10" x14ac:dyDescent="0.4">
      <c r="A15" s="68" t="s">
        <v>49</v>
      </c>
      <c r="B15" s="69" t="s">
        <v>120</v>
      </c>
      <c r="C15" s="67"/>
      <c r="D15" s="68" t="s">
        <v>174</v>
      </c>
      <c r="E15" s="69" t="s">
        <v>120</v>
      </c>
      <c r="F15" s="67"/>
      <c r="G15" s="68" t="s">
        <v>172</v>
      </c>
      <c r="H15" s="69" t="s">
        <v>120</v>
      </c>
      <c r="I15" s="67"/>
      <c r="J15" s="67"/>
    </row>
    <row r="16" spans="1:10" x14ac:dyDescent="0.4">
      <c r="A16" s="68" t="s">
        <v>11</v>
      </c>
      <c r="B16" s="70"/>
      <c r="C16" s="67"/>
      <c r="D16" s="68" t="s">
        <v>11</v>
      </c>
      <c r="E16" s="71">
        <v>-3.6436999999999999</v>
      </c>
      <c r="F16" s="67"/>
      <c r="G16" s="68" t="s">
        <v>11</v>
      </c>
      <c r="H16" s="71">
        <v>-3.7393999999999998</v>
      </c>
      <c r="I16" s="68" t="s">
        <v>2</v>
      </c>
      <c r="J16" s="71">
        <v>2.2599999999999998</v>
      </c>
    </row>
    <row r="17" spans="1:15" x14ac:dyDescent="0.4">
      <c r="A17" s="68" t="s">
        <v>19</v>
      </c>
      <c r="B17" s="70"/>
      <c r="C17" s="67"/>
      <c r="D17" s="68" t="s">
        <v>19</v>
      </c>
      <c r="E17" s="71">
        <v>7.8150000000000004</v>
      </c>
      <c r="F17" s="67"/>
      <c r="G17" s="68" t="s">
        <v>19</v>
      </c>
      <c r="H17">
        <v>7.8940000000000001</v>
      </c>
      <c r="I17" s="68" t="s">
        <v>252</v>
      </c>
      <c r="J17" s="71">
        <v>3.57</v>
      </c>
    </row>
    <row r="18" spans="1:15" x14ac:dyDescent="0.4">
      <c r="A18" s="68" t="s">
        <v>0</v>
      </c>
      <c r="B18" s="71">
        <v>0.751</v>
      </c>
      <c r="C18" s="67"/>
      <c r="D18" s="68" t="s">
        <v>0</v>
      </c>
      <c r="E18" s="71">
        <v>0.751</v>
      </c>
      <c r="F18" s="67"/>
      <c r="G18" s="68" t="s">
        <v>0</v>
      </c>
      <c r="H18" s="71">
        <v>0.751</v>
      </c>
      <c r="I18" s="67"/>
      <c r="J18" s="67"/>
    </row>
    <row r="19" spans="1:15" x14ac:dyDescent="0.4">
      <c r="A19" s="72" t="s">
        <v>1</v>
      </c>
      <c r="B19" s="71">
        <v>2.2349999999999999</v>
      </c>
      <c r="C19" s="67"/>
      <c r="D19" s="72" t="s">
        <v>1</v>
      </c>
      <c r="E19" s="71">
        <v>2.2349999999999999</v>
      </c>
      <c r="F19" s="67"/>
      <c r="G19" s="72" t="s">
        <v>1</v>
      </c>
      <c r="H19" s="71">
        <v>2.2349999999999999</v>
      </c>
      <c r="I19" s="67"/>
      <c r="J19" s="67"/>
    </row>
    <row r="20" spans="1:15" x14ac:dyDescent="0.4">
      <c r="A20" s="67"/>
      <c r="B20" s="73"/>
      <c r="C20" s="67"/>
      <c r="D20" s="67"/>
      <c r="E20" s="73"/>
      <c r="F20" s="67"/>
      <c r="G20" s="67"/>
      <c r="H20" s="73"/>
      <c r="I20" s="67"/>
      <c r="J20" s="67"/>
    </row>
    <row r="21" spans="1:15" x14ac:dyDescent="0.4">
      <c r="A21" s="68" t="s">
        <v>49</v>
      </c>
      <c r="B21" s="69" t="s">
        <v>0</v>
      </c>
      <c r="C21" s="67"/>
      <c r="D21" s="68" t="s">
        <v>174</v>
      </c>
      <c r="E21" s="69" t="s">
        <v>0</v>
      </c>
      <c r="F21" s="67"/>
      <c r="G21" s="68" t="s">
        <v>172</v>
      </c>
      <c r="H21" s="69" t="s">
        <v>0</v>
      </c>
      <c r="I21" s="67"/>
      <c r="J21" s="67"/>
      <c r="L21" s="68" t="s">
        <v>271</v>
      </c>
      <c r="M21" s="69" t="s">
        <v>0</v>
      </c>
      <c r="O21" t="s">
        <v>272</v>
      </c>
    </row>
    <row r="22" spans="1:15" x14ac:dyDescent="0.4">
      <c r="A22" s="68" t="s">
        <v>11</v>
      </c>
      <c r="B22" s="69">
        <v>5.5224119999999995E-2</v>
      </c>
      <c r="C22" s="67"/>
      <c r="D22" s="68" t="s">
        <v>11</v>
      </c>
      <c r="E22" s="71">
        <v>0.42547056000000005</v>
      </c>
      <c r="F22" s="67"/>
      <c r="G22" s="68" t="s">
        <v>11</v>
      </c>
      <c r="H22" s="71">
        <v>0.10908804</v>
      </c>
      <c r="I22" s="68" t="s">
        <v>2</v>
      </c>
      <c r="J22" s="71">
        <v>1.49</v>
      </c>
      <c r="L22" s="68" t="s">
        <v>11</v>
      </c>
      <c r="M22" s="69">
        <v>-0.15655901999999999</v>
      </c>
      <c r="O22" t="s">
        <v>273</v>
      </c>
    </row>
    <row r="23" spans="1:15" x14ac:dyDescent="0.4">
      <c r="A23" s="68" t="s">
        <v>19</v>
      </c>
      <c r="B23" s="70">
        <v>5.8275808063739998</v>
      </c>
      <c r="C23" s="67"/>
      <c r="D23" s="68" t="s">
        <v>19</v>
      </c>
      <c r="E23" s="71">
        <v>6.0925650476840003</v>
      </c>
      <c r="F23" s="67"/>
      <c r="G23" s="68" t="s">
        <v>19</v>
      </c>
      <c r="H23">
        <v>5.8474176155000004</v>
      </c>
      <c r="I23" s="68" t="s">
        <v>252</v>
      </c>
      <c r="J23" s="71">
        <v>3.03</v>
      </c>
      <c r="L23" s="68" t="s">
        <v>19</v>
      </c>
      <c r="M23" s="70">
        <v>6.6229776379710001</v>
      </c>
    </row>
    <row r="24" spans="1:15" x14ac:dyDescent="0.4">
      <c r="A24" s="68" t="s">
        <v>0</v>
      </c>
      <c r="B24" s="71">
        <v>1.4430000000000001</v>
      </c>
      <c r="C24" s="67"/>
      <c r="D24" s="68" t="s">
        <v>0</v>
      </c>
      <c r="E24" s="71">
        <v>1.4430000000000001</v>
      </c>
      <c r="F24" s="67"/>
      <c r="G24" s="68" t="s">
        <v>0</v>
      </c>
      <c r="H24" s="71">
        <v>1.4430000000000001</v>
      </c>
      <c r="I24" s="67"/>
      <c r="J24" s="67"/>
      <c r="L24" s="68" t="s">
        <v>0</v>
      </c>
      <c r="M24" s="71">
        <v>1.4430000000000001</v>
      </c>
    </row>
    <row r="25" spans="1:15" x14ac:dyDescent="0.4">
      <c r="A25" s="72" t="s">
        <v>1</v>
      </c>
      <c r="B25" s="71">
        <v>2.4529999999999998</v>
      </c>
      <c r="C25" s="67"/>
      <c r="D25" s="72" t="s">
        <v>1</v>
      </c>
      <c r="E25" s="71">
        <v>2.4529999999999998</v>
      </c>
      <c r="F25" s="67"/>
      <c r="G25" s="72" t="s">
        <v>1</v>
      </c>
      <c r="H25" s="71">
        <v>2.4529999999999998</v>
      </c>
      <c r="I25" s="67"/>
      <c r="J25" s="67"/>
      <c r="L25" s="72" t="s">
        <v>1</v>
      </c>
      <c r="M25" s="71">
        <v>2.4529999999999998</v>
      </c>
    </row>
    <row r="27" spans="1:15" x14ac:dyDescent="0.4">
      <c r="A27" s="68" t="s">
        <v>49</v>
      </c>
      <c r="B27" s="69" t="s">
        <v>196</v>
      </c>
      <c r="C27" s="67"/>
      <c r="D27" s="68" t="s">
        <v>174</v>
      </c>
      <c r="E27" s="69" t="s">
        <v>196</v>
      </c>
      <c r="F27" s="67"/>
      <c r="G27" s="68" t="s">
        <v>172</v>
      </c>
      <c r="H27" s="69" t="s">
        <v>196</v>
      </c>
      <c r="I27" s="67"/>
      <c r="J27" s="67"/>
    </row>
    <row r="28" spans="1:15" x14ac:dyDescent="0.4">
      <c r="A28" s="68" t="s">
        <v>11</v>
      </c>
      <c r="B28" s="70">
        <v>-3.8298999999999999</v>
      </c>
      <c r="C28" s="67"/>
      <c r="D28" s="68" t="s">
        <v>11</v>
      </c>
      <c r="E28" s="71"/>
      <c r="F28" s="67"/>
      <c r="G28" s="68" t="s">
        <v>11</v>
      </c>
      <c r="H28" s="71">
        <v>-4.7061999999999999</v>
      </c>
      <c r="I28" s="68" t="s">
        <v>2</v>
      </c>
      <c r="J28" s="71">
        <v>2.5190000000000001</v>
      </c>
    </row>
    <row r="29" spans="1:15" x14ac:dyDescent="0.4">
      <c r="A29" s="68" t="s">
        <v>19</v>
      </c>
      <c r="B29" s="70">
        <v>7.2709999999999999</v>
      </c>
      <c r="C29" s="67"/>
      <c r="D29" s="68" t="s">
        <v>19</v>
      </c>
      <c r="E29" s="71"/>
      <c r="F29" s="67"/>
      <c r="G29" s="68" t="s">
        <v>19</v>
      </c>
      <c r="H29" s="67">
        <v>6.7229999999999999</v>
      </c>
      <c r="I29" s="68" t="s">
        <v>252</v>
      </c>
      <c r="J29" s="71">
        <v>2.4460000000000002</v>
      </c>
    </row>
    <row r="30" spans="1:15" x14ac:dyDescent="0.4">
      <c r="A30" s="68" t="s">
        <v>0</v>
      </c>
      <c r="B30" s="71">
        <v>0.39400000000000002</v>
      </c>
      <c r="C30" s="67"/>
      <c r="D30" s="68" t="s">
        <v>0</v>
      </c>
      <c r="E30" s="71">
        <v>0.39400000000000002</v>
      </c>
      <c r="F30" s="67"/>
      <c r="G30" s="68" t="s">
        <v>0</v>
      </c>
      <c r="H30" s="71">
        <v>0.39400000000000002</v>
      </c>
      <c r="I30" s="67"/>
      <c r="J30" s="67"/>
    </row>
    <row r="31" spans="1:15" x14ac:dyDescent="0.4">
      <c r="A31" s="72" t="s">
        <v>1</v>
      </c>
      <c r="B31" s="71">
        <v>2.7389999999999999</v>
      </c>
      <c r="C31" s="67"/>
      <c r="D31" s="72" t="s">
        <v>1</v>
      </c>
      <c r="E31" s="71">
        <v>2.7389999999999999</v>
      </c>
      <c r="F31" s="67"/>
      <c r="G31" s="72" t="s">
        <v>1</v>
      </c>
      <c r="H31" s="71">
        <v>2.7389999999999999</v>
      </c>
      <c r="J31" s="67"/>
    </row>
    <row r="33" spans="1:10" x14ac:dyDescent="0.4">
      <c r="A33" s="68" t="s">
        <v>49</v>
      </c>
      <c r="B33" s="69" t="s">
        <v>121</v>
      </c>
      <c r="C33" s="67"/>
      <c r="D33" s="68" t="s">
        <v>174</v>
      </c>
      <c r="E33" s="69" t="s">
        <v>121</v>
      </c>
      <c r="F33" s="67"/>
      <c r="G33" s="68" t="s">
        <v>172</v>
      </c>
      <c r="H33" s="69" t="s">
        <v>121</v>
      </c>
      <c r="I33" s="67"/>
      <c r="J33" s="67"/>
    </row>
    <row r="34" spans="1:10" x14ac:dyDescent="0.4">
      <c r="A34" s="68" t="s">
        <v>11</v>
      </c>
      <c r="B34" s="70">
        <v>-1.3116000000000001</v>
      </c>
      <c r="C34" s="67"/>
      <c r="D34" s="68" t="s">
        <v>11</v>
      </c>
      <c r="E34" s="71">
        <v>-1.3097000000000001</v>
      </c>
      <c r="F34" s="67"/>
      <c r="G34" s="68" t="s">
        <v>11</v>
      </c>
      <c r="H34" s="71">
        <v>-1.3122</v>
      </c>
      <c r="I34" s="68" t="s">
        <v>2</v>
      </c>
      <c r="J34" s="71">
        <v>3.7589999999999999</v>
      </c>
    </row>
    <row r="35" spans="1:10" x14ac:dyDescent="0.4">
      <c r="A35" s="68" t="s">
        <v>19</v>
      </c>
      <c r="B35" s="70">
        <v>36.247</v>
      </c>
      <c r="C35" s="67"/>
      <c r="D35" s="68" t="s">
        <v>19</v>
      </c>
      <c r="E35" s="71">
        <v>36.323999999999998</v>
      </c>
      <c r="F35" s="67"/>
      <c r="G35" s="68" t="s">
        <v>19</v>
      </c>
      <c r="H35">
        <f>74.234/2</f>
        <v>37.116999999999997</v>
      </c>
      <c r="I35" s="68" t="s">
        <v>252</v>
      </c>
      <c r="J35" s="71">
        <v>6.0650000000000004</v>
      </c>
    </row>
    <row r="36" spans="1:10" x14ac:dyDescent="0.4">
      <c r="A36" s="68" t="s">
        <v>0</v>
      </c>
      <c r="B36" s="71">
        <v>4.7E-2</v>
      </c>
      <c r="C36" s="67"/>
      <c r="D36" s="68" t="s">
        <v>0</v>
      </c>
      <c r="E36" s="71">
        <v>4.7E-2</v>
      </c>
      <c r="F36" s="67"/>
      <c r="G36" s="68" t="s">
        <v>0</v>
      </c>
      <c r="H36" s="71">
        <v>4.7E-2</v>
      </c>
      <c r="I36" s="67"/>
      <c r="J36" s="67"/>
    </row>
    <row r="37" spans="1:10" x14ac:dyDescent="0.4">
      <c r="A37" s="72" t="s">
        <v>1</v>
      </c>
      <c r="B37" s="71">
        <v>2.6</v>
      </c>
      <c r="C37" s="67"/>
      <c r="D37" s="72" t="s">
        <v>1</v>
      </c>
      <c r="E37" s="71">
        <v>2.6</v>
      </c>
      <c r="F37" s="67"/>
      <c r="G37" s="72" t="s">
        <v>1</v>
      </c>
      <c r="H37" s="71">
        <v>2.6</v>
      </c>
      <c r="J37" s="67"/>
    </row>
    <row r="39" spans="1:10" x14ac:dyDescent="0.4">
      <c r="A39" s="68" t="s">
        <v>49</v>
      </c>
      <c r="B39" s="69" t="s">
        <v>122</v>
      </c>
      <c r="C39" s="67"/>
      <c r="D39" s="68" t="s">
        <v>174</v>
      </c>
      <c r="E39" s="69" t="s">
        <v>122</v>
      </c>
      <c r="F39" s="67"/>
      <c r="G39" s="68" t="s">
        <v>172</v>
      </c>
      <c r="H39" s="69" t="s">
        <v>122</v>
      </c>
      <c r="I39" s="67"/>
      <c r="J39" s="67"/>
    </row>
    <row r="40" spans="1:10" x14ac:dyDescent="0.4">
      <c r="A40" s="68" t="s">
        <v>11</v>
      </c>
      <c r="B40" s="70">
        <v>-1.5829</v>
      </c>
      <c r="C40" s="67"/>
      <c r="D40" s="68" t="s">
        <v>11</v>
      </c>
      <c r="E40" s="71">
        <v>-1.5745</v>
      </c>
      <c r="F40" s="67"/>
      <c r="G40" s="68" t="s">
        <v>11</v>
      </c>
      <c r="H40" s="71">
        <v>-1.5908</v>
      </c>
      <c r="I40" s="68" t="s">
        <v>2</v>
      </c>
      <c r="J40" s="71">
        <v>3.2029999999999998</v>
      </c>
    </row>
    <row r="41" spans="1:10" x14ac:dyDescent="0.4">
      <c r="A41" s="68" t="s">
        <v>19</v>
      </c>
      <c r="B41" s="70">
        <v>22.866</v>
      </c>
      <c r="C41" s="67"/>
      <c r="D41" s="68" t="s">
        <v>19</v>
      </c>
      <c r="E41" s="71">
        <v>22.928000000000001</v>
      </c>
      <c r="F41" s="67"/>
      <c r="G41" s="68" t="s">
        <v>19</v>
      </c>
      <c r="H41">
        <v>22.774999999999999</v>
      </c>
      <c r="I41" s="68" t="s">
        <v>252</v>
      </c>
      <c r="J41" s="71">
        <v>5.1269999999999998</v>
      </c>
    </row>
    <row r="42" spans="1:10" x14ac:dyDescent="0.4">
      <c r="A42" s="68" t="s">
        <v>0</v>
      </c>
      <c r="B42" s="71">
        <v>0.217</v>
      </c>
      <c r="C42" s="67"/>
      <c r="D42" s="68" t="s">
        <v>0</v>
      </c>
      <c r="E42" s="71">
        <v>0.217</v>
      </c>
      <c r="F42" s="67"/>
      <c r="G42" s="68" t="s">
        <v>0</v>
      </c>
      <c r="H42" s="71">
        <v>0.217</v>
      </c>
      <c r="I42" s="67"/>
      <c r="J42" s="67"/>
    </row>
    <row r="43" spans="1:10" x14ac:dyDescent="0.4">
      <c r="A43" s="72" t="s">
        <v>1</v>
      </c>
      <c r="B43" s="71">
        <v>2.895</v>
      </c>
      <c r="C43" s="67"/>
      <c r="D43" s="72" t="s">
        <v>1</v>
      </c>
      <c r="E43" s="71">
        <v>2.895</v>
      </c>
      <c r="F43" s="67"/>
      <c r="G43" s="72" t="s">
        <v>1</v>
      </c>
      <c r="H43" s="71">
        <v>2.895</v>
      </c>
      <c r="J43" s="67"/>
    </row>
    <row r="45" spans="1:10" x14ac:dyDescent="0.4">
      <c r="A45" s="68" t="s">
        <v>49</v>
      </c>
      <c r="B45" s="69" t="s">
        <v>123</v>
      </c>
      <c r="C45" s="67"/>
      <c r="D45" s="68" t="s">
        <v>174</v>
      </c>
      <c r="E45" s="69" t="s">
        <v>123</v>
      </c>
      <c r="F45" s="67"/>
      <c r="G45" s="68" t="s">
        <v>172</v>
      </c>
      <c r="H45" s="69" t="s">
        <v>123</v>
      </c>
      <c r="I45" s="67"/>
      <c r="J45" s="67"/>
    </row>
    <row r="46" spans="1:10" x14ac:dyDescent="0.4">
      <c r="A46" s="68" t="s">
        <v>11</v>
      </c>
      <c r="B46" s="70">
        <v>-3.7456</v>
      </c>
      <c r="C46" s="67"/>
      <c r="D46" s="68" t="s">
        <v>11</v>
      </c>
      <c r="E46" s="74">
        <v>-3.6530999999999998</v>
      </c>
      <c r="F46" s="67"/>
      <c r="G46" s="68" t="s">
        <v>11</v>
      </c>
      <c r="H46" s="71"/>
      <c r="I46" s="68" t="s">
        <v>2</v>
      </c>
      <c r="J46" s="71"/>
    </row>
    <row r="47" spans="1:10" x14ac:dyDescent="0.4">
      <c r="A47" s="68" t="s">
        <v>19</v>
      </c>
      <c r="B47" s="70">
        <v>16.472000000000001</v>
      </c>
      <c r="C47" s="67"/>
      <c r="D47" s="68" t="s">
        <v>19</v>
      </c>
      <c r="E47" s="71">
        <v>16.701000000000001</v>
      </c>
      <c r="F47" s="67"/>
      <c r="G47" s="68" t="s">
        <v>19</v>
      </c>
      <c r="I47" s="68" t="s">
        <v>252</v>
      </c>
      <c r="J47" s="71"/>
    </row>
    <row r="48" spans="1:10" x14ac:dyDescent="0.4">
      <c r="A48" s="68" t="s">
        <v>0</v>
      </c>
      <c r="B48" s="71">
        <v>0.46100000000000002</v>
      </c>
      <c r="C48" s="67"/>
      <c r="D48" s="68" t="s">
        <v>0</v>
      </c>
      <c r="E48" s="71">
        <v>0.46100000000000002</v>
      </c>
      <c r="F48" s="67"/>
      <c r="G48" s="68" t="s">
        <v>0</v>
      </c>
      <c r="H48" s="71"/>
      <c r="I48" s="67"/>
      <c r="J48" s="67"/>
    </row>
    <row r="49" spans="1:10" x14ac:dyDescent="0.4">
      <c r="A49" s="72" t="s">
        <v>1</v>
      </c>
      <c r="B49" s="71">
        <v>3.4079999999999999</v>
      </c>
      <c r="C49" s="67"/>
      <c r="D49" s="72" t="s">
        <v>1</v>
      </c>
      <c r="E49" s="71">
        <v>3.4079999999999999</v>
      </c>
      <c r="F49" s="67"/>
      <c r="G49" s="72" t="s">
        <v>1</v>
      </c>
      <c r="H49" s="71"/>
      <c r="J49" s="67"/>
    </row>
    <row r="51" spans="1:10" x14ac:dyDescent="0.4">
      <c r="A51" s="68" t="s">
        <v>49</v>
      </c>
      <c r="B51" s="69" t="s">
        <v>124</v>
      </c>
      <c r="C51" s="67"/>
      <c r="D51" s="68" t="s">
        <v>174</v>
      </c>
      <c r="E51" s="69" t="s">
        <v>124</v>
      </c>
      <c r="F51" s="67"/>
      <c r="G51" s="68" t="s">
        <v>172</v>
      </c>
      <c r="H51" s="69" t="s">
        <v>124</v>
      </c>
      <c r="I51" s="67"/>
      <c r="J51" s="67"/>
    </row>
    <row r="52" spans="1:10" x14ac:dyDescent="0.4">
      <c r="A52" s="68" t="s">
        <v>11</v>
      </c>
      <c r="B52" s="70">
        <v>-4.8937999999999997</v>
      </c>
      <c r="C52" s="67"/>
      <c r="D52" s="68" t="s">
        <v>11</v>
      </c>
      <c r="E52" s="51">
        <v>-4.8997999999999999</v>
      </c>
      <c r="F52" s="67"/>
      <c r="G52" s="68" t="s">
        <v>11</v>
      </c>
      <c r="H52" s="51">
        <v>-4.9123999999999999</v>
      </c>
      <c r="I52" s="68" t="s">
        <v>2</v>
      </c>
      <c r="J52" s="71">
        <v>2.6389999999999998</v>
      </c>
    </row>
    <row r="53" spans="1:10" x14ac:dyDescent="0.4">
      <c r="A53" s="68" t="s">
        <v>19</v>
      </c>
      <c r="B53" s="70">
        <v>14.484</v>
      </c>
      <c r="C53" s="67"/>
      <c r="D53" s="68" t="s">
        <v>19</v>
      </c>
      <c r="E53" s="71">
        <v>14.776</v>
      </c>
      <c r="F53" s="67"/>
      <c r="G53" s="68" t="s">
        <v>19</v>
      </c>
      <c r="H53" s="1">
        <v>14.371499999999999</v>
      </c>
      <c r="I53" s="68" t="s">
        <v>252</v>
      </c>
      <c r="J53" s="71">
        <v>4.7640000000000002</v>
      </c>
    </row>
    <row r="54" spans="1:10" x14ac:dyDescent="0.4">
      <c r="A54" s="68" t="s">
        <v>0</v>
      </c>
      <c r="B54" s="71">
        <v>0.52900000000000003</v>
      </c>
      <c r="C54" s="67"/>
      <c r="D54" s="68" t="s">
        <v>0</v>
      </c>
      <c r="E54" s="71">
        <v>0.52900000000000003</v>
      </c>
      <c r="F54" s="67"/>
      <c r="G54" s="68" t="s">
        <v>0</v>
      </c>
      <c r="H54" s="71">
        <v>0.52900000000000003</v>
      </c>
      <c r="I54" s="67"/>
      <c r="J54" s="67"/>
    </row>
    <row r="55" spans="1:10" x14ac:dyDescent="0.4">
      <c r="A55" s="72" t="s">
        <v>1</v>
      </c>
      <c r="B55" s="71">
        <v>3.1389999999999998</v>
      </c>
      <c r="C55" s="67"/>
      <c r="D55" s="72" t="s">
        <v>1</v>
      </c>
      <c r="E55" s="71">
        <v>3.1389999999999998</v>
      </c>
      <c r="F55" s="67"/>
      <c r="G55" s="72" t="s">
        <v>1</v>
      </c>
      <c r="H55" s="71">
        <v>3.1389999999999998</v>
      </c>
      <c r="J55" s="67"/>
    </row>
    <row r="57" spans="1:10" x14ac:dyDescent="0.4">
      <c r="A57" s="68" t="s">
        <v>49</v>
      </c>
      <c r="B57" s="69" t="s">
        <v>227</v>
      </c>
      <c r="C57" s="67"/>
      <c r="D57" s="68" t="s">
        <v>174</v>
      </c>
      <c r="E57" s="69" t="s">
        <v>227</v>
      </c>
      <c r="F57" s="67"/>
      <c r="G57" s="68" t="s">
        <v>172</v>
      </c>
      <c r="H57" s="69" t="s">
        <v>227</v>
      </c>
      <c r="I57" s="67"/>
      <c r="J57" s="67"/>
    </row>
    <row r="58" spans="1:10" x14ac:dyDescent="0.4">
      <c r="A58" s="68" t="s">
        <v>11</v>
      </c>
      <c r="B58" s="70">
        <v>-1.8955</v>
      </c>
      <c r="C58" s="67"/>
      <c r="D58" s="68" t="s">
        <v>11</v>
      </c>
      <c r="E58" s="51"/>
      <c r="F58" s="67"/>
      <c r="G58" s="68" t="s">
        <v>11</v>
      </c>
      <c r="H58" s="51"/>
      <c r="I58" s="68" t="s">
        <v>2</v>
      </c>
      <c r="J58" s="71"/>
    </row>
    <row r="59" spans="1:10" x14ac:dyDescent="0.4">
      <c r="A59" s="68" t="s">
        <v>19</v>
      </c>
      <c r="B59" s="70">
        <v>122.02500000000001</v>
      </c>
      <c r="C59" s="67"/>
      <c r="D59" s="68" t="s">
        <v>19</v>
      </c>
      <c r="E59" s="71"/>
      <c r="F59" s="67"/>
      <c r="G59" s="68" t="s">
        <v>19</v>
      </c>
      <c r="H59" s="1"/>
      <c r="I59" s="68" t="s">
        <v>252</v>
      </c>
      <c r="J59" s="71"/>
    </row>
    <row r="60" spans="1:10" x14ac:dyDescent="0.4">
      <c r="A60" s="68" t="s">
        <v>0</v>
      </c>
      <c r="B60" s="71">
        <v>0.36599999999999999</v>
      </c>
      <c r="C60" s="67"/>
      <c r="D60" s="68" t="s">
        <v>0</v>
      </c>
      <c r="E60" s="71">
        <v>0.36599999999999999</v>
      </c>
      <c r="F60" s="67"/>
      <c r="G60" s="68" t="s">
        <v>0</v>
      </c>
      <c r="H60" s="71">
        <v>0.36599999999999999</v>
      </c>
      <c r="I60" s="67"/>
      <c r="J60" s="67"/>
    </row>
    <row r="61" spans="1:10" x14ac:dyDescent="0.4">
      <c r="A61" s="72" t="s">
        <v>1</v>
      </c>
      <c r="B61" s="71">
        <v>3.1509999999999998</v>
      </c>
      <c r="C61" s="67"/>
      <c r="D61" s="72" t="s">
        <v>1</v>
      </c>
      <c r="E61" s="71">
        <v>3.1509999999999998</v>
      </c>
      <c r="F61" s="67"/>
      <c r="G61" s="72" t="s">
        <v>1</v>
      </c>
      <c r="H61" s="71">
        <v>3.1509999999999998</v>
      </c>
      <c r="J61" s="67"/>
    </row>
    <row r="63" spans="1:10" x14ac:dyDescent="0.4">
      <c r="A63" s="68" t="s">
        <v>49</v>
      </c>
      <c r="B63" s="69" t="s">
        <v>229</v>
      </c>
      <c r="C63" s="67"/>
      <c r="D63" s="68" t="s">
        <v>174</v>
      </c>
      <c r="E63" s="69" t="s">
        <v>229</v>
      </c>
      <c r="F63" s="67"/>
      <c r="G63" s="68" t="s">
        <v>172</v>
      </c>
      <c r="H63" s="69" t="s">
        <v>229</v>
      </c>
      <c r="I63" s="67"/>
      <c r="J63" s="67"/>
    </row>
    <row r="64" spans="1:10" x14ac:dyDescent="0.4">
      <c r="A64" s="68" t="s">
        <v>11</v>
      </c>
      <c r="B64" s="70">
        <v>-2.8351999999999999</v>
      </c>
      <c r="C64" s="67"/>
      <c r="D64" s="68" t="s">
        <v>11</v>
      </c>
      <c r="E64" s="51">
        <v>-2.9990000000000001</v>
      </c>
      <c r="F64" s="67"/>
      <c r="G64" s="68" t="s">
        <v>11</v>
      </c>
      <c r="H64" s="51"/>
      <c r="I64" s="68" t="s">
        <v>2</v>
      </c>
      <c r="J64" s="71"/>
    </row>
    <row r="65" spans="1:10" x14ac:dyDescent="0.4">
      <c r="A65" s="68" t="s">
        <v>19</v>
      </c>
      <c r="B65" s="70">
        <v>15.852</v>
      </c>
      <c r="C65" s="67"/>
      <c r="D65" s="68" t="s">
        <v>19</v>
      </c>
      <c r="E65" s="71">
        <v>15.795999999999999</v>
      </c>
      <c r="F65" s="67"/>
      <c r="G65" s="68" t="s">
        <v>19</v>
      </c>
      <c r="H65" s="1"/>
      <c r="I65" s="68" t="s">
        <v>252</v>
      </c>
      <c r="J65" s="71"/>
    </row>
    <row r="66" spans="1:10" x14ac:dyDescent="0.4">
      <c r="A66" s="68" t="s">
        <v>0</v>
      </c>
      <c r="B66" s="71">
        <v>0.20599999999999999</v>
      </c>
      <c r="C66" s="67"/>
      <c r="D66" s="68" t="s">
        <v>0</v>
      </c>
      <c r="E66" s="71">
        <v>0.20599999999999999</v>
      </c>
      <c r="F66" s="67"/>
      <c r="G66" s="68" t="s">
        <v>0</v>
      </c>
      <c r="H66" s="71">
        <v>0.20599999999999999</v>
      </c>
      <c r="I66" s="67"/>
      <c r="J66" s="67"/>
    </row>
    <row r="67" spans="1:10" x14ac:dyDescent="0.4">
      <c r="A67" s="72" t="s">
        <v>1</v>
      </c>
      <c r="B67" s="71">
        <v>2.899</v>
      </c>
      <c r="C67" s="67"/>
      <c r="D67" s="72" t="s">
        <v>1</v>
      </c>
      <c r="E67" s="71">
        <v>2.899</v>
      </c>
      <c r="F67" s="67"/>
      <c r="G67" s="72" t="s">
        <v>1</v>
      </c>
      <c r="H67" s="71">
        <v>2.899</v>
      </c>
      <c r="J67" s="67"/>
    </row>
    <row r="69" spans="1:10" x14ac:dyDescent="0.4">
      <c r="A69" s="68" t="s">
        <v>49</v>
      </c>
      <c r="B69" s="69" t="s">
        <v>125</v>
      </c>
      <c r="C69" s="67"/>
      <c r="D69" s="68" t="s">
        <v>174</v>
      </c>
      <c r="E69" s="69" t="s">
        <v>125</v>
      </c>
      <c r="F69" s="67"/>
      <c r="G69" s="68" t="s">
        <v>172</v>
      </c>
      <c r="H69" s="69" t="s">
        <v>125</v>
      </c>
      <c r="I69" s="67"/>
      <c r="J69" s="67"/>
    </row>
    <row r="70" spans="1:10" x14ac:dyDescent="0.4">
      <c r="A70" s="68" t="s">
        <v>11</v>
      </c>
      <c r="B70" s="70">
        <v>-1.0981000000000001</v>
      </c>
      <c r="C70" s="67"/>
      <c r="D70" s="68" t="s">
        <v>11</v>
      </c>
      <c r="E70" s="74">
        <v>-1.081</v>
      </c>
      <c r="F70" s="67"/>
      <c r="G70" s="68" t="s">
        <v>11</v>
      </c>
      <c r="H70" s="51">
        <v>-1.0988</v>
      </c>
      <c r="I70" s="68" t="s">
        <v>2</v>
      </c>
      <c r="J70" s="71">
        <v>4.758</v>
      </c>
    </row>
    <row r="71" spans="1:10" x14ac:dyDescent="0.4">
      <c r="A71" s="68" t="s">
        <v>19</v>
      </c>
      <c r="B71" s="70">
        <v>73.709999999999994</v>
      </c>
      <c r="C71" s="67"/>
      <c r="D71" s="68" t="s">
        <v>19</v>
      </c>
      <c r="E71" s="71">
        <v>72.853999999999999</v>
      </c>
      <c r="F71" s="67"/>
      <c r="G71" s="68" t="s">
        <v>19</v>
      </c>
      <c r="H71" s="1">
        <v>74.375</v>
      </c>
      <c r="I71" s="68" t="s">
        <v>252</v>
      </c>
      <c r="J71" s="71">
        <v>7.5869999999999997</v>
      </c>
    </row>
    <row r="72" spans="1:10" x14ac:dyDescent="0.4">
      <c r="A72" s="68" t="s">
        <v>0</v>
      </c>
      <c r="B72" s="71">
        <v>2.1999999999999999E-2</v>
      </c>
      <c r="C72" s="67"/>
      <c r="D72" s="68" t="s">
        <v>0</v>
      </c>
      <c r="E72" s="71">
        <v>2.1999999999999999E-2</v>
      </c>
      <c r="F72" s="67"/>
      <c r="G72" s="68" t="s">
        <v>0</v>
      </c>
      <c r="H72" s="71">
        <v>2.1999999999999999E-2</v>
      </c>
      <c r="I72" s="67"/>
      <c r="J72" s="67"/>
    </row>
    <row r="73" spans="1:10" x14ac:dyDescent="0.4">
      <c r="A73" s="72" t="s">
        <v>1</v>
      </c>
      <c r="B73" s="71">
        <v>2.6669999999999998</v>
      </c>
      <c r="C73" s="67"/>
      <c r="D73" s="72" t="s">
        <v>1</v>
      </c>
      <c r="E73" s="71">
        <v>2.6669999999999998</v>
      </c>
      <c r="F73" s="67"/>
      <c r="G73" s="72" t="s">
        <v>1</v>
      </c>
      <c r="H73" s="71">
        <v>2.6669999999999998</v>
      </c>
      <c r="J73" s="67"/>
    </row>
    <row r="75" spans="1:10" x14ac:dyDescent="0.4">
      <c r="A75" s="68" t="s">
        <v>49</v>
      </c>
      <c r="B75" s="69" t="s">
        <v>126</v>
      </c>
      <c r="C75" s="67"/>
      <c r="D75" s="68" t="s">
        <v>174</v>
      </c>
      <c r="E75" s="69" t="s">
        <v>126</v>
      </c>
      <c r="F75" s="67"/>
      <c r="G75" s="68" t="s">
        <v>172</v>
      </c>
      <c r="H75" s="69" t="s">
        <v>126</v>
      </c>
      <c r="I75" s="67"/>
      <c r="J75" s="67"/>
    </row>
    <row r="76" spans="1:10" x14ac:dyDescent="0.4">
      <c r="A76" s="68" t="s">
        <v>11</v>
      </c>
      <c r="B76" s="70">
        <v>-1.9984999999999999</v>
      </c>
      <c r="C76" s="67"/>
      <c r="D76" s="68" t="s">
        <v>11</v>
      </c>
      <c r="E76" s="51">
        <v>-1.982</v>
      </c>
      <c r="F76" s="67"/>
      <c r="G76" s="68" t="s">
        <v>11</v>
      </c>
      <c r="H76" s="51">
        <v>-1.9995000000000001</v>
      </c>
      <c r="I76" s="68" t="s">
        <v>2</v>
      </c>
      <c r="J76" s="71">
        <v>3.8969999999999998</v>
      </c>
    </row>
    <row r="77" spans="1:10" x14ac:dyDescent="0.4">
      <c r="A77" s="68" t="s">
        <v>19</v>
      </c>
      <c r="B77" s="70">
        <v>41.761000000000003</v>
      </c>
      <c r="C77" s="67"/>
      <c r="D77" s="68" t="s">
        <v>19</v>
      </c>
      <c r="E77" s="71">
        <v>42.171999999999997</v>
      </c>
      <c r="F77" s="67"/>
      <c r="G77" s="68" t="s">
        <v>19</v>
      </c>
      <c r="H77" s="1">
        <v>42.415500000000002</v>
      </c>
      <c r="I77" s="68" t="s">
        <v>252</v>
      </c>
      <c r="J77" s="71">
        <v>6.4509999999999996</v>
      </c>
    </row>
    <row r="78" spans="1:10" x14ac:dyDescent="0.4">
      <c r="A78" s="68" t="s">
        <v>0</v>
      </c>
      <c r="B78" s="71">
        <v>0.105</v>
      </c>
      <c r="C78" s="67"/>
      <c r="D78" s="68" t="s">
        <v>0</v>
      </c>
      <c r="E78" s="71">
        <v>0.105</v>
      </c>
      <c r="F78" s="67"/>
      <c r="G78" s="68" t="s">
        <v>0</v>
      </c>
      <c r="H78" s="71">
        <v>0.105</v>
      </c>
      <c r="I78" s="67"/>
      <c r="J78" s="67"/>
    </row>
    <row r="79" spans="1:10" x14ac:dyDescent="0.4">
      <c r="A79" s="72" t="s">
        <v>1</v>
      </c>
      <c r="B79" s="71">
        <v>2.173</v>
      </c>
      <c r="C79" s="67"/>
      <c r="D79" s="72" t="s">
        <v>1</v>
      </c>
      <c r="E79" s="71">
        <v>2.173</v>
      </c>
      <c r="F79" s="67"/>
      <c r="G79" s="72" t="s">
        <v>1</v>
      </c>
      <c r="H79" s="71">
        <v>2.173</v>
      </c>
      <c r="J79" s="67"/>
    </row>
    <row r="81" spans="1:10" x14ac:dyDescent="0.4">
      <c r="A81" s="68" t="s">
        <v>49</v>
      </c>
      <c r="B81" s="69" t="s">
        <v>192</v>
      </c>
      <c r="C81" s="67"/>
      <c r="D81" s="68" t="s">
        <v>174</v>
      </c>
      <c r="E81" s="69" t="s">
        <v>192</v>
      </c>
      <c r="F81" s="67"/>
      <c r="G81" s="68" t="s">
        <v>172</v>
      </c>
      <c r="H81" s="69" t="s">
        <v>192</v>
      </c>
      <c r="I81" s="67"/>
      <c r="J81" s="67"/>
    </row>
    <row r="82" spans="1:10" x14ac:dyDescent="0.4">
      <c r="A82" s="68" t="s">
        <v>11</v>
      </c>
      <c r="B82" s="70">
        <v>-6.2832999999999997</v>
      </c>
      <c r="C82" s="67"/>
      <c r="D82" s="68" t="s">
        <v>11</v>
      </c>
      <c r="E82" s="51">
        <v>-6.2286999999999999</v>
      </c>
      <c r="F82" s="67"/>
      <c r="G82" s="68" t="s">
        <v>11</v>
      </c>
      <c r="H82" s="51">
        <v>-6.3324999999999996</v>
      </c>
      <c r="I82" s="68" t="s">
        <v>2</v>
      </c>
      <c r="J82" s="71">
        <v>3.319</v>
      </c>
    </row>
    <row r="83" spans="1:10" x14ac:dyDescent="0.4">
      <c r="A83" s="68" t="s">
        <v>19</v>
      </c>
      <c r="B83" s="70">
        <v>24.635999999999999</v>
      </c>
      <c r="C83" s="67"/>
      <c r="D83" s="68" t="s">
        <v>19</v>
      </c>
      <c r="E83" s="71">
        <v>24.864999999999998</v>
      </c>
      <c r="F83" s="67"/>
      <c r="G83" s="68" t="s">
        <v>19</v>
      </c>
      <c r="H83">
        <f>49.388/2</f>
        <v>24.693999999999999</v>
      </c>
      <c r="I83" s="68" t="s">
        <v>252</v>
      </c>
      <c r="J83" s="71">
        <v>5.1779999999999999</v>
      </c>
    </row>
    <row r="84" spans="1:10" x14ac:dyDescent="0.4">
      <c r="A84" s="68" t="s">
        <v>0</v>
      </c>
      <c r="B84" s="71">
        <v>0.32600000000000001</v>
      </c>
      <c r="C84" s="67"/>
      <c r="D84" s="68" t="s">
        <v>0</v>
      </c>
      <c r="E84" s="71">
        <v>0.32600000000000001</v>
      </c>
      <c r="F84" s="67"/>
      <c r="G84" s="68" t="s">
        <v>0</v>
      </c>
      <c r="H84" s="71">
        <v>0.32600000000000001</v>
      </c>
      <c r="I84" s="67"/>
      <c r="J84" s="67"/>
    </row>
    <row r="85" spans="1:10" x14ac:dyDescent="0.4">
      <c r="A85" s="72" t="s">
        <v>1</v>
      </c>
      <c r="B85" s="71">
        <v>2.2559999999999998</v>
      </c>
      <c r="C85" s="67"/>
      <c r="D85" s="72" t="s">
        <v>1</v>
      </c>
      <c r="E85" s="71">
        <v>2.2559999999999998</v>
      </c>
      <c r="F85" s="67"/>
      <c r="G85" s="72" t="s">
        <v>1</v>
      </c>
      <c r="H85" s="71">
        <v>2.2559999999999998</v>
      </c>
      <c r="J85" s="67"/>
    </row>
    <row r="87" spans="1:10" x14ac:dyDescent="0.4">
      <c r="A87" s="68" t="s">
        <v>49</v>
      </c>
      <c r="B87" s="69" t="s">
        <v>127</v>
      </c>
      <c r="C87" s="67"/>
      <c r="D87" s="68" t="s">
        <v>174</v>
      </c>
      <c r="E87" s="69" t="s">
        <v>127</v>
      </c>
      <c r="F87" s="67"/>
      <c r="G87" s="68" t="s">
        <v>172</v>
      </c>
      <c r="H87" s="69" t="s">
        <v>127</v>
      </c>
      <c r="I87" s="67"/>
      <c r="J87" s="67"/>
    </row>
    <row r="88" spans="1:10" x14ac:dyDescent="0.4">
      <c r="A88" s="68" t="s">
        <v>11</v>
      </c>
      <c r="B88" s="70">
        <v>-7.8334999999999999</v>
      </c>
      <c r="C88" s="67"/>
      <c r="D88" s="68" t="s">
        <v>11</v>
      </c>
      <c r="E88" s="51">
        <v>-7.7835000000000001</v>
      </c>
      <c r="F88" s="67"/>
      <c r="G88" s="68" t="s">
        <v>11</v>
      </c>
      <c r="H88" s="51">
        <v>-7.8910999999999998</v>
      </c>
      <c r="I88" s="68" t="s">
        <v>2</v>
      </c>
      <c r="J88" s="71">
        <v>2.9340000000000002</v>
      </c>
    </row>
    <row r="89" spans="1:10" x14ac:dyDescent="0.4">
      <c r="A89" s="68" t="s">
        <v>19</v>
      </c>
      <c r="B89" s="70">
        <v>17.344999999999999</v>
      </c>
      <c r="C89" s="67"/>
      <c r="D89" s="68" t="s">
        <v>19</v>
      </c>
      <c r="E89" s="71">
        <v>17.187999999999999</v>
      </c>
      <c r="F89" s="67"/>
      <c r="G89" s="68" t="s">
        <v>19</v>
      </c>
      <c r="H89" s="1">
        <f>34.714/2</f>
        <v>17.356999999999999</v>
      </c>
      <c r="I89" s="68" t="s">
        <v>252</v>
      </c>
      <c r="J89" s="71">
        <v>4.657</v>
      </c>
    </row>
    <row r="90" spans="1:10" x14ac:dyDescent="0.4">
      <c r="A90" s="68" t="s">
        <v>0</v>
      </c>
      <c r="B90" s="71">
        <v>0.68100000000000005</v>
      </c>
      <c r="C90" s="67"/>
      <c r="D90" s="68" t="s">
        <v>0</v>
      </c>
      <c r="E90" s="71">
        <v>0.68100000000000005</v>
      </c>
      <c r="F90" s="67"/>
      <c r="G90" s="68" t="s">
        <v>0</v>
      </c>
      <c r="H90" s="71">
        <v>0.68100000000000005</v>
      </c>
      <c r="I90" s="67"/>
      <c r="J90" s="67"/>
    </row>
    <row r="91" spans="1:10" x14ac:dyDescent="0.4">
      <c r="A91" s="72" t="s">
        <v>1</v>
      </c>
      <c r="B91" s="71">
        <v>2.524</v>
      </c>
      <c r="C91" s="67"/>
      <c r="D91" s="72" t="s">
        <v>1</v>
      </c>
      <c r="E91" s="71">
        <v>2.524</v>
      </c>
      <c r="F91" s="67"/>
      <c r="G91" s="72" t="s">
        <v>1</v>
      </c>
      <c r="H91" s="71">
        <v>2.524</v>
      </c>
      <c r="J91" s="67"/>
    </row>
    <row r="93" spans="1:10" x14ac:dyDescent="0.4">
      <c r="A93" s="68" t="s">
        <v>49</v>
      </c>
      <c r="B93" s="69" t="s">
        <v>128</v>
      </c>
      <c r="C93" s="67"/>
      <c r="D93" s="68" t="s">
        <v>174</v>
      </c>
      <c r="E93" s="69" t="s">
        <v>128</v>
      </c>
      <c r="F93" s="67"/>
      <c r="G93" s="68" t="s">
        <v>172</v>
      </c>
      <c r="H93" s="69" t="s">
        <v>128</v>
      </c>
      <c r="I93" s="67"/>
      <c r="J93" s="67"/>
    </row>
    <row r="94" spans="1:10" x14ac:dyDescent="0.4">
      <c r="A94" s="68" t="s">
        <v>11</v>
      </c>
      <c r="B94" s="70">
        <v>-8.8367000000000004</v>
      </c>
      <c r="C94" s="67"/>
      <c r="D94" s="68" t="s">
        <v>11</v>
      </c>
      <c r="E94" s="51">
        <v>-9.0823999999999998</v>
      </c>
      <c r="F94" s="67"/>
      <c r="G94" s="68" t="s">
        <v>11</v>
      </c>
      <c r="H94" s="51"/>
      <c r="I94" s="68" t="s">
        <v>2</v>
      </c>
      <c r="J94" s="71"/>
    </row>
    <row r="95" spans="1:10" x14ac:dyDescent="0.4">
      <c r="A95" s="68" t="s">
        <v>19</v>
      </c>
      <c r="B95" s="70">
        <v>13.926</v>
      </c>
      <c r="C95" s="67"/>
      <c r="D95" s="68" t="s">
        <v>19</v>
      </c>
      <c r="E95" s="71">
        <v>13.4</v>
      </c>
      <c r="F95" s="67"/>
      <c r="G95" s="68" t="s">
        <v>19</v>
      </c>
      <c r="H95" s="1"/>
      <c r="I95" s="68" t="s">
        <v>252</v>
      </c>
      <c r="J95" s="71"/>
    </row>
    <row r="96" spans="1:10" x14ac:dyDescent="0.4">
      <c r="A96" s="68" t="s">
        <v>0</v>
      </c>
      <c r="B96" s="71">
        <v>1.1020000000000001</v>
      </c>
      <c r="C96" s="67"/>
      <c r="D96" s="68" t="s">
        <v>0</v>
      </c>
      <c r="E96" s="71">
        <v>1.1020000000000001</v>
      </c>
      <c r="F96" s="67"/>
      <c r="G96" s="68" t="s">
        <v>0</v>
      </c>
      <c r="H96" s="71">
        <v>1.1020000000000001</v>
      </c>
      <c r="I96" s="67"/>
      <c r="J96" s="67"/>
    </row>
    <row r="97" spans="1:10" x14ac:dyDescent="0.4">
      <c r="A97" s="72" t="s">
        <v>1</v>
      </c>
      <c r="B97" s="71">
        <v>2.726</v>
      </c>
      <c r="C97" s="67"/>
      <c r="D97" s="72" t="s">
        <v>1</v>
      </c>
      <c r="E97" s="71">
        <v>2.726</v>
      </c>
      <c r="F97" s="67"/>
      <c r="G97" s="72" t="s">
        <v>1</v>
      </c>
      <c r="H97" s="71">
        <v>2.726</v>
      </c>
      <c r="J97" s="67"/>
    </row>
    <row r="99" spans="1:10" x14ac:dyDescent="0.4">
      <c r="A99" s="68" t="s">
        <v>49</v>
      </c>
      <c r="B99" s="69" t="s">
        <v>129</v>
      </c>
      <c r="C99" s="67"/>
      <c r="D99" s="68" t="s">
        <v>174</v>
      </c>
      <c r="E99" s="69" t="s">
        <v>129</v>
      </c>
      <c r="F99" s="67"/>
      <c r="G99" s="68" t="s">
        <v>172</v>
      </c>
      <c r="H99" s="69" t="s">
        <v>129</v>
      </c>
      <c r="I99" s="67"/>
      <c r="J99" s="67"/>
    </row>
    <row r="100" spans="1:10" x14ac:dyDescent="0.4">
      <c r="A100" s="68" t="s">
        <v>11</v>
      </c>
      <c r="B100" s="51">
        <v>-9.2486999999999995</v>
      </c>
      <c r="C100" s="67"/>
      <c r="D100" s="68" t="s">
        <v>11</v>
      </c>
      <c r="E100" s="51">
        <v>-9.6530000000000005</v>
      </c>
      <c r="F100" s="67"/>
      <c r="G100" s="68" t="s">
        <v>11</v>
      </c>
      <c r="H100" s="51">
        <v>-9.2326999999999995</v>
      </c>
      <c r="I100" s="68" t="s">
        <v>2</v>
      </c>
      <c r="J100" s="71">
        <v>2.4910000000000001</v>
      </c>
    </row>
    <row r="101" spans="1:10" x14ac:dyDescent="0.4">
      <c r="A101" s="68" t="s">
        <v>19</v>
      </c>
      <c r="B101" s="70">
        <v>11.903</v>
      </c>
      <c r="C101" s="67"/>
      <c r="D101" s="68" t="s">
        <v>19</v>
      </c>
      <c r="E101" s="71">
        <v>23.74</v>
      </c>
      <c r="F101" s="67"/>
      <c r="G101" s="68" t="s">
        <v>19</v>
      </c>
      <c r="H101" s="1">
        <v>11.952</v>
      </c>
      <c r="I101" s="68" t="s">
        <v>252</v>
      </c>
      <c r="J101" s="71">
        <v>4.45</v>
      </c>
    </row>
    <row r="102" spans="1:10" x14ac:dyDescent="0.4">
      <c r="A102" s="68" t="s">
        <v>0</v>
      </c>
      <c r="B102" s="71">
        <v>1.5509999999999999</v>
      </c>
      <c r="C102" s="67"/>
      <c r="D102" s="68" t="s">
        <v>0</v>
      </c>
      <c r="E102" s="71">
        <v>1.5509999999999999</v>
      </c>
      <c r="F102" s="67"/>
      <c r="G102" s="68" t="s">
        <v>0</v>
      </c>
      <c r="H102" s="71">
        <v>1.5509999999999999</v>
      </c>
      <c r="I102" s="67"/>
      <c r="J102" s="67"/>
    </row>
    <row r="103" spans="1:10" x14ac:dyDescent="0.4">
      <c r="A103" s="72" t="s">
        <v>1</v>
      </c>
      <c r="B103" s="71">
        <v>3.1219999999999999</v>
      </c>
      <c r="C103" s="67"/>
      <c r="D103" s="72" t="s">
        <v>1</v>
      </c>
      <c r="E103" s="71">
        <v>3.1219999999999999</v>
      </c>
      <c r="F103" s="67"/>
      <c r="G103" s="72" t="s">
        <v>1</v>
      </c>
      <c r="H103" s="71">
        <v>3.1219999999999999</v>
      </c>
      <c r="J103" s="67"/>
    </row>
    <row r="105" spans="1:10" x14ac:dyDescent="0.4">
      <c r="A105" s="68" t="s">
        <v>49</v>
      </c>
      <c r="B105" s="69" t="s">
        <v>198</v>
      </c>
      <c r="C105" s="67"/>
      <c r="D105" s="68" t="s">
        <v>174</v>
      </c>
      <c r="E105" s="69" t="s">
        <v>198</v>
      </c>
      <c r="F105" s="67"/>
      <c r="G105" s="68" t="s">
        <v>172</v>
      </c>
      <c r="H105" s="69" t="s">
        <v>198</v>
      </c>
      <c r="I105" s="67"/>
      <c r="J105" s="67"/>
    </row>
    <row r="106" spans="1:10" x14ac:dyDescent="0.4">
      <c r="A106" s="68" t="s">
        <v>11</v>
      </c>
      <c r="B106" s="51">
        <v>-9.0786999999999995</v>
      </c>
      <c r="C106" s="67"/>
      <c r="D106" s="68" t="s">
        <v>11</v>
      </c>
      <c r="E106" s="51">
        <v>-9.0166000000000004</v>
      </c>
      <c r="F106" s="67"/>
      <c r="G106" s="68" t="s">
        <v>11</v>
      </c>
      <c r="H106" s="51"/>
      <c r="I106" s="68" t="s">
        <v>2</v>
      </c>
      <c r="J106" s="71"/>
    </row>
    <row r="107" spans="1:10" x14ac:dyDescent="0.4">
      <c r="A107" s="68" t="s">
        <v>19</v>
      </c>
      <c r="B107" s="70">
        <v>10.805999999999999</v>
      </c>
      <c r="C107" s="67"/>
      <c r="D107" s="68" t="s">
        <v>19</v>
      </c>
      <c r="E107" s="71">
        <v>10.968999999999999</v>
      </c>
      <c r="F107" s="67"/>
      <c r="G107" s="68" t="s">
        <v>19</v>
      </c>
      <c r="H107" s="1"/>
      <c r="I107" s="68" t="s">
        <v>252</v>
      </c>
      <c r="J107" s="71"/>
    </row>
    <row r="108" spans="1:10" x14ac:dyDescent="0.4">
      <c r="A108" s="68" t="s">
        <v>0</v>
      </c>
      <c r="B108" s="71">
        <v>1.0680000000000001</v>
      </c>
      <c r="C108" s="67"/>
      <c r="D108" s="68" t="s">
        <v>0</v>
      </c>
      <c r="E108" s="71">
        <v>1.0680000000000001</v>
      </c>
      <c r="F108" s="67"/>
      <c r="G108" s="68" t="s">
        <v>0</v>
      </c>
      <c r="H108" s="71">
        <v>1.0680000000000001</v>
      </c>
      <c r="I108" s="67"/>
      <c r="J108" s="67"/>
    </row>
    <row r="109" spans="1:10" x14ac:dyDescent="0.4">
      <c r="A109" s="72" t="s">
        <v>1</v>
      </c>
      <c r="B109" s="71">
        <v>5.3010000000000002</v>
      </c>
      <c r="C109" s="67"/>
      <c r="D109" s="72" t="s">
        <v>1</v>
      </c>
      <c r="E109" s="71">
        <v>5.3010000000000002</v>
      </c>
      <c r="F109" s="67"/>
      <c r="G109" s="72" t="s">
        <v>1</v>
      </c>
      <c r="H109" s="71">
        <v>5.3010000000000002</v>
      </c>
      <c r="J109" s="67"/>
    </row>
    <row r="111" spans="1:10" x14ac:dyDescent="0.4">
      <c r="A111" s="68" t="s">
        <v>49</v>
      </c>
      <c r="B111" s="69" t="s">
        <v>130</v>
      </c>
      <c r="C111" s="67"/>
      <c r="D111" s="68" t="s">
        <v>174</v>
      </c>
      <c r="E111" s="69" t="s">
        <v>130</v>
      </c>
      <c r="F111" s="67"/>
      <c r="G111" s="68" t="s">
        <v>172</v>
      </c>
      <c r="H111" s="69" t="s">
        <v>130</v>
      </c>
      <c r="I111" s="67"/>
      <c r="J111" s="67"/>
    </row>
    <row r="112" spans="1:10" x14ac:dyDescent="0.4">
      <c r="A112" s="68" t="s">
        <v>11</v>
      </c>
      <c r="B112" s="51">
        <v>-8.3155999999999999</v>
      </c>
      <c r="C112" s="67"/>
      <c r="D112" s="68" t="s">
        <v>11</v>
      </c>
      <c r="E112" s="51">
        <v>-8.4693000000000005</v>
      </c>
      <c r="F112" s="67"/>
      <c r="G112" s="68" t="s">
        <v>11</v>
      </c>
      <c r="H112" s="51">
        <v>-8.3720999999999997</v>
      </c>
      <c r="I112" s="68" t="s">
        <v>2</v>
      </c>
      <c r="J112" s="71">
        <v>2.4660000000000002</v>
      </c>
    </row>
    <row r="113" spans="1:10" x14ac:dyDescent="0.4">
      <c r="A113" s="68" t="s">
        <v>19</v>
      </c>
      <c r="B113" s="70">
        <v>12.114000000000001</v>
      </c>
      <c r="C113" s="67"/>
      <c r="D113" s="68" t="s">
        <v>19</v>
      </c>
      <c r="E113" s="71">
        <v>11.454000000000001</v>
      </c>
      <c r="F113" s="67"/>
      <c r="G113" s="68" t="s">
        <v>19</v>
      </c>
      <c r="H113" s="1">
        <v>10.268000000000001</v>
      </c>
      <c r="I113" s="68" t="s">
        <v>252</v>
      </c>
      <c r="J113" s="71">
        <v>3.9</v>
      </c>
    </row>
    <row r="114" spans="1:10" x14ac:dyDescent="0.4">
      <c r="A114" s="68" t="s">
        <v>0</v>
      </c>
      <c r="B114" s="71">
        <v>1.036</v>
      </c>
      <c r="C114" s="67"/>
      <c r="D114" s="68" t="s">
        <v>0</v>
      </c>
      <c r="E114" s="71">
        <v>1.036</v>
      </c>
      <c r="F114" s="67"/>
      <c r="G114" s="68" t="s">
        <v>0</v>
      </c>
      <c r="H114" s="71">
        <v>1.036</v>
      </c>
      <c r="I114" s="67"/>
      <c r="J114" s="67"/>
    </row>
    <row r="115" spans="1:10" x14ac:dyDescent="0.4">
      <c r="A115" s="72" t="s">
        <v>1</v>
      </c>
      <c r="B115" s="71">
        <v>3.9580000000000002</v>
      </c>
      <c r="C115" s="67"/>
      <c r="D115" s="72" t="s">
        <v>1</v>
      </c>
      <c r="E115" s="71">
        <v>3.9580000000000002</v>
      </c>
      <c r="F115" s="67"/>
      <c r="G115" s="72" t="s">
        <v>1</v>
      </c>
      <c r="H115" s="71">
        <v>3.9580000000000002</v>
      </c>
      <c r="J115" s="67"/>
    </row>
    <row r="117" spans="1:10" x14ac:dyDescent="0.4">
      <c r="A117" s="68" t="s">
        <v>49</v>
      </c>
      <c r="B117" s="69" t="s">
        <v>131</v>
      </c>
      <c r="C117" s="67"/>
      <c r="D117" s="68" t="s">
        <v>174</v>
      </c>
      <c r="E117" s="69" t="s">
        <v>131</v>
      </c>
      <c r="F117" s="67"/>
      <c r="G117" s="68" t="s">
        <v>172</v>
      </c>
      <c r="H117" s="69" t="s">
        <v>131</v>
      </c>
      <c r="I117" s="67"/>
      <c r="J117" s="67"/>
    </row>
    <row r="118" spans="1:10" x14ac:dyDescent="0.4">
      <c r="A118" s="68" t="s">
        <v>11</v>
      </c>
      <c r="B118" s="51">
        <v>-7.0922000000000001</v>
      </c>
      <c r="C118" s="67"/>
      <c r="D118" s="68" t="s">
        <v>11</v>
      </c>
      <c r="E118" s="51"/>
      <c r="F118" s="67"/>
      <c r="G118" s="68" t="s">
        <v>11</v>
      </c>
      <c r="H118" s="51">
        <v>-7.1082999999999998</v>
      </c>
      <c r="I118" s="68" t="s">
        <v>2</v>
      </c>
      <c r="J118" s="71">
        <v>2.5009999999999999</v>
      </c>
    </row>
    <row r="119" spans="1:10" x14ac:dyDescent="0.4">
      <c r="A119" s="68" t="s">
        <v>19</v>
      </c>
      <c r="B119" s="70">
        <v>10.913</v>
      </c>
      <c r="C119" s="67"/>
      <c r="D119" s="68" t="s">
        <v>19</v>
      </c>
      <c r="E119" s="71"/>
      <c r="F119" s="67"/>
      <c r="G119" s="68" t="s">
        <v>19</v>
      </c>
      <c r="H119" s="1">
        <v>10.922499999999999</v>
      </c>
      <c r="I119" s="68" t="s">
        <v>252</v>
      </c>
      <c r="J119" s="71">
        <v>4.0330000000000004</v>
      </c>
    </row>
    <row r="120" spans="1:10" x14ac:dyDescent="0.4">
      <c r="A120" s="68" t="s">
        <v>0</v>
      </c>
      <c r="B120" s="71">
        <v>1.2589999999999999</v>
      </c>
      <c r="C120" s="67"/>
      <c r="D120" s="68" t="s">
        <v>0</v>
      </c>
      <c r="E120" s="71">
        <v>1.2589999999999999</v>
      </c>
      <c r="F120" s="67"/>
      <c r="G120" s="68" t="s">
        <v>0</v>
      </c>
      <c r="H120" s="71">
        <v>1.2589999999999999</v>
      </c>
      <c r="I120" s="67"/>
      <c r="J120" s="67"/>
    </row>
    <row r="121" spans="1:10" x14ac:dyDescent="0.4">
      <c r="A121" s="72" t="s">
        <v>1</v>
      </c>
      <c r="B121" s="71">
        <v>3.4449999999999998</v>
      </c>
      <c r="C121" s="67"/>
      <c r="D121" s="72" t="s">
        <v>1</v>
      </c>
      <c r="E121" s="71">
        <v>3.4449999999999998</v>
      </c>
      <c r="F121" s="67"/>
      <c r="G121" s="72" t="s">
        <v>1</v>
      </c>
      <c r="H121" s="71">
        <v>3.4449999999999998</v>
      </c>
      <c r="J121" s="67"/>
    </row>
    <row r="123" spans="1:10" x14ac:dyDescent="0.4">
      <c r="A123" s="68" t="s">
        <v>49</v>
      </c>
      <c r="B123" s="69" t="s">
        <v>132</v>
      </c>
      <c r="C123" s="67"/>
      <c r="D123" s="68" t="s">
        <v>174</v>
      </c>
      <c r="E123" s="69" t="s">
        <v>132</v>
      </c>
      <c r="F123" s="67"/>
      <c r="G123" s="68" t="s">
        <v>172</v>
      </c>
      <c r="H123" s="69" t="s">
        <v>132</v>
      </c>
      <c r="I123" s="67"/>
      <c r="J123" s="67"/>
    </row>
    <row r="124" spans="1:10" x14ac:dyDescent="0.4">
      <c r="A124" s="68" t="s">
        <v>11</v>
      </c>
      <c r="B124" s="51">
        <v>-5.7797999999999998</v>
      </c>
      <c r="C124" s="67"/>
      <c r="D124" s="68" t="s">
        <v>11</v>
      </c>
      <c r="E124" s="51">
        <v>-5.6845999999999997</v>
      </c>
      <c r="F124" s="67"/>
      <c r="G124" s="68" t="s">
        <v>11</v>
      </c>
      <c r="H124" s="51">
        <v>-5.7539999999999996</v>
      </c>
      <c r="I124" s="68" t="s">
        <v>2</v>
      </c>
      <c r="J124" s="71">
        <v>2.4740000000000002</v>
      </c>
    </row>
    <row r="125" spans="1:10" x14ac:dyDescent="0.4">
      <c r="A125" s="68" t="s">
        <v>19</v>
      </c>
      <c r="B125" s="70">
        <v>10.772</v>
      </c>
      <c r="C125" s="67"/>
      <c r="D125" s="68" t="s">
        <v>19</v>
      </c>
      <c r="E125" s="71">
        <v>10.861000000000001</v>
      </c>
      <c r="F125" s="67"/>
      <c r="G125" s="68" t="s">
        <v>19</v>
      </c>
      <c r="H125" s="1">
        <v>10.79</v>
      </c>
      <c r="I125" s="68" t="s">
        <v>252</v>
      </c>
      <c r="J125" s="71">
        <v>4.07</v>
      </c>
    </row>
    <row r="126" spans="1:10" x14ac:dyDescent="0.4">
      <c r="A126" s="68" t="s">
        <v>0</v>
      </c>
      <c r="B126" s="71">
        <v>1.179</v>
      </c>
      <c r="C126" s="67"/>
      <c r="D126" s="68" t="s">
        <v>0</v>
      </c>
      <c r="E126" s="71">
        <v>1.179</v>
      </c>
      <c r="F126" s="67"/>
      <c r="G126" s="68" t="s">
        <v>0</v>
      </c>
      <c r="H126" s="71">
        <v>1.179</v>
      </c>
      <c r="I126" s="67"/>
      <c r="J126" s="67"/>
    </row>
    <row r="127" spans="1:10" x14ac:dyDescent="0.4">
      <c r="A127" s="72" t="s">
        <v>1</v>
      </c>
      <c r="B127" s="71">
        <v>3.637</v>
      </c>
      <c r="C127" s="67"/>
      <c r="D127" s="72" t="s">
        <v>1</v>
      </c>
      <c r="E127" s="71">
        <v>3.637</v>
      </c>
      <c r="F127" s="67"/>
      <c r="G127" s="72" t="s">
        <v>1</v>
      </c>
      <c r="H127" s="71">
        <v>3.637</v>
      </c>
      <c r="J127" s="67"/>
    </row>
    <row r="129" spans="1:10" x14ac:dyDescent="0.4">
      <c r="A129" s="68" t="s">
        <v>49</v>
      </c>
      <c r="B129" s="69" t="s">
        <v>109</v>
      </c>
      <c r="C129" s="67"/>
      <c r="D129" s="68" t="s">
        <v>174</v>
      </c>
      <c r="E129" s="69" t="s">
        <v>109</v>
      </c>
      <c r="F129" s="67"/>
      <c r="G129" s="68" t="s">
        <v>172</v>
      </c>
      <c r="H129" s="69" t="s">
        <v>109</v>
      </c>
      <c r="I129" s="67"/>
      <c r="J129" s="67"/>
    </row>
    <row r="130" spans="1:10" x14ac:dyDescent="0.4">
      <c r="A130" s="68" t="s">
        <v>11</v>
      </c>
      <c r="B130" s="51">
        <v>-4.0991999999999997</v>
      </c>
      <c r="C130" s="67"/>
      <c r="D130" s="68" t="s">
        <v>11</v>
      </c>
      <c r="E130" s="51">
        <v>-4.0621999999999998</v>
      </c>
      <c r="F130" s="67"/>
      <c r="G130" s="68" t="s">
        <v>11</v>
      </c>
      <c r="H130" s="51">
        <v>-4.0914999999999999</v>
      </c>
      <c r="I130" s="68" t="s">
        <v>2</v>
      </c>
      <c r="J130" s="71">
        <v>2.5510000000000002</v>
      </c>
    </row>
    <row r="131" spans="1:10" x14ac:dyDescent="0.4">
      <c r="A131" s="68" t="s">
        <v>19</v>
      </c>
      <c r="B131" s="70">
        <v>11.872</v>
      </c>
      <c r="C131" s="67"/>
      <c r="D131" s="68" t="s">
        <v>19</v>
      </c>
      <c r="E131" s="71">
        <v>11.853</v>
      </c>
      <c r="F131" s="67"/>
      <c r="G131" s="68" t="s">
        <v>19</v>
      </c>
      <c r="H131" s="1">
        <v>11.8085</v>
      </c>
      <c r="I131" s="68" t="s">
        <v>252</v>
      </c>
      <c r="J131" s="71">
        <v>4.1900000000000004</v>
      </c>
    </row>
    <row r="132" spans="1:10" x14ac:dyDescent="0.4">
      <c r="A132" s="68" t="s">
        <v>0</v>
      </c>
      <c r="B132" s="71">
        <v>0.83099999999999996</v>
      </c>
      <c r="C132" s="67"/>
      <c r="D132" s="68" t="s">
        <v>0</v>
      </c>
      <c r="E132" s="71">
        <v>0.83099999999999996</v>
      </c>
      <c r="F132" s="67"/>
      <c r="G132" s="68" t="s">
        <v>0</v>
      </c>
      <c r="H132" s="71">
        <v>0.83099999999999996</v>
      </c>
      <c r="I132" s="67"/>
      <c r="J132" s="67"/>
    </row>
    <row r="133" spans="1:10" x14ac:dyDescent="0.4">
      <c r="A133" s="72" t="s">
        <v>1</v>
      </c>
      <c r="B133" s="71">
        <v>3.7810000000000001</v>
      </c>
      <c r="C133" s="67"/>
      <c r="D133" s="72" t="s">
        <v>1</v>
      </c>
      <c r="E133" s="71">
        <v>3.7810000000000001</v>
      </c>
      <c r="F133" s="67"/>
      <c r="G133" s="72" t="s">
        <v>1</v>
      </c>
      <c r="H133" s="71">
        <v>3.7810000000000001</v>
      </c>
      <c r="J133" s="67"/>
    </row>
    <row r="135" spans="1:10" x14ac:dyDescent="0.4">
      <c r="A135" s="68" t="s">
        <v>49</v>
      </c>
      <c r="B135" s="69" t="s">
        <v>133</v>
      </c>
      <c r="C135" s="67"/>
      <c r="D135" s="68" t="s">
        <v>174</v>
      </c>
      <c r="E135" s="69" t="s">
        <v>133</v>
      </c>
      <c r="F135" s="67"/>
      <c r="G135" s="68" t="s">
        <v>172</v>
      </c>
      <c r="H135" s="69" t="s">
        <v>133</v>
      </c>
      <c r="I135" s="67"/>
      <c r="J135" s="67"/>
    </row>
    <row r="136" spans="1:10" x14ac:dyDescent="0.4">
      <c r="A136" s="68" t="s">
        <v>11</v>
      </c>
      <c r="B136" s="51"/>
      <c r="C136" s="67"/>
      <c r="D136" s="68" t="s">
        <v>11</v>
      </c>
      <c r="E136" s="51"/>
      <c r="F136" s="67"/>
      <c r="G136" s="68" t="s">
        <v>11</v>
      </c>
      <c r="H136" s="51">
        <v>-1.2595000000000001</v>
      </c>
      <c r="I136" s="68" t="s">
        <v>2</v>
      </c>
      <c r="J136" s="71">
        <v>2.6269999999999998</v>
      </c>
    </row>
    <row r="137" spans="1:10" x14ac:dyDescent="0.4">
      <c r="A137" s="68" t="s">
        <v>19</v>
      </c>
      <c r="B137" s="70"/>
      <c r="C137" s="67"/>
      <c r="D137" s="68" t="s">
        <v>19</v>
      </c>
      <c r="E137" s="71"/>
      <c r="F137" s="67"/>
      <c r="G137" s="68" t="s">
        <v>19</v>
      </c>
      <c r="H137" s="1">
        <v>15.557499999999999</v>
      </c>
      <c r="I137" s="68" t="s">
        <v>252</v>
      </c>
      <c r="J137" s="71">
        <v>5.2069999999999999</v>
      </c>
    </row>
    <row r="138" spans="1:10" x14ac:dyDescent="0.4">
      <c r="A138" s="68" t="s">
        <v>0</v>
      </c>
      <c r="B138" s="71">
        <v>0.42899999999999999</v>
      </c>
      <c r="C138" s="67"/>
      <c r="D138" s="68" t="s">
        <v>0</v>
      </c>
      <c r="E138" s="71">
        <v>0.42899999999999999</v>
      </c>
      <c r="F138" s="67"/>
      <c r="G138" s="68" t="s">
        <v>0</v>
      </c>
      <c r="H138" s="71">
        <v>0.42899999999999999</v>
      </c>
      <c r="I138" s="67"/>
      <c r="J138" s="67"/>
    </row>
    <row r="139" spans="1:10" x14ac:dyDescent="0.4">
      <c r="A139" s="72" t="s">
        <v>1</v>
      </c>
      <c r="B139" s="71">
        <v>4.0990000000000002</v>
      </c>
      <c r="C139" s="67"/>
      <c r="D139" s="72" t="s">
        <v>1</v>
      </c>
      <c r="E139" s="71">
        <v>4.0990000000000002</v>
      </c>
      <c r="F139" s="67"/>
      <c r="G139" s="72" t="s">
        <v>1</v>
      </c>
      <c r="H139" s="71">
        <v>4.0990000000000002</v>
      </c>
      <c r="J139" s="67"/>
    </row>
    <row r="141" spans="1:10" x14ac:dyDescent="0.4">
      <c r="A141" s="68" t="s">
        <v>49</v>
      </c>
      <c r="B141" s="69" t="s">
        <v>134</v>
      </c>
      <c r="C141" s="67"/>
      <c r="D141" s="68" t="s">
        <v>174</v>
      </c>
      <c r="E141" s="69" t="s">
        <v>134</v>
      </c>
      <c r="F141" s="67"/>
      <c r="G141" s="68" t="s">
        <v>172</v>
      </c>
      <c r="H141" s="69" t="s">
        <v>134</v>
      </c>
      <c r="I141" s="67"/>
      <c r="J141" s="67"/>
    </row>
    <row r="142" spans="1:10" x14ac:dyDescent="0.4">
      <c r="A142" s="68" t="s">
        <v>11</v>
      </c>
      <c r="B142" s="51">
        <v>-4.2889999999999997</v>
      </c>
      <c r="C142" s="67"/>
      <c r="D142" s="68" t="s">
        <v>11</v>
      </c>
      <c r="E142" s="51">
        <v>-4.2771999999999997</v>
      </c>
      <c r="F142" s="67"/>
      <c r="G142" s="68" t="s">
        <v>11</v>
      </c>
      <c r="H142" s="51">
        <v>-4.2916999999999996</v>
      </c>
      <c r="I142" s="68" t="s">
        <v>2</v>
      </c>
      <c r="J142" s="71">
        <v>2.9910000000000001</v>
      </c>
    </row>
    <row r="143" spans="1:10" x14ac:dyDescent="0.4">
      <c r="A143" s="68" t="s">
        <v>19</v>
      </c>
      <c r="B143" s="70">
        <v>19.652999999999999</v>
      </c>
      <c r="C143" s="67"/>
      <c r="D143" s="68" t="s">
        <v>19</v>
      </c>
      <c r="E143" s="71">
        <v>19.513999999999999</v>
      </c>
      <c r="F143" s="67"/>
      <c r="G143" s="68" t="s">
        <v>19</v>
      </c>
      <c r="H143" s="1">
        <v>19.383500000000002</v>
      </c>
      <c r="I143" s="68" t="s">
        <v>252</v>
      </c>
      <c r="J143" s="71">
        <v>5.0030000000000001</v>
      </c>
    </row>
    <row r="144" spans="1:10" x14ac:dyDescent="0.4">
      <c r="A144" s="68" t="s">
        <v>0</v>
      </c>
      <c r="B144" s="71">
        <v>0.35299999999999998</v>
      </c>
      <c r="C144" s="67"/>
      <c r="D144" s="68" t="s">
        <v>0</v>
      </c>
      <c r="E144" s="71">
        <v>0.35299999999999998</v>
      </c>
      <c r="F144" s="67"/>
      <c r="G144" s="68" t="s">
        <v>0</v>
      </c>
      <c r="H144" s="71">
        <v>0.35299999999999998</v>
      </c>
      <c r="I144" s="67"/>
      <c r="J144" s="67"/>
    </row>
    <row r="145" spans="1:10" x14ac:dyDescent="0.4">
      <c r="A145" s="72" t="s">
        <v>1</v>
      </c>
      <c r="B145" s="71">
        <v>3.5870000000000002</v>
      </c>
      <c r="C145" s="67"/>
      <c r="D145" s="72" t="s">
        <v>1</v>
      </c>
      <c r="E145" s="71">
        <v>3.5870000000000002</v>
      </c>
      <c r="F145" s="67"/>
      <c r="G145" s="72" t="s">
        <v>1</v>
      </c>
      <c r="H145" s="71">
        <v>3.5870000000000002</v>
      </c>
      <c r="J145" s="67"/>
    </row>
    <row r="147" spans="1:10" x14ac:dyDescent="0.4">
      <c r="A147" s="68" t="s">
        <v>49</v>
      </c>
      <c r="B147" s="69" t="s">
        <v>233</v>
      </c>
      <c r="C147" s="67"/>
      <c r="D147" s="68" t="s">
        <v>174</v>
      </c>
      <c r="E147" s="69" t="s">
        <v>233</v>
      </c>
      <c r="F147" s="67"/>
      <c r="G147" s="68" t="s">
        <v>172</v>
      </c>
      <c r="H147" s="69" t="s">
        <v>233</v>
      </c>
      <c r="I147" s="67"/>
      <c r="J147" s="67"/>
    </row>
    <row r="148" spans="1:10" x14ac:dyDescent="0.4">
      <c r="A148" s="68" t="s">
        <v>11</v>
      </c>
      <c r="B148" s="51">
        <v>-4.1005000000000003</v>
      </c>
      <c r="C148" s="67"/>
      <c r="D148" s="68" t="s">
        <v>11</v>
      </c>
      <c r="E148" s="51"/>
      <c r="F148" s="67"/>
      <c r="G148" s="68" t="s">
        <v>11</v>
      </c>
      <c r="H148" s="51"/>
      <c r="I148" s="68" t="s">
        <v>2</v>
      </c>
      <c r="J148" s="71"/>
    </row>
    <row r="149" spans="1:10" x14ac:dyDescent="0.4">
      <c r="A149" s="68" t="s">
        <v>19</v>
      </c>
      <c r="B149" s="70">
        <v>19.417999999999999</v>
      </c>
      <c r="C149" s="67"/>
      <c r="D149" s="68" t="s">
        <v>19</v>
      </c>
      <c r="E149" s="71"/>
      <c r="F149" s="67"/>
      <c r="G149" s="68" t="s">
        <v>19</v>
      </c>
      <c r="H149" s="1"/>
      <c r="I149" s="68" t="s">
        <v>252</v>
      </c>
      <c r="J149" s="71"/>
    </row>
    <row r="150" spans="1:10" x14ac:dyDescent="0.4">
      <c r="A150" s="68" t="s">
        <v>0</v>
      </c>
      <c r="B150" s="71">
        <v>0.41</v>
      </c>
      <c r="C150" s="67"/>
      <c r="D150" s="68" t="s">
        <v>0</v>
      </c>
      <c r="E150" s="71">
        <v>0.35299999999999998</v>
      </c>
      <c r="F150" s="67"/>
      <c r="G150" s="68" t="s">
        <v>0</v>
      </c>
      <c r="H150" s="71">
        <v>0.35299999999999998</v>
      </c>
      <c r="I150" s="67"/>
      <c r="J150" s="67"/>
    </row>
    <row r="151" spans="1:10" x14ac:dyDescent="0.4">
      <c r="A151" s="72" t="s">
        <v>1</v>
      </c>
      <c r="B151" s="71">
        <v>3.085</v>
      </c>
      <c r="C151" s="67"/>
      <c r="D151" s="72" t="s">
        <v>1</v>
      </c>
      <c r="E151" s="71">
        <v>3.5870000000000002</v>
      </c>
      <c r="F151" s="67"/>
      <c r="G151" s="72" t="s">
        <v>1</v>
      </c>
      <c r="H151" s="71">
        <v>3.5870000000000002</v>
      </c>
      <c r="J151" s="67"/>
    </row>
    <row r="153" spans="1:10" x14ac:dyDescent="0.4">
      <c r="A153" s="68" t="s">
        <v>49</v>
      </c>
      <c r="B153" s="69" t="s">
        <v>234</v>
      </c>
      <c r="C153" s="67"/>
      <c r="D153" s="68" t="s">
        <v>174</v>
      </c>
      <c r="E153" s="69" t="s">
        <v>234</v>
      </c>
      <c r="F153" s="67"/>
      <c r="G153" s="68" t="s">
        <v>172</v>
      </c>
      <c r="H153" s="69" t="s">
        <v>234</v>
      </c>
      <c r="I153" s="67"/>
      <c r="J153" s="67"/>
    </row>
    <row r="154" spans="1:10" x14ac:dyDescent="0.4">
      <c r="A154" s="68" t="s">
        <v>11</v>
      </c>
      <c r="B154" s="51"/>
      <c r="C154" s="67"/>
      <c r="D154" s="68" t="s">
        <v>11</v>
      </c>
      <c r="E154" s="51">
        <v>-2.8936000000000002</v>
      </c>
      <c r="F154" s="67"/>
      <c r="G154" s="68" t="s">
        <v>11</v>
      </c>
      <c r="H154" s="51"/>
      <c r="I154" s="68" t="s">
        <v>2</v>
      </c>
      <c r="J154" s="71"/>
    </row>
    <row r="155" spans="1:10" x14ac:dyDescent="0.4">
      <c r="A155" s="68" t="s">
        <v>19</v>
      </c>
      <c r="B155" s="70"/>
      <c r="C155" s="67"/>
      <c r="D155" s="68" t="s">
        <v>19</v>
      </c>
      <c r="E155" s="71">
        <v>20.492000000000001</v>
      </c>
      <c r="F155" s="67"/>
      <c r="G155" s="68" t="s">
        <v>19</v>
      </c>
      <c r="H155" s="1"/>
      <c r="I155" s="68" t="s">
        <v>252</v>
      </c>
      <c r="J155" s="71"/>
    </row>
    <row r="156" spans="1:10" x14ac:dyDescent="0.4">
      <c r="A156" s="68" t="s">
        <v>0</v>
      </c>
      <c r="B156" s="71">
        <v>0.28399999999999997</v>
      </c>
      <c r="C156" s="67"/>
      <c r="D156" s="68" t="s">
        <v>0</v>
      </c>
      <c r="E156" s="71">
        <v>0.28399999999999997</v>
      </c>
      <c r="F156" s="67"/>
      <c r="G156" s="68" t="s">
        <v>0</v>
      </c>
      <c r="H156" s="71">
        <v>0.28399999999999997</v>
      </c>
      <c r="I156" s="67"/>
      <c r="J156" s="67"/>
    </row>
    <row r="157" spans="1:10" x14ac:dyDescent="0.4">
      <c r="A157" s="72" t="s">
        <v>1</v>
      </c>
      <c r="B157" s="71">
        <v>3.3039999999999998</v>
      </c>
      <c r="C157" s="67"/>
      <c r="D157" s="72" t="s">
        <v>1</v>
      </c>
      <c r="E157" s="71">
        <v>3.3039999999999998</v>
      </c>
      <c r="F157" s="67"/>
      <c r="G157" s="72" t="s">
        <v>1</v>
      </c>
      <c r="H157" s="71">
        <v>3.3039999999999998</v>
      </c>
      <c r="J157" s="67"/>
    </row>
    <row r="159" spans="1:10" x14ac:dyDescent="0.4">
      <c r="A159" s="68" t="s">
        <v>49</v>
      </c>
      <c r="B159" s="69" t="s">
        <v>236</v>
      </c>
      <c r="C159" s="67"/>
      <c r="D159" s="68" t="s">
        <v>174</v>
      </c>
      <c r="E159" s="69" t="s">
        <v>236</v>
      </c>
      <c r="F159" s="67"/>
      <c r="G159" s="68" t="s">
        <v>172</v>
      </c>
      <c r="H159" s="69" t="s">
        <v>236</v>
      </c>
      <c r="I159" s="67"/>
      <c r="J159" s="67"/>
    </row>
    <row r="160" spans="1:10" x14ac:dyDescent="0.4">
      <c r="A160" s="68" t="s">
        <v>11</v>
      </c>
      <c r="B160" s="51">
        <v>-0.97070000000000001</v>
      </c>
      <c r="C160" s="67"/>
      <c r="D160" s="68" t="s">
        <v>11</v>
      </c>
      <c r="E160" s="51">
        <v>-1.0074000000000001</v>
      </c>
      <c r="F160" s="67"/>
      <c r="G160" s="68" t="s">
        <v>11</v>
      </c>
      <c r="H160" s="51"/>
      <c r="I160" s="68" t="s">
        <v>2</v>
      </c>
      <c r="J160" s="71"/>
    </row>
    <row r="161" spans="1:10" x14ac:dyDescent="0.4">
      <c r="A161" s="68" t="s">
        <v>19</v>
      </c>
      <c r="B161" s="70">
        <v>26.373999999999999</v>
      </c>
      <c r="C161" s="67"/>
      <c r="D161" s="68" t="s">
        <v>19</v>
      </c>
      <c r="E161" s="71">
        <v>26.596</v>
      </c>
      <c r="F161" s="67"/>
      <c r="G161" s="68" t="s">
        <v>19</v>
      </c>
      <c r="H161" s="1"/>
      <c r="I161" s="68" t="s">
        <v>252</v>
      </c>
      <c r="J161" s="71"/>
    </row>
    <row r="162" spans="1:10" x14ac:dyDescent="0.4">
      <c r="A162" s="68" t="s">
        <v>0</v>
      </c>
      <c r="B162" s="71">
        <v>0.13500000000000001</v>
      </c>
      <c r="C162" s="67"/>
      <c r="D162" s="68" t="s">
        <v>0</v>
      </c>
      <c r="E162" s="71">
        <v>0.13500000000000001</v>
      </c>
      <c r="F162" s="67"/>
      <c r="G162" s="68" t="s">
        <v>0</v>
      </c>
      <c r="H162" s="71">
        <v>0.13500000000000001</v>
      </c>
      <c r="I162" s="67"/>
      <c r="J162" s="67"/>
    </row>
    <row r="163" spans="1:10" x14ac:dyDescent="0.4">
      <c r="A163" s="72" t="s">
        <v>1</v>
      </c>
      <c r="B163" s="71">
        <v>3.6619999999999999</v>
      </c>
      <c r="C163" s="67"/>
      <c r="D163" s="72" t="s">
        <v>1</v>
      </c>
      <c r="E163" s="71">
        <v>3.6619999999999999</v>
      </c>
      <c r="F163" s="67"/>
      <c r="G163" s="72" t="s">
        <v>1</v>
      </c>
      <c r="H163" s="71">
        <v>3.6619999999999999</v>
      </c>
      <c r="J163" s="67"/>
    </row>
    <row r="165" spans="1:10" x14ac:dyDescent="0.4">
      <c r="A165" s="68" t="s">
        <v>49</v>
      </c>
      <c r="B165" s="69" t="s">
        <v>135</v>
      </c>
      <c r="C165" s="67"/>
      <c r="D165" s="68" t="s">
        <v>174</v>
      </c>
      <c r="E165" s="69" t="s">
        <v>135</v>
      </c>
      <c r="F165" s="67"/>
      <c r="G165" s="68" t="s">
        <v>172</v>
      </c>
      <c r="H165" s="69" t="s">
        <v>135</v>
      </c>
      <c r="I165" s="67"/>
      <c r="J165" s="67"/>
    </row>
    <row r="166" spans="1:10" x14ac:dyDescent="0.4">
      <c r="A166" s="68" t="s">
        <v>11</v>
      </c>
      <c r="B166" s="51">
        <v>-0.96519999999999995</v>
      </c>
      <c r="C166" s="67"/>
      <c r="D166" s="68" t="s">
        <v>11</v>
      </c>
      <c r="E166" s="51">
        <v>-0.97130000000000005</v>
      </c>
      <c r="F166" s="67"/>
      <c r="G166" s="68" t="s">
        <v>11</v>
      </c>
      <c r="H166" s="51">
        <v>-0.97050000000000003</v>
      </c>
      <c r="I166" s="68" t="s">
        <v>2</v>
      </c>
      <c r="J166" s="71">
        <v>5.0510000000000002</v>
      </c>
    </row>
    <row r="167" spans="1:10" x14ac:dyDescent="0.4">
      <c r="A167" s="68" t="s">
        <v>19</v>
      </c>
      <c r="B167" s="70">
        <v>90.891999999999996</v>
      </c>
      <c r="C167" s="67"/>
      <c r="D167" s="68" t="s">
        <v>19</v>
      </c>
      <c r="E167" s="71">
        <v>89.902000000000001</v>
      </c>
      <c r="F167" s="67"/>
      <c r="G167" s="68" t="s">
        <v>19</v>
      </c>
      <c r="H167" s="1">
        <v>90.495000000000005</v>
      </c>
      <c r="I167" s="68" t="s">
        <v>252</v>
      </c>
      <c r="J167" s="71">
        <v>8.1929999999999996</v>
      </c>
    </row>
    <row r="168" spans="1:10" x14ac:dyDescent="0.4">
      <c r="A168" s="68" t="s">
        <v>0</v>
      </c>
      <c r="B168" s="71">
        <v>1.7000000000000001E-2</v>
      </c>
      <c r="C168" s="67"/>
      <c r="D168" s="68" t="s">
        <v>0</v>
      </c>
      <c r="E168" s="71">
        <v>1.7000000000000001E-2</v>
      </c>
      <c r="F168" s="67"/>
      <c r="G168" s="68" t="s">
        <v>0</v>
      </c>
      <c r="H168" s="71">
        <v>1.7000000000000001E-2</v>
      </c>
      <c r="I168" s="67"/>
      <c r="J168" s="67"/>
    </row>
    <row r="169" spans="1:10" x14ac:dyDescent="0.4">
      <c r="A169" s="72" t="s">
        <v>1</v>
      </c>
      <c r="B169" s="71">
        <v>2.661</v>
      </c>
      <c r="C169" s="67"/>
      <c r="D169" s="72" t="s">
        <v>1</v>
      </c>
      <c r="E169" s="71">
        <v>2.661</v>
      </c>
      <c r="F169" s="67"/>
      <c r="G169" s="72" t="s">
        <v>1</v>
      </c>
      <c r="H169" s="71">
        <v>2.661</v>
      </c>
      <c r="J169" s="67"/>
    </row>
    <row r="171" spans="1:10" x14ac:dyDescent="0.4">
      <c r="A171" s="68" t="s">
        <v>49</v>
      </c>
      <c r="B171" s="69" t="s">
        <v>202</v>
      </c>
      <c r="C171" s="67"/>
      <c r="D171" s="68" t="s">
        <v>174</v>
      </c>
      <c r="E171" s="69" t="s">
        <v>202</v>
      </c>
      <c r="F171" s="67"/>
      <c r="G171" s="68" t="s">
        <v>172</v>
      </c>
      <c r="H171" s="69" t="s">
        <v>202</v>
      </c>
      <c r="I171" s="67"/>
      <c r="J171" s="67"/>
    </row>
    <row r="172" spans="1:10" x14ac:dyDescent="0.4">
      <c r="A172" s="68" t="s">
        <v>11</v>
      </c>
      <c r="B172" s="51">
        <v>-1.6831</v>
      </c>
      <c r="C172" s="67"/>
      <c r="D172" s="68" t="s">
        <v>11</v>
      </c>
      <c r="E172" s="51">
        <v>-1.6763999999999999</v>
      </c>
      <c r="F172" s="67"/>
      <c r="G172" s="68" t="s">
        <v>11</v>
      </c>
      <c r="H172" s="51">
        <v>-1.6839</v>
      </c>
      <c r="I172" s="68" t="s">
        <v>2</v>
      </c>
      <c r="J172" s="71">
        <v>4.2510000000000003</v>
      </c>
    </row>
    <row r="173" spans="1:10" x14ac:dyDescent="0.4">
      <c r="A173" s="68" t="s">
        <v>19</v>
      </c>
      <c r="B173" s="70">
        <v>54.610999999999997</v>
      </c>
      <c r="C173" s="67"/>
      <c r="D173" s="68" t="s">
        <v>19</v>
      </c>
      <c r="E173" s="71">
        <v>53.706000000000003</v>
      </c>
      <c r="F173" s="67"/>
      <c r="G173" s="68" t="s">
        <v>19</v>
      </c>
      <c r="H173" s="1">
        <v>55.220500000000001</v>
      </c>
      <c r="I173" s="68" t="s">
        <v>252</v>
      </c>
      <c r="J173" s="71">
        <v>7.056</v>
      </c>
    </row>
    <row r="174" spans="1:10" x14ac:dyDescent="0.4">
      <c r="A174" s="68" t="s">
        <v>0</v>
      </c>
      <c r="B174" s="71">
        <v>1.7000000000000001E-2</v>
      </c>
      <c r="C174" s="67"/>
      <c r="D174" s="68" t="s">
        <v>0</v>
      </c>
      <c r="E174" s="71">
        <v>1.7000000000000001E-2</v>
      </c>
      <c r="F174" s="67"/>
      <c r="G174" s="68" t="s">
        <v>0</v>
      </c>
      <c r="H174" s="71">
        <v>4.4999999999999998E-2</v>
      </c>
      <c r="I174" s="67"/>
      <c r="J174" s="67"/>
    </row>
    <row r="175" spans="1:10" x14ac:dyDescent="0.4">
      <c r="A175" s="72" t="s">
        <v>1</v>
      </c>
      <c r="B175" s="71">
        <v>2.661</v>
      </c>
      <c r="C175" s="67"/>
      <c r="D175" s="72" t="s">
        <v>1</v>
      </c>
      <c r="E175" s="71">
        <v>2.661</v>
      </c>
      <c r="F175" s="67"/>
      <c r="G175" s="72" t="s">
        <v>1</v>
      </c>
      <c r="H175" s="71">
        <v>5.3410000000000002</v>
      </c>
      <c r="J175" s="67"/>
    </row>
    <row r="177" spans="1:10" x14ac:dyDescent="0.4">
      <c r="A177" s="68" t="s">
        <v>49</v>
      </c>
      <c r="B177" s="69" t="s">
        <v>136</v>
      </c>
      <c r="C177" s="67"/>
      <c r="D177" s="68" t="s">
        <v>174</v>
      </c>
      <c r="E177" s="69" t="s">
        <v>136</v>
      </c>
      <c r="F177" s="67"/>
      <c r="G177" s="68" t="s">
        <v>172</v>
      </c>
      <c r="H177" s="69" t="s">
        <v>136</v>
      </c>
      <c r="I177" s="67"/>
      <c r="J177" s="67"/>
    </row>
    <row r="178" spans="1:10" x14ac:dyDescent="0.4">
      <c r="A178" s="68" t="s">
        <v>11</v>
      </c>
      <c r="B178" s="51">
        <v>-6.4424999999999999</v>
      </c>
      <c r="C178" s="67"/>
      <c r="D178" s="68" t="s">
        <v>11</v>
      </c>
      <c r="E178" s="51"/>
      <c r="F178" s="67"/>
      <c r="G178" s="68" t="s">
        <v>11</v>
      </c>
      <c r="H178" s="51">
        <v>-6.4629000000000003</v>
      </c>
      <c r="I178" s="68" t="s">
        <v>2</v>
      </c>
      <c r="J178" s="71">
        <v>3.6589999999999998</v>
      </c>
    </row>
    <row r="179" spans="1:10" x14ac:dyDescent="0.4">
      <c r="A179" s="68" t="s">
        <v>19</v>
      </c>
      <c r="B179" s="70">
        <v>32.439</v>
      </c>
      <c r="C179" s="67"/>
      <c r="D179" s="68" t="s">
        <v>19</v>
      </c>
      <c r="E179" s="71"/>
      <c r="F179" s="67"/>
      <c r="G179" s="68" t="s">
        <v>19</v>
      </c>
      <c r="H179" s="1">
        <v>32.847000000000001</v>
      </c>
      <c r="I179" s="68" t="s">
        <v>252</v>
      </c>
      <c r="J179" s="71">
        <v>5.6660000000000004</v>
      </c>
    </row>
    <row r="180" spans="1:10" x14ac:dyDescent="0.4">
      <c r="A180" s="68" t="s">
        <v>0</v>
      </c>
      <c r="B180" s="71">
        <v>0.245</v>
      </c>
      <c r="C180" s="67"/>
      <c r="D180" s="68" t="s">
        <v>0</v>
      </c>
      <c r="E180" s="71">
        <v>0.245</v>
      </c>
      <c r="F180" s="67"/>
      <c r="G180" s="68" t="s">
        <v>0</v>
      </c>
      <c r="H180" s="71">
        <v>0.245</v>
      </c>
      <c r="I180" s="67"/>
      <c r="J180" s="67"/>
    </row>
    <row r="181" spans="1:10" x14ac:dyDescent="0.4">
      <c r="A181" s="72" t="s">
        <v>1</v>
      </c>
      <c r="B181" s="71">
        <v>2.0310000000000001</v>
      </c>
      <c r="C181" s="67"/>
      <c r="D181" s="72" t="s">
        <v>1</v>
      </c>
      <c r="E181" s="71">
        <v>2.0310000000000001</v>
      </c>
      <c r="F181" s="67"/>
      <c r="G181" s="72" t="s">
        <v>1</v>
      </c>
      <c r="H181" s="71">
        <v>2.0310000000000001</v>
      </c>
      <c r="J181" s="67"/>
    </row>
    <row r="183" spans="1:10" x14ac:dyDescent="0.4">
      <c r="A183" s="68" t="s">
        <v>49</v>
      </c>
      <c r="B183" s="69" t="s">
        <v>137</v>
      </c>
      <c r="C183" s="67"/>
      <c r="D183" s="68" t="s">
        <v>174</v>
      </c>
      <c r="E183" s="69" t="s">
        <v>137</v>
      </c>
      <c r="F183" s="67"/>
      <c r="G183" s="68" t="s">
        <v>172</v>
      </c>
      <c r="H183" s="69" t="s">
        <v>137</v>
      </c>
      <c r="I183" s="67"/>
      <c r="J183" s="67"/>
    </row>
    <row r="184" spans="1:10" x14ac:dyDescent="0.4">
      <c r="A184" s="68" t="s">
        <v>11</v>
      </c>
      <c r="B184" s="51">
        <v>-8.5068999999999999</v>
      </c>
      <c r="C184" s="67"/>
      <c r="D184" s="68" t="s">
        <v>11</v>
      </c>
      <c r="E184" s="51">
        <v>-8.4731000000000005</v>
      </c>
      <c r="F184" s="67"/>
      <c r="G184" s="68" t="s">
        <v>11</v>
      </c>
      <c r="H184" s="74">
        <v>-8.5477000000000007</v>
      </c>
      <c r="I184" s="68" t="s">
        <v>2</v>
      </c>
      <c r="J184" s="71">
        <v>3.2389999999999999</v>
      </c>
    </row>
    <row r="185" spans="1:10" x14ac:dyDescent="0.4">
      <c r="A185" s="68" t="s">
        <v>19</v>
      </c>
      <c r="B185" s="70">
        <v>23.344999999999999</v>
      </c>
      <c r="C185" s="67"/>
      <c r="D185" s="68" t="s">
        <v>19</v>
      </c>
      <c r="E185" s="71">
        <v>23.004000000000001</v>
      </c>
      <c r="F185" s="67"/>
      <c r="G185" s="68" t="s">
        <v>19</v>
      </c>
      <c r="H185" s="1">
        <v>23.499500000000001</v>
      </c>
      <c r="I185" s="68" t="s">
        <v>252</v>
      </c>
      <c r="J185" s="71">
        <v>5.1719999999999997</v>
      </c>
    </row>
    <row r="186" spans="1:10" x14ac:dyDescent="0.4">
      <c r="A186" s="68" t="s">
        <v>0</v>
      </c>
      <c r="B186" s="71">
        <v>0.56999999999999995</v>
      </c>
      <c r="C186" s="67"/>
      <c r="D186" s="68" t="s">
        <v>0</v>
      </c>
      <c r="E186" s="71">
        <v>0.56999999999999995</v>
      </c>
      <c r="F186" s="67"/>
      <c r="G186" s="68" t="s">
        <v>0</v>
      </c>
      <c r="H186" s="71">
        <v>0.56999999999999995</v>
      </c>
      <c r="I186" s="67"/>
      <c r="J186" s="67"/>
    </row>
    <row r="187" spans="1:10" x14ac:dyDescent="0.4">
      <c r="A187" s="72" t="s">
        <v>1</v>
      </c>
      <c r="B187" s="71">
        <v>2.2959999999999998</v>
      </c>
      <c r="C187" s="67"/>
      <c r="D187" s="72" t="s">
        <v>1</v>
      </c>
      <c r="E187" s="71">
        <v>2.2959999999999998</v>
      </c>
      <c r="F187" s="67"/>
      <c r="G187" s="72" t="s">
        <v>1</v>
      </c>
      <c r="H187" s="71">
        <v>2.2959999999999998</v>
      </c>
      <c r="J187" s="67"/>
    </row>
    <row r="189" spans="1:10" x14ac:dyDescent="0.4">
      <c r="A189" s="68" t="s">
        <v>49</v>
      </c>
      <c r="B189" s="69" t="s">
        <v>138</v>
      </c>
      <c r="C189" s="67"/>
      <c r="D189" s="68" t="s">
        <v>174</v>
      </c>
      <c r="E189" s="69" t="s">
        <v>138</v>
      </c>
      <c r="F189" s="67"/>
      <c r="G189" s="68" t="s">
        <v>172</v>
      </c>
      <c r="H189" s="69" t="s">
        <v>138</v>
      </c>
      <c r="I189" s="67"/>
      <c r="J189" s="67"/>
    </row>
    <row r="190" spans="1:10" x14ac:dyDescent="0.4">
      <c r="A190" s="68" t="s">
        <v>11</v>
      </c>
      <c r="B190" s="51">
        <v>-9.7811000000000003</v>
      </c>
      <c r="C190" s="67"/>
      <c r="D190" s="68" t="s">
        <v>11</v>
      </c>
      <c r="E190" s="51">
        <v>-10.1013</v>
      </c>
      <c r="F190" s="67"/>
      <c r="G190" s="68" t="s">
        <v>11</v>
      </c>
      <c r="H190" s="74"/>
      <c r="I190" s="68" t="s">
        <v>2</v>
      </c>
      <c r="J190" s="71"/>
    </row>
    <row r="191" spans="1:10" x14ac:dyDescent="0.4">
      <c r="A191" s="68" t="s">
        <v>19</v>
      </c>
      <c r="B191" s="70">
        <v>18.936</v>
      </c>
      <c r="C191" s="67"/>
      <c r="D191" s="68" t="s">
        <v>19</v>
      </c>
      <c r="E191" s="71">
        <v>18.306000000000001</v>
      </c>
      <c r="F191" s="67"/>
      <c r="G191" s="68" t="s">
        <v>19</v>
      </c>
      <c r="H191" s="1"/>
      <c r="I191" s="68" t="s">
        <v>252</v>
      </c>
      <c r="J191" s="71"/>
    </row>
    <row r="192" spans="1:10" x14ac:dyDescent="0.4">
      <c r="A192" s="68" t="s">
        <v>0</v>
      </c>
      <c r="B192" s="71">
        <v>1.0469999999999999</v>
      </c>
      <c r="C192" s="67"/>
      <c r="D192" s="68" t="s">
        <v>0</v>
      </c>
      <c r="E192" s="71">
        <v>1.0469999999999999</v>
      </c>
      <c r="F192" s="67"/>
      <c r="G192" s="68" t="s">
        <v>0</v>
      </c>
      <c r="H192" s="71">
        <v>1.0469999999999999</v>
      </c>
      <c r="I192" s="67"/>
      <c r="J192" s="67"/>
    </row>
    <row r="193" spans="1:10" x14ac:dyDescent="0.4">
      <c r="A193" s="72" t="s">
        <v>1</v>
      </c>
      <c r="B193" s="71">
        <v>2.7519999999999998</v>
      </c>
      <c r="C193" s="67"/>
      <c r="D193" s="72" t="s">
        <v>1</v>
      </c>
      <c r="E193" s="71">
        <v>2.7519999999999998</v>
      </c>
      <c r="F193" s="67"/>
      <c r="G193" s="72" t="s">
        <v>1</v>
      </c>
      <c r="H193" s="71">
        <v>2.7519999999999998</v>
      </c>
      <c r="J193" s="67"/>
    </row>
    <row r="195" spans="1:10" x14ac:dyDescent="0.4">
      <c r="A195" s="68" t="s">
        <v>49</v>
      </c>
      <c r="B195" s="69" t="s">
        <v>139</v>
      </c>
      <c r="C195" s="67"/>
      <c r="D195" s="68" t="s">
        <v>174</v>
      </c>
      <c r="E195" s="69" t="s">
        <v>139</v>
      </c>
      <c r="F195" s="67"/>
      <c r="G195" s="68" t="s">
        <v>172</v>
      </c>
      <c r="H195" s="69" t="s">
        <v>139</v>
      </c>
      <c r="I195" s="67"/>
      <c r="J195" s="67"/>
    </row>
    <row r="196" spans="1:10" x14ac:dyDescent="0.4">
      <c r="A196" s="68" t="s">
        <v>11</v>
      </c>
      <c r="B196" s="51">
        <v>-10.4193</v>
      </c>
      <c r="C196" s="67"/>
      <c r="D196" s="68" t="s">
        <v>11</v>
      </c>
      <c r="E196" s="51">
        <v>-10.845599999999999</v>
      </c>
      <c r="F196" s="67"/>
      <c r="G196" s="68" t="s">
        <v>11</v>
      </c>
      <c r="H196" s="74"/>
      <c r="I196" s="68" t="s">
        <v>2</v>
      </c>
      <c r="J196" s="71"/>
    </row>
    <row r="197" spans="1:10" x14ac:dyDescent="0.4">
      <c r="A197" s="68" t="s">
        <v>19</v>
      </c>
      <c r="B197" s="70">
        <v>16.143999999999998</v>
      </c>
      <c r="C197" s="67"/>
      <c r="D197" s="68" t="s">
        <v>19</v>
      </c>
      <c r="E197" s="71">
        <v>15.891999999999999</v>
      </c>
      <c r="F197" s="67"/>
      <c r="G197" s="68" t="s">
        <v>19</v>
      </c>
      <c r="H197" s="1"/>
      <c r="I197" s="68" t="s">
        <v>252</v>
      </c>
      <c r="J197" s="71"/>
    </row>
    <row r="198" spans="1:10" x14ac:dyDescent="0.4">
      <c r="A198" s="68" t="s">
        <v>0</v>
      </c>
      <c r="B198" s="71">
        <v>1.5780000000000001</v>
      </c>
      <c r="C198" s="67"/>
      <c r="D198" s="68" t="s">
        <v>0</v>
      </c>
      <c r="E198" s="71">
        <v>1.5780000000000001</v>
      </c>
      <c r="F198" s="67"/>
      <c r="G198" s="68" t="s">
        <v>0</v>
      </c>
      <c r="H198" s="71">
        <v>1.5780000000000001</v>
      </c>
      <c r="I198" s="67"/>
      <c r="J198" s="67"/>
    </row>
    <row r="199" spans="1:10" x14ac:dyDescent="0.4">
      <c r="A199" s="72" t="s">
        <v>1</v>
      </c>
      <c r="B199" s="71">
        <v>3.2</v>
      </c>
      <c r="C199" s="67"/>
      <c r="D199" s="72" t="s">
        <v>1</v>
      </c>
      <c r="E199" s="71">
        <v>3.2</v>
      </c>
      <c r="F199" s="67"/>
      <c r="G199" s="72" t="s">
        <v>1</v>
      </c>
      <c r="H199" s="71">
        <v>3.2</v>
      </c>
      <c r="J199" s="67"/>
    </row>
    <row r="201" spans="1:10" x14ac:dyDescent="0.4">
      <c r="A201" s="68" t="s">
        <v>49</v>
      </c>
      <c r="B201" s="69" t="s">
        <v>204</v>
      </c>
      <c r="C201" s="67"/>
      <c r="D201" s="68" t="s">
        <v>174</v>
      </c>
      <c r="E201" s="69" t="s">
        <v>204</v>
      </c>
      <c r="F201" s="67"/>
      <c r="G201" s="68" t="s">
        <v>172</v>
      </c>
      <c r="H201" s="69" t="s">
        <v>204</v>
      </c>
      <c r="I201" s="67"/>
      <c r="J201" s="67"/>
    </row>
    <row r="202" spans="1:10" x14ac:dyDescent="0.4">
      <c r="A202" s="68" t="s">
        <v>11</v>
      </c>
      <c r="B202" s="51">
        <v>-10.293799999999999</v>
      </c>
      <c r="C202" s="67"/>
      <c r="D202" s="68" t="s">
        <v>11</v>
      </c>
      <c r="E202" s="51"/>
      <c r="F202" s="67"/>
      <c r="G202" s="68" t="s">
        <v>11</v>
      </c>
      <c r="H202" s="74">
        <v>-10.3606</v>
      </c>
      <c r="I202" s="68" t="s">
        <v>2</v>
      </c>
      <c r="J202" s="71">
        <v>2.7610000000000001</v>
      </c>
    </row>
    <row r="203" spans="1:10" x14ac:dyDescent="0.4">
      <c r="A203" s="68" t="s">
        <v>19</v>
      </c>
      <c r="B203" s="70">
        <v>14.66</v>
      </c>
      <c r="C203" s="67"/>
      <c r="D203" s="68" t="s">
        <v>19</v>
      </c>
      <c r="E203" s="71"/>
      <c r="F203" s="67"/>
      <c r="G203" s="68" t="s">
        <v>19</v>
      </c>
      <c r="H203" s="1">
        <v>14.5915</v>
      </c>
      <c r="I203" s="68" t="s">
        <v>252</v>
      </c>
      <c r="J203" s="71">
        <v>4.4210000000000003</v>
      </c>
    </row>
    <row r="204" spans="1:10" x14ac:dyDescent="0.4">
      <c r="A204" s="68" t="s">
        <v>0</v>
      </c>
      <c r="B204" s="71">
        <v>1.784</v>
      </c>
      <c r="C204" s="67"/>
      <c r="D204" s="68" t="s">
        <v>0</v>
      </c>
      <c r="E204" s="71"/>
      <c r="F204" s="67"/>
      <c r="G204" s="68" t="s">
        <v>0</v>
      </c>
      <c r="H204" s="71">
        <v>1.784</v>
      </c>
      <c r="I204" s="67"/>
      <c r="J204" s="67"/>
    </row>
    <row r="205" spans="1:10" x14ac:dyDescent="0.4">
      <c r="A205" s="72" t="s">
        <v>1</v>
      </c>
      <c r="B205" s="71">
        <v>3.39</v>
      </c>
      <c r="C205" s="67"/>
      <c r="D205" s="72" t="s">
        <v>1</v>
      </c>
      <c r="E205" s="71"/>
      <c r="F205" s="67"/>
      <c r="G205" s="72" t="s">
        <v>1</v>
      </c>
      <c r="H205" s="71">
        <v>3.39</v>
      </c>
      <c r="J205" s="67"/>
    </row>
    <row r="207" spans="1:10" x14ac:dyDescent="0.4">
      <c r="A207" s="68" t="s">
        <v>49</v>
      </c>
      <c r="B207" s="69" t="s">
        <v>140</v>
      </c>
      <c r="C207" s="67"/>
      <c r="D207" s="68" t="s">
        <v>174</v>
      </c>
      <c r="E207" s="69" t="s">
        <v>140</v>
      </c>
      <c r="F207" s="67"/>
      <c r="G207" s="68" t="s">
        <v>172</v>
      </c>
      <c r="H207" s="69" t="s">
        <v>140</v>
      </c>
      <c r="I207" s="67"/>
      <c r="J207" s="67"/>
    </row>
    <row r="208" spans="1:10" x14ac:dyDescent="0.4">
      <c r="A208" s="68" t="s">
        <v>11</v>
      </c>
      <c r="B208" s="51">
        <v>-9.1651000000000007</v>
      </c>
      <c r="C208" s="67"/>
      <c r="D208" s="68" t="s">
        <v>11</v>
      </c>
      <c r="E208" s="51"/>
      <c r="F208" s="67"/>
      <c r="G208" s="68" t="s">
        <v>11</v>
      </c>
      <c r="H208" s="74">
        <v>-9.2744</v>
      </c>
      <c r="I208" s="68" t="s">
        <v>2</v>
      </c>
      <c r="J208" s="71">
        <v>2.7330000000000001</v>
      </c>
    </row>
    <row r="209" spans="1:10" x14ac:dyDescent="0.4">
      <c r="A209" s="68" t="s">
        <v>19</v>
      </c>
      <c r="B209" s="70">
        <v>13.996</v>
      </c>
      <c r="C209" s="67"/>
      <c r="D209" s="68" t="s">
        <v>19</v>
      </c>
      <c r="E209" s="71"/>
      <c r="F209" s="67"/>
      <c r="G209" s="68" t="s">
        <v>19</v>
      </c>
      <c r="H209" s="1">
        <v>13.952</v>
      </c>
      <c r="I209" s="68" t="s">
        <v>252</v>
      </c>
      <c r="J209" s="71">
        <v>4.3140000000000001</v>
      </c>
    </row>
    <row r="210" spans="1:10" x14ac:dyDescent="0.4">
      <c r="A210" s="68" t="s">
        <v>0</v>
      </c>
      <c r="B210" s="71">
        <v>1.843</v>
      </c>
      <c r="C210" s="67"/>
      <c r="D210" s="68" t="s">
        <v>0</v>
      </c>
      <c r="E210" s="71">
        <v>1.843</v>
      </c>
      <c r="F210" s="67"/>
      <c r="G210" s="68" t="s">
        <v>0</v>
      </c>
      <c r="H210" s="71">
        <v>1.843</v>
      </c>
      <c r="I210" s="67"/>
      <c r="J210" s="67"/>
    </row>
    <row r="211" spans="1:10" x14ac:dyDescent="0.4">
      <c r="A211" s="72" t="s">
        <v>1</v>
      </c>
      <c r="B211" s="71">
        <v>3.7130000000000001</v>
      </c>
      <c r="C211" s="67"/>
      <c r="D211" s="72" t="s">
        <v>1</v>
      </c>
      <c r="E211" s="71">
        <v>3.7130000000000001</v>
      </c>
      <c r="F211" s="67"/>
      <c r="G211" s="72" t="s">
        <v>1</v>
      </c>
      <c r="H211" s="71">
        <v>3.7130000000000001</v>
      </c>
      <c r="J211" s="67"/>
    </row>
    <row r="213" spans="1:10" x14ac:dyDescent="0.4">
      <c r="A213" s="68" t="s">
        <v>49</v>
      </c>
      <c r="B213" s="69" t="s">
        <v>163</v>
      </c>
      <c r="C213" s="67"/>
      <c r="D213" s="68" t="s">
        <v>174</v>
      </c>
      <c r="E213" s="69" t="s">
        <v>163</v>
      </c>
      <c r="F213" s="67"/>
      <c r="G213" s="68" t="s">
        <v>172</v>
      </c>
      <c r="H213" s="69" t="s">
        <v>163</v>
      </c>
      <c r="I213" s="67"/>
      <c r="J213" s="67"/>
    </row>
    <row r="214" spans="1:10" x14ac:dyDescent="0.4">
      <c r="A214" s="68" t="s">
        <v>11</v>
      </c>
      <c r="B214" s="51">
        <v>-7.3384999999999998</v>
      </c>
      <c r="C214" s="67"/>
      <c r="D214" s="68" t="s">
        <v>11</v>
      </c>
      <c r="E214" s="51"/>
      <c r="F214" s="67"/>
      <c r="G214" s="68" t="s">
        <v>11</v>
      </c>
      <c r="H214" s="74"/>
      <c r="I214" s="68" t="s">
        <v>2</v>
      </c>
      <c r="J214" s="71"/>
    </row>
    <row r="215" spans="1:10" x14ac:dyDescent="0.4">
      <c r="A215" s="68" t="s">
        <v>19</v>
      </c>
      <c r="B215" s="70">
        <v>14.199</v>
      </c>
      <c r="C215" s="67"/>
      <c r="D215" s="68" t="s">
        <v>19</v>
      </c>
      <c r="E215" s="71"/>
      <c r="F215" s="67"/>
      <c r="G215" s="68" t="s">
        <v>19</v>
      </c>
      <c r="H215" s="1"/>
      <c r="I215" s="68" t="s">
        <v>252</v>
      </c>
      <c r="J215" s="71"/>
    </row>
    <row r="216" spans="1:10" x14ac:dyDescent="0.4">
      <c r="A216" s="68" t="s">
        <v>0</v>
      </c>
      <c r="B216" s="71">
        <v>1.496</v>
      </c>
      <c r="C216" s="67"/>
      <c r="D216" s="68" t="s">
        <v>0</v>
      </c>
      <c r="E216" s="71">
        <v>1.496</v>
      </c>
      <c r="F216" s="67"/>
      <c r="G216" s="68" t="s">
        <v>0</v>
      </c>
      <c r="H216" s="71">
        <v>1.496</v>
      </c>
      <c r="I216" s="67"/>
      <c r="J216" s="67"/>
    </row>
    <row r="217" spans="1:10" x14ac:dyDescent="0.4">
      <c r="A217" s="72" t="s">
        <v>1</v>
      </c>
      <c r="B217" s="71">
        <v>3.9740000000000002</v>
      </c>
      <c r="C217" s="67"/>
      <c r="D217" s="72" t="s">
        <v>1</v>
      </c>
      <c r="E217" s="71">
        <v>3.9740000000000002</v>
      </c>
      <c r="F217" s="67"/>
      <c r="G217" s="72" t="s">
        <v>1</v>
      </c>
      <c r="H217" s="71">
        <v>3.9740000000000002</v>
      </c>
      <c r="J217" s="67"/>
    </row>
    <row r="219" spans="1:10" x14ac:dyDescent="0.4">
      <c r="A219" s="68" t="s">
        <v>49</v>
      </c>
      <c r="B219" s="69" t="s">
        <v>141</v>
      </c>
      <c r="C219" s="67"/>
      <c r="D219" s="68" t="s">
        <v>174</v>
      </c>
      <c r="E219" s="69" t="s">
        <v>141</v>
      </c>
      <c r="F219" s="67"/>
      <c r="G219" s="68" t="s">
        <v>172</v>
      </c>
      <c r="H219" s="69" t="s">
        <v>141</v>
      </c>
      <c r="I219" s="67"/>
      <c r="J219" s="67"/>
    </row>
    <row r="220" spans="1:10" x14ac:dyDescent="0.4">
      <c r="A220" s="68" t="s">
        <v>11</v>
      </c>
      <c r="B220" s="51">
        <v>-5.1764999999999999</v>
      </c>
      <c r="C220" s="67"/>
      <c r="D220" s="68" t="s">
        <v>11</v>
      </c>
      <c r="E220" s="51"/>
      <c r="F220" s="67"/>
      <c r="G220" s="68" t="s">
        <v>11</v>
      </c>
      <c r="H220" s="74"/>
      <c r="I220" s="68" t="s">
        <v>2</v>
      </c>
      <c r="J220" s="71"/>
    </row>
    <row r="221" spans="1:10" x14ac:dyDescent="0.4">
      <c r="A221" s="68" t="s">
        <v>19</v>
      </c>
      <c r="B221" s="70">
        <v>15.49</v>
      </c>
      <c r="C221" s="67"/>
      <c r="D221" s="68" t="s">
        <v>19</v>
      </c>
      <c r="E221" s="71"/>
      <c r="F221" s="67"/>
      <c r="G221" s="68" t="s">
        <v>19</v>
      </c>
      <c r="H221" s="1"/>
      <c r="I221" s="68" t="s">
        <v>252</v>
      </c>
      <c r="J221" s="71"/>
    </row>
    <row r="222" spans="1:10" x14ac:dyDescent="0.4">
      <c r="A222" s="68" t="s">
        <v>0</v>
      </c>
      <c r="B222" s="71">
        <v>0.97399999999999998</v>
      </c>
      <c r="C222" s="67"/>
      <c r="D222" s="68" t="s">
        <v>0</v>
      </c>
      <c r="E222" s="71">
        <v>0.97399999999999998</v>
      </c>
      <c r="F222" s="67"/>
      <c r="G222" s="68" t="s">
        <v>0</v>
      </c>
      <c r="H222" s="71">
        <v>0.97399999999999998</v>
      </c>
      <c r="I222" s="67"/>
      <c r="J222" s="67"/>
    </row>
    <row r="223" spans="1:10" x14ac:dyDescent="0.4">
      <c r="A223" s="72" t="s">
        <v>1</v>
      </c>
      <c r="B223" s="71">
        <v>4.2569999999999997</v>
      </c>
      <c r="C223" s="67"/>
      <c r="D223" s="72" t="s">
        <v>1</v>
      </c>
      <c r="E223" s="71">
        <v>4.2569999999999997</v>
      </c>
      <c r="F223" s="67"/>
      <c r="G223" s="72" t="s">
        <v>1</v>
      </c>
      <c r="H223" s="71">
        <v>4.2569999999999997</v>
      </c>
      <c r="J223" s="67"/>
    </row>
    <row r="225" spans="1:10" x14ac:dyDescent="0.4">
      <c r="A225" s="68" t="s">
        <v>49</v>
      </c>
      <c r="B225" s="69" t="s">
        <v>116</v>
      </c>
      <c r="C225" s="67"/>
      <c r="D225" s="68" t="s">
        <v>174</v>
      </c>
      <c r="E225" s="69" t="s">
        <v>116</v>
      </c>
      <c r="F225" s="67"/>
      <c r="G225" s="68" t="s">
        <v>172</v>
      </c>
      <c r="H225" s="69" t="s">
        <v>116</v>
      </c>
      <c r="I225" s="67"/>
      <c r="J225" s="67"/>
    </row>
    <row r="226" spans="1:10" x14ac:dyDescent="0.4">
      <c r="A226" s="68" t="s">
        <v>11</v>
      </c>
      <c r="B226" s="51">
        <v>-2.8289</v>
      </c>
      <c r="C226" s="67"/>
      <c r="D226" s="68" t="s">
        <v>11</v>
      </c>
      <c r="E226" s="51"/>
      <c r="F226" s="67"/>
      <c r="G226" s="68" t="s">
        <v>11</v>
      </c>
      <c r="H226" s="74">
        <v>-2.8250000000000002</v>
      </c>
      <c r="I226" s="68" t="s">
        <v>2</v>
      </c>
      <c r="J226" s="71">
        <v>2.9529999999999998</v>
      </c>
    </row>
    <row r="227" spans="1:10" x14ac:dyDescent="0.4">
      <c r="A227" s="68" t="s">
        <v>19</v>
      </c>
      <c r="B227" s="70">
        <v>18.004999999999999</v>
      </c>
      <c r="C227" s="67"/>
      <c r="D227" s="68" t="s">
        <v>19</v>
      </c>
      <c r="E227" s="71"/>
      <c r="F227" s="67"/>
      <c r="G227" s="68" t="s">
        <v>19</v>
      </c>
      <c r="H227" s="1">
        <v>18.114000000000001</v>
      </c>
      <c r="I227" s="68" t="s">
        <v>252</v>
      </c>
      <c r="J227" s="71">
        <v>4.798</v>
      </c>
    </row>
    <row r="228" spans="1:10" x14ac:dyDescent="0.4">
      <c r="A228" s="68" t="s">
        <v>0</v>
      </c>
      <c r="B228" s="71">
        <v>0.52400000000000002</v>
      </c>
      <c r="C228" s="67"/>
      <c r="D228" s="68" t="s">
        <v>0</v>
      </c>
      <c r="E228" s="71">
        <v>0.52400000000000002</v>
      </c>
      <c r="F228" s="67"/>
      <c r="G228" s="68" t="s">
        <v>0</v>
      </c>
      <c r="H228" s="71">
        <v>0.52400000000000002</v>
      </c>
      <c r="I228" s="67"/>
      <c r="J228" s="67"/>
    </row>
    <row r="229" spans="1:10" x14ac:dyDescent="0.4">
      <c r="A229" s="72" t="s">
        <v>1</v>
      </c>
      <c r="B229" s="71">
        <v>4.4649999999999999</v>
      </c>
      <c r="C229" s="67"/>
      <c r="D229" s="72" t="s">
        <v>1</v>
      </c>
      <c r="E229" s="71">
        <v>4.4649999999999999</v>
      </c>
      <c r="F229" s="67"/>
      <c r="G229" s="72" t="s">
        <v>1</v>
      </c>
      <c r="H229" s="71">
        <v>4.4649999999999999</v>
      </c>
      <c r="J229" s="67"/>
    </row>
    <row r="231" spans="1:10" x14ac:dyDescent="0.4">
      <c r="A231" s="68" t="s">
        <v>49</v>
      </c>
      <c r="B231" s="69" t="s">
        <v>142</v>
      </c>
      <c r="C231" s="67"/>
      <c r="D231" s="68" t="s">
        <v>174</v>
      </c>
      <c r="E231" s="69" t="s">
        <v>142</v>
      </c>
      <c r="F231" s="67"/>
      <c r="G231" s="68" t="s">
        <v>172</v>
      </c>
      <c r="H231" s="69" t="s">
        <v>142</v>
      </c>
      <c r="I231" s="67"/>
      <c r="J231" s="67"/>
    </row>
    <row r="232" spans="1:10" x14ac:dyDescent="0.4">
      <c r="A232" s="68" t="s">
        <v>11</v>
      </c>
      <c r="B232" s="51">
        <v>-0.90480000000000005</v>
      </c>
      <c r="C232" s="67"/>
      <c r="D232" s="68" t="s">
        <v>11</v>
      </c>
      <c r="E232" s="51"/>
      <c r="F232" s="67"/>
      <c r="G232" s="68" t="s">
        <v>11</v>
      </c>
      <c r="H232" s="74">
        <v>-0.90620000000000001</v>
      </c>
      <c r="I232" s="68" t="s">
        <v>2</v>
      </c>
      <c r="J232" s="71">
        <v>3.008</v>
      </c>
    </row>
    <row r="233" spans="1:10" x14ac:dyDescent="0.4">
      <c r="A233" s="68" t="s">
        <v>19</v>
      </c>
      <c r="B233" s="70">
        <v>23.254999999999999</v>
      </c>
      <c r="C233" s="67"/>
      <c r="D233" s="68" t="s">
        <v>19</v>
      </c>
      <c r="E233" s="71"/>
      <c r="F233" s="67"/>
      <c r="G233" s="68" t="s">
        <v>19</v>
      </c>
      <c r="H233" s="1">
        <v>23.277999999999999</v>
      </c>
      <c r="I233" s="68" t="s">
        <v>252</v>
      </c>
      <c r="J233" s="71">
        <v>5.9420000000000002</v>
      </c>
    </row>
    <row r="234" spans="1:10" x14ac:dyDescent="0.4">
      <c r="A234" s="68" t="s">
        <v>0</v>
      </c>
      <c r="B234" s="71">
        <v>0.248</v>
      </c>
      <c r="C234" s="67"/>
      <c r="D234" s="68" t="s">
        <v>0</v>
      </c>
      <c r="E234" s="71">
        <v>0.248</v>
      </c>
      <c r="F234" s="67"/>
      <c r="G234" s="68" t="s">
        <v>0</v>
      </c>
      <c r="H234" s="71">
        <v>0.248</v>
      </c>
      <c r="I234" s="67"/>
      <c r="J234" s="67"/>
    </row>
    <row r="235" spans="1:10" x14ac:dyDescent="0.4">
      <c r="A235" s="72" t="s">
        <v>1</v>
      </c>
      <c r="B235" s="71">
        <v>4.83</v>
      </c>
      <c r="C235" s="67"/>
      <c r="D235" s="72" t="s">
        <v>1</v>
      </c>
      <c r="E235" s="71">
        <v>4.83</v>
      </c>
      <c r="F235" s="67"/>
      <c r="G235" s="72" t="s">
        <v>1</v>
      </c>
      <c r="H235" s="71">
        <v>4.83</v>
      </c>
      <c r="J235" s="67"/>
    </row>
    <row r="237" spans="1:10" x14ac:dyDescent="0.4">
      <c r="A237" s="68" t="s">
        <v>49</v>
      </c>
      <c r="B237" s="69" t="s">
        <v>143</v>
      </c>
      <c r="C237" s="67"/>
      <c r="D237" s="68" t="s">
        <v>174</v>
      </c>
      <c r="E237" s="69" t="s">
        <v>143</v>
      </c>
      <c r="F237" s="67"/>
      <c r="G237" s="68" t="s">
        <v>172</v>
      </c>
      <c r="H237" s="69" t="s">
        <v>143</v>
      </c>
      <c r="I237" s="67"/>
      <c r="J237" s="67"/>
    </row>
    <row r="238" spans="1:10" x14ac:dyDescent="0.4">
      <c r="A238" s="68" t="s">
        <v>11</v>
      </c>
      <c r="B238" s="51">
        <v>-2.7149000000000001</v>
      </c>
      <c r="C238" s="67"/>
      <c r="D238" s="68" t="s">
        <v>11</v>
      </c>
      <c r="E238" s="51">
        <v>-2.7168000000000001</v>
      </c>
      <c r="F238" s="67"/>
      <c r="G238" s="68" t="s">
        <v>11</v>
      </c>
      <c r="H238" s="74">
        <v>-2.7040000000000002</v>
      </c>
      <c r="I238" s="68" t="s">
        <v>2</v>
      </c>
      <c r="J238" s="71">
        <v>3.423</v>
      </c>
    </row>
    <row r="239" spans="1:10" x14ac:dyDescent="0.4">
      <c r="A239" s="68" t="s">
        <v>19</v>
      </c>
      <c r="B239" s="70">
        <v>27.58</v>
      </c>
      <c r="C239" s="67"/>
      <c r="D239" s="68" t="s">
        <v>19</v>
      </c>
      <c r="E239" s="71">
        <v>28.093</v>
      </c>
      <c r="F239" s="67"/>
      <c r="G239" s="68" t="s">
        <v>19</v>
      </c>
      <c r="H239" s="1">
        <v>28.282499999999999</v>
      </c>
      <c r="I239" s="68" t="s">
        <v>252</v>
      </c>
      <c r="J239" s="71">
        <v>5.5759999999999996</v>
      </c>
    </row>
    <row r="240" spans="1:10" x14ac:dyDescent="0.4">
      <c r="A240" s="68" t="s">
        <v>0</v>
      </c>
      <c r="B240" s="71">
        <v>0.21299999999999999</v>
      </c>
      <c r="C240" s="67"/>
      <c r="D240" s="68" t="s">
        <v>0</v>
      </c>
      <c r="E240" s="71">
        <v>0.21299999999999999</v>
      </c>
      <c r="F240" s="67"/>
      <c r="G240" s="68" t="s">
        <v>0</v>
      </c>
      <c r="H240" s="71">
        <v>0.21299999999999999</v>
      </c>
      <c r="I240" s="67"/>
      <c r="J240" s="67"/>
    </row>
    <row r="241" spans="1:10" x14ac:dyDescent="0.4">
      <c r="A241" s="72" t="s">
        <v>1</v>
      </c>
      <c r="B241" s="71">
        <v>3.8929999999999998</v>
      </c>
      <c r="C241" s="67"/>
      <c r="D241" s="72" t="s">
        <v>1</v>
      </c>
      <c r="E241" s="71">
        <v>3.8929999999999998</v>
      </c>
      <c r="F241" s="67"/>
      <c r="G241" s="72" t="s">
        <v>1</v>
      </c>
      <c r="H241" s="71">
        <v>3.8929999999999998</v>
      </c>
      <c r="J241" s="67"/>
    </row>
    <row r="243" spans="1:10" x14ac:dyDescent="0.4">
      <c r="A243" s="68" t="s">
        <v>49</v>
      </c>
      <c r="B243" s="69" t="s">
        <v>205</v>
      </c>
      <c r="C243" s="67"/>
      <c r="D243" s="68" t="s">
        <v>174</v>
      </c>
      <c r="E243" s="69" t="s">
        <v>205</v>
      </c>
      <c r="F243" s="67"/>
      <c r="G243" s="68" t="s">
        <v>172</v>
      </c>
      <c r="H243" s="69" t="s">
        <v>205</v>
      </c>
      <c r="I243" s="67"/>
      <c r="J243" s="67"/>
    </row>
    <row r="244" spans="1:10" x14ac:dyDescent="0.4">
      <c r="A244" s="68" t="s">
        <v>11</v>
      </c>
      <c r="B244" s="51">
        <v>-3.9552999999999998</v>
      </c>
      <c r="C244" s="67"/>
      <c r="D244" s="68" t="s">
        <v>11</v>
      </c>
      <c r="E244" s="51">
        <v>-3.9352999999999998</v>
      </c>
      <c r="F244" s="67"/>
      <c r="G244" s="68" t="s">
        <v>11</v>
      </c>
      <c r="H244" s="74"/>
      <c r="I244" s="68" t="s">
        <v>2</v>
      </c>
      <c r="J244" s="71"/>
    </row>
    <row r="245" spans="1:10" x14ac:dyDescent="0.4">
      <c r="A245" s="68" t="s">
        <v>19</v>
      </c>
      <c r="B245" s="70">
        <v>27.879000000000001</v>
      </c>
      <c r="C245" s="67"/>
      <c r="D245" s="68" t="s">
        <v>19</v>
      </c>
      <c r="E245" s="71">
        <v>27.64</v>
      </c>
      <c r="F245" s="67"/>
      <c r="G245" s="68" t="s">
        <v>19</v>
      </c>
      <c r="H245" s="1"/>
      <c r="I245" s="68" t="s">
        <v>252</v>
      </c>
      <c r="J245" s="71"/>
    </row>
    <row r="246" spans="1:10" x14ac:dyDescent="0.4">
      <c r="A246" s="68" t="s">
        <v>0</v>
      </c>
      <c r="B246" s="71">
        <v>0.28299999999999997</v>
      </c>
      <c r="C246" s="67"/>
      <c r="D246" s="68" t="s">
        <v>0</v>
      </c>
      <c r="E246" s="71">
        <v>0.28299999999999997</v>
      </c>
      <c r="F246" s="67"/>
      <c r="G246" s="68" t="s">
        <v>0</v>
      </c>
      <c r="H246" s="71">
        <v>0.28299999999999997</v>
      </c>
      <c r="I246" s="67"/>
      <c r="J246" s="67"/>
    </row>
    <row r="247" spans="1:10" x14ac:dyDescent="0.4">
      <c r="A247" s="72" t="s">
        <v>1</v>
      </c>
      <c r="B247" s="71">
        <v>3.54</v>
      </c>
      <c r="C247" s="67"/>
      <c r="D247" s="72" t="s">
        <v>1</v>
      </c>
      <c r="E247" s="71">
        <v>3.54</v>
      </c>
      <c r="F247" s="67"/>
      <c r="G247" s="72" t="s">
        <v>1</v>
      </c>
      <c r="H247" s="71">
        <v>3.54</v>
      </c>
      <c r="J247" s="67"/>
    </row>
    <row r="249" spans="1:10" x14ac:dyDescent="0.4">
      <c r="A249" s="68" t="s">
        <v>49</v>
      </c>
      <c r="B249" s="69" t="s">
        <v>207</v>
      </c>
      <c r="C249" s="67"/>
      <c r="D249" s="68" t="s">
        <v>174</v>
      </c>
      <c r="E249" s="69" t="s">
        <v>207</v>
      </c>
      <c r="F249" s="67"/>
      <c r="G249" s="68" t="s">
        <v>172</v>
      </c>
      <c r="H249" s="69" t="s">
        <v>207</v>
      </c>
      <c r="I249" s="67"/>
      <c r="J249" s="67"/>
    </row>
    <row r="250" spans="1:10" x14ac:dyDescent="0.4">
      <c r="A250" s="68" t="s">
        <v>11</v>
      </c>
      <c r="B250" s="51">
        <v>-3.8006000000000002</v>
      </c>
      <c r="C250" s="67"/>
      <c r="D250" s="68" t="s">
        <v>11</v>
      </c>
      <c r="E250" s="51">
        <v>-3.8904999999999998</v>
      </c>
      <c r="F250" s="67"/>
      <c r="G250" s="68" t="s">
        <v>11</v>
      </c>
      <c r="H250" s="74">
        <v>-3.8386999999999998</v>
      </c>
      <c r="I250" s="68" t="s">
        <v>2</v>
      </c>
      <c r="J250" s="71">
        <v>3.3940000000000001</v>
      </c>
    </row>
    <row r="251" spans="1:10" x14ac:dyDescent="0.4">
      <c r="A251" s="68" t="s">
        <v>19</v>
      </c>
      <c r="B251" s="70">
        <v>27.491</v>
      </c>
      <c r="C251" s="67"/>
      <c r="D251" s="68" t="s">
        <v>19</v>
      </c>
      <c r="E251" s="71">
        <v>27.119</v>
      </c>
      <c r="F251" s="67"/>
      <c r="G251" s="68" t="s">
        <v>19</v>
      </c>
      <c r="H251" s="1">
        <v>27.408999999999999</v>
      </c>
      <c r="I251" s="68" t="s">
        <v>252</v>
      </c>
      <c r="J251" s="71">
        <v>5.4950000000000001</v>
      </c>
    </row>
    <row r="252" spans="1:10" x14ac:dyDescent="0.4">
      <c r="A252" s="68" t="s">
        <v>0</v>
      </c>
      <c r="B252" s="71">
        <v>0.30599999999999999</v>
      </c>
      <c r="C252" s="67"/>
      <c r="D252" s="68" t="s">
        <v>0</v>
      </c>
      <c r="E252" s="71">
        <v>0.30599999999999999</v>
      </c>
      <c r="F252" s="67"/>
      <c r="G252" s="68" t="s">
        <v>0</v>
      </c>
      <c r="H252" s="71">
        <v>0.30599999999999999</v>
      </c>
      <c r="I252" s="67"/>
      <c r="J252" s="67"/>
    </row>
    <row r="253" spans="1:10" x14ac:dyDescent="0.4">
      <c r="A253" s="72" t="s">
        <v>1</v>
      </c>
      <c r="B253" s="71">
        <v>3.3769999999999998</v>
      </c>
      <c r="C253" s="67"/>
      <c r="D253" s="72" t="s">
        <v>1</v>
      </c>
      <c r="E253" s="71">
        <v>3.3769999999999998</v>
      </c>
      <c r="F253" s="67"/>
      <c r="G253" s="72" t="s">
        <v>1</v>
      </c>
      <c r="H253" s="71">
        <v>3.3769999999999998</v>
      </c>
      <c r="J253" s="67"/>
    </row>
    <row r="255" spans="1:10" x14ac:dyDescent="0.4">
      <c r="A255" s="68" t="s">
        <v>49</v>
      </c>
      <c r="B255" s="69" t="s">
        <v>238</v>
      </c>
      <c r="C255" s="67"/>
      <c r="D255" s="68" t="s">
        <v>174</v>
      </c>
      <c r="E255" s="69" t="s">
        <v>238</v>
      </c>
      <c r="F255" s="67"/>
      <c r="G255" s="68" t="s">
        <v>172</v>
      </c>
      <c r="H255" s="69" t="s">
        <v>238</v>
      </c>
      <c r="I255" s="67"/>
      <c r="J255" s="67"/>
    </row>
    <row r="256" spans="1:10" x14ac:dyDescent="0.4">
      <c r="A256" s="68" t="s">
        <v>11</v>
      </c>
      <c r="B256" s="51"/>
      <c r="C256" s="67"/>
      <c r="D256" s="68" t="s">
        <v>11</v>
      </c>
      <c r="E256" s="51">
        <v>-1.0550999999999999</v>
      </c>
      <c r="F256" s="67"/>
      <c r="G256" s="68" t="s">
        <v>11</v>
      </c>
      <c r="H256" s="74"/>
      <c r="I256" s="68" t="s">
        <v>2</v>
      </c>
      <c r="J256" s="71"/>
    </row>
    <row r="257" spans="1:10" x14ac:dyDescent="0.4">
      <c r="A257" s="68" t="s">
        <v>19</v>
      </c>
      <c r="B257" s="70"/>
      <c r="C257" s="67"/>
      <c r="D257" s="68" t="s">
        <v>19</v>
      </c>
      <c r="E257" s="71">
        <v>35.594999999999999</v>
      </c>
      <c r="F257" s="67"/>
      <c r="G257" s="68" t="s">
        <v>19</v>
      </c>
      <c r="H257" s="1"/>
      <c r="I257" s="68" t="s">
        <v>252</v>
      </c>
      <c r="J257" s="71"/>
    </row>
    <row r="258" spans="1:10" x14ac:dyDescent="0.4">
      <c r="A258" s="68" t="s">
        <v>0</v>
      </c>
      <c r="B258" s="71">
        <v>0.113</v>
      </c>
      <c r="C258" s="67"/>
      <c r="D258" s="68" t="s">
        <v>0</v>
      </c>
      <c r="E258" s="71">
        <v>0.113</v>
      </c>
      <c r="F258" s="67"/>
      <c r="G258" s="68" t="s">
        <v>0</v>
      </c>
      <c r="H258" s="71">
        <v>0.113</v>
      </c>
      <c r="I258" s="67"/>
      <c r="J258" s="67"/>
    </row>
    <row r="259" spans="1:10" x14ac:dyDescent="0.4">
      <c r="A259" s="72" t="s">
        <v>1</v>
      </c>
      <c r="B259" s="71">
        <v>3.835</v>
      </c>
      <c r="C259" s="67"/>
      <c r="D259" s="72" t="s">
        <v>1</v>
      </c>
      <c r="E259" s="71">
        <v>3.835</v>
      </c>
      <c r="F259" s="67"/>
      <c r="G259" s="72" t="s">
        <v>1</v>
      </c>
      <c r="H259" s="71">
        <v>3.835</v>
      </c>
      <c r="J259" s="67"/>
    </row>
    <row r="261" spans="1:10" x14ac:dyDescent="0.4">
      <c r="A261" s="68" t="s">
        <v>49</v>
      </c>
      <c r="B261" s="69" t="s">
        <v>144</v>
      </c>
      <c r="C261" s="67"/>
      <c r="D261" s="68" t="s">
        <v>174</v>
      </c>
      <c r="E261" s="69" t="s">
        <v>144</v>
      </c>
      <c r="F261" s="67"/>
      <c r="G261" s="68" t="s">
        <v>172</v>
      </c>
      <c r="H261" s="69" t="s">
        <v>144</v>
      </c>
      <c r="I261" s="67"/>
      <c r="J261" s="67"/>
    </row>
    <row r="262" spans="1:10" x14ac:dyDescent="0.4">
      <c r="A262" s="68" t="s">
        <v>11</v>
      </c>
      <c r="B262" s="51">
        <v>-0.85399999999999998</v>
      </c>
      <c r="C262" s="67"/>
      <c r="D262" s="68" t="s">
        <v>11</v>
      </c>
      <c r="E262" s="51">
        <v>-0.85660000000000003</v>
      </c>
      <c r="F262" s="67"/>
      <c r="G262" s="68" t="s">
        <v>11</v>
      </c>
      <c r="H262" s="74">
        <v>-0.86029999999999995</v>
      </c>
      <c r="I262" s="68" t="s">
        <v>2</v>
      </c>
      <c r="J262" s="71">
        <v>5.5119999999999996</v>
      </c>
    </row>
    <row r="263" spans="1:10" x14ac:dyDescent="0.4">
      <c r="A263" s="68" t="s">
        <v>19</v>
      </c>
      <c r="B263" s="70">
        <v>114.992</v>
      </c>
      <c r="C263" s="67"/>
      <c r="D263" s="68" t="s">
        <v>19</v>
      </c>
      <c r="E263" s="71">
        <v>114.05200000000001</v>
      </c>
      <c r="F263" s="67"/>
      <c r="G263" s="68" t="s">
        <v>19</v>
      </c>
      <c r="H263" s="1">
        <v>117.0235</v>
      </c>
      <c r="I263" s="68" t="s">
        <v>252</v>
      </c>
      <c r="J263" s="71">
        <v>8.8940000000000001</v>
      </c>
    </row>
    <row r="264" spans="1:10" x14ac:dyDescent="0.4">
      <c r="A264" s="68" t="s">
        <v>0</v>
      </c>
      <c r="B264" s="71">
        <v>1.2E-2</v>
      </c>
      <c r="C264" s="67"/>
      <c r="D264" s="68" t="s">
        <v>0</v>
      </c>
      <c r="E264" s="71">
        <v>1.2E-2</v>
      </c>
      <c r="F264" s="67"/>
      <c r="G264" s="68" t="s">
        <v>0</v>
      </c>
      <c r="H264" s="71">
        <v>1.2E-2</v>
      </c>
      <c r="I264" s="67"/>
      <c r="J264" s="67"/>
    </row>
    <row r="265" spans="1:10" x14ac:dyDescent="0.4">
      <c r="A265" s="72" t="s">
        <v>1</v>
      </c>
      <c r="B265" s="71">
        <v>2.29</v>
      </c>
      <c r="C265" s="67"/>
      <c r="D265" s="72" t="s">
        <v>1</v>
      </c>
      <c r="E265" s="71">
        <v>2.29</v>
      </c>
      <c r="F265" s="67"/>
      <c r="G265" s="72" t="s">
        <v>1</v>
      </c>
      <c r="H265" s="71">
        <v>2.29</v>
      </c>
      <c r="J265" s="67"/>
    </row>
    <row r="267" spans="1:10" x14ac:dyDescent="0.4">
      <c r="A267" s="68" t="s">
        <v>49</v>
      </c>
      <c r="B267" s="69" t="s">
        <v>145</v>
      </c>
      <c r="C267" s="67"/>
      <c r="D267" s="68" t="s">
        <v>174</v>
      </c>
      <c r="E267" s="69" t="s">
        <v>145</v>
      </c>
      <c r="F267" s="67"/>
      <c r="G267" s="68" t="s">
        <v>172</v>
      </c>
      <c r="H267" s="69" t="s">
        <v>145</v>
      </c>
      <c r="I267" s="67"/>
      <c r="J267" s="67"/>
    </row>
    <row r="268" spans="1:10" x14ac:dyDescent="0.4">
      <c r="A268" s="68" t="s">
        <v>11</v>
      </c>
      <c r="B268" s="51">
        <v>-1.9059999999999999</v>
      </c>
      <c r="C268" s="67"/>
      <c r="D268" s="68" t="s">
        <v>11</v>
      </c>
      <c r="E268" s="51">
        <v>-1.919</v>
      </c>
      <c r="F268" s="67"/>
      <c r="G268" s="68" t="s">
        <v>11</v>
      </c>
      <c r="H268" s="74">
        <v>-1.903</v>
      </c>
      <c r="I268" s="68" t="s">
        <v>2</v>
      </c>
      <c r="J268" s="71">
        <v>4.4790000000000001</v>
      </c>
    </row>
    <row r="269" spans="1:10" x14ac:dyDescent="0.4">
      <c r="A269" s="68" t="s">
        <v>19</v>
      </c>
      <c r="B269" s="70">
        <v>64.069999999999993</v>
      </c>
      <c r="C269" s="67"/>
      <c r="D269" s="68" t="s">
        <v>19</v>
      </c>
      <c r="E269" s="71">
        <v>63.643000000000001</v>
      </c>
      <c r="F269" s="67"/>
      <c r="G269" s="68" t="s">
        <v>19</v>
      </c>
      <c r="H269" s="1">
        <v>63.853499999999997</v>
      </c>
      <c r="I269" s="68" t="s">
        <v>252</v>
      </c>
      <c r="J269" s="71">
        <v>7.3520000000000003</v>
      </c>
    </row>
    <row r="270" spans="1:10" x14ac:dyDescent="0.4">
      <c r="A270" s="68" t="s">
        <v>0</v>
      </c>
      <c r="B270" s="71">
        <v>5.3999999999999999E-2</v>
      </c>
      <c r="C270" s="67"/>
      <c r="D270" s="68" t="s">
        <v>0</v>
      </c>
      <c r="E270" s="71">
        <v>5.3999999999999999E-2</v>
      </c>
      <c r="F270" s="67"/>
      <c r="G270" s="68" t="s">
        <v>0</v>
      </c>
      <c r="H270" s="71">
        <v>5.3999999999999999E-2</v>
      </c>
      <c r="I270" s="67"/>
      <c r="J270" s="67"/>
    </row>
    <row r="271" spans="1:10" x14ac:dyDescent="0.4">
      <c r="A271" s="72" t="s">
        <v>1</v>
      </c>
      <c r="B271" s="71">
        <v>1.897</v>
      </c>
      <c r="C271" s="67"/>
      <c r="D271" s="72" t="s">
        <v>1</v>
      </c>
      <c r="E271" s="71">
        <v>1.897</v>
      </c>
      <c r="F271" s="67"/>
      <c r="G271" s="72" t="s">
        <v>1</v>
      </c>
      <c r="H271" s="71">
        <v>1.897</v>
      </c>
      <c r="J271" s="67"/>
    </row>
    <row r="273" spans="1:10" x14ac:dyDescent="0.4">
      <c r="A273" s="68" t="s">
        <v>49</v>
      </c>
      <c r="B273" s="69" t="s">
        <v>208</v>
      </c>
      <c r="C273" s="67"/>
      <c r="D273" s="68" t="s">
        <v>174</v>
      </c>
      <c r="E273" s="69" t="s">
        <v>208</v>
      </c>
      <c r="F273" s="67"/>
      <c r="G273" s="68" t="s">
        <v>172</v>
      </c>
      <c r="H273" s="69" t="s">
        <v>208</v>
      </c>
      <c r="I273" s="67"/>
      <c r="J273" s="67"/>
    </row>
    <row r="274" spans="1:10" x14ac:dyDescent="0.4">
      <c r="A274" s="68" t="s">
        <v>11</v>
      </c>
      <c r="B274" s="51">
        <v>-4.9352999999999998</v>
      </c>
      <c r="C274" s="67"/>
      <c r="D274" s="68" t="s">
        <v>11</v>
      </c>
      <c r="E274" s="51">
        <v>-4.8025000000000002</v>
      </c>
      <c r="F274" s="67"/>
      <c r="G274" s="68" t="s">
        <v>11</v>
      </c>
      <c r="H274" s="74"/>
      <c r="I274" s="68" t="s">
        <v>2</v>
      </c>
      <c r="J274" s="71"/>
    </row>
    <row r="275" spans="1:10" x14ac:dyDescent="0.4">
      <c r="A275" s="68" t="s">
        <v>19</v>
      </c>
      <c r="B275" s="70">
        <v>37.030999999999999</v>
      </c>
      <c r="C275" s="67"/>
      <c r="D275" s="68" t="s">
        <v>19</v>
      </c>
      <c r="E275" s="71">
        <v>37.673000000000002</v>
      </c>
      <c r="F275" s="67"/>
      <c r="G275" s="68" t="s">
        <v>19</v>
      </c>
      <c r="H275" s="1"/>
      <c r="I275" s="68" t="s">
        <v>252</v>
      </c>
      <c r="J275" s="71"/>
    </row>
    <row r="276" spans="1:10" x14ac:dyDescent="0.4">
      <c r="A276" s="68" t="s">
        <v>0</v>
      </c>
      <c r="B276" s="71">
        <v>0.155</v>
      </c>
      <c r="C276" s="67"/>
      <c r="D276" s="68" t="s">
        <v>0</v>
      </c>
      <c r="E276" s="71">
        <v>0.155</v>
      </c>
      <c r="F276" s="67"/>
      <c r="G276" s="68" t="s">
        <v>0</v>
      </c>
      <c r="H276" s="71">
        <v>0.155</v>
      </c>
      <c r="I276" s="67"/>
      <c r="J276" s="67"/>
    </row>
    <row r="277" spans="1:10" x14ac:dyDescent="0.4">
      <c r="A277" s="72" t="s">
        <v>1</v>
      </c>
      <c r="B277" s="71">
        <v>1.5609999999999999</v>
      </c>
      <c r="C277" s="67"/>
      <c r="D277" s="72" t="s">
        <v>1</v>
      </c>
      <c r="E277" s="71">
        <v>1.5609999999999999</v>
      </c>
      <c r="F277" s="67"/>
      <c r="G277" s="72" t="s">
        <v>1</v>
      </c>
      <c r="H277" s="71">
        <v>1.5609999999999999</v>
      </c>
      <c r="J277" s="67"/>
    </row>
    <row r="279" spans="1:10" x14ac:dyDescent="0.4">
      <c r="A279" s="68" t="s">
        <v>49</v>
      </c>
      <c r="B279" s="69" t="s">
        <v>146</v>
      </c>
      <c r="C279" s="67"/>
      <c r="D279" s="68" t="s">
        <v>174</v>
      </c>
      <c r="E279" s="69" t="s">
        <v>146</v>
      </c>
      <c r="F279" s="67"/>
      <c r="G279" s="68" t="s">
        <v>172</v>
      </c>
      <c r="H279" s="69" t="s">
        <v>146</v>
      </c>
      <c r="I279" s="67"/>
      <c r="J279" s="67"/>
    </row>
    <row r="280" spans="1:10" x14ac:dyDescent="0.4">
      <c r="A280" s="68" t="s">
        <v>11</v>
      </c>
      <c r="B280" s="51">
        <v>-5.9314999999999998</v>
      </c>
      <c r="C280" s="67"/>
      <c r="D280" s="68" t="s">
        <v>11</v>
      </c>
      <c r="E280" s="51">
        <v>-4.8025000000000002</v>
      </c>
      <c r="F280" s="67"/>
      <c r="G280" s="68" t="s">
        <v>11</v>
      </c>
      <c r="H280" s="74">
        <v>-5.8357999999999999</v>
      </c>
      <c r="I280" s="68" t="s">
        <v>2</v>
      </c>
      <c r="J280" s="71">
        <v>3.2610000000000001</v>
      </c>
    </row>
    <row r="281" spans="1:10" x14ac:dyDescent="0.4">
      <c r="A281" s="68" t="s">
        <v>19</v>
      </c>
      <c r="B281" s="70">
        <v>26.295999999999999</v>
      </c>
      <c r="C281" s="67"/>
      <c r="D281" s="68" t="s">
        <v>19</v>
      </c>
      <c r="E281" s="71">
        <v>37.673000000000002</v>
      </c>
      <c r="F281" s="67"/>
      <c r="G281" s="68" t="s">
        <v>19</v>
      </c>
      <c r="H281" s="1">
        <v>26.506499999999999</v>
      </c>
      <c r="I281" s="68" t="s">
        <v>252</v>
      </c>
      <c r="J281" s="71">
        <v>5.7560000000000002</v>
      </c>
    </row>
    <row r="282" spans="1:10" x14ac:dyDescent="0.4">
      <c r="A282" s="68" t="s">
        <v>0</v>
      </c>
      <c r="B282" s="71">
        <v>0.24399999999999999</v>
      </c>
      <c r="C282" s="67"/>
      <c r="D282" s="68" t="s">
        <v>0</v>
      </c>
      <c r="E282" s="71">
        <v>0.24399999999999999</v>
      </c>
      <c r="F282" s="67"/>
      <c r="G282" s="68" t="s">
        <v>0</v>
      </c>
      <c r="H282" s="71">
        <v>0.24399999999999999</v>
      </c>
      <c r="I282" s="67"/>
      <c r="J282" s="67"/>
    </row>
    <row r="283" spans="1:10" x14ac:dyDescent="0.4">
      <c r="A283" s="72" t="s">
        <v>1</v>
      </c>
      <c r="B283" s="71">
        <v>3.3029999999999999</v>
      </c>
      <c r="C283" s="67"/>
      <c r="D283" s="72" t="s">
        <v>1</v>
      </c>
      <c r="E283" s="71">
        <v>3.3029999999999999</v>
      </c>
      <c r="F283" s="67"/>
      <c r="G283" s="72" t="s">
        <v>1</v>
      </c>
      <c r="H283" s="71">
        <v>3.3029999999999999</v>
      </c>
      <c r="J283" s="67"/>
    </row>
    <row r="285" spans="1:10" x14ac:dyDescent="0.4">
      <c r="A285" s="68" t="s">
        <v>49</v>
      </c>
      <c r="B285" s="69" t="s">
        <v>209</v>
      </c>
      <c r="C285" s="67"/>
      <c r="D285" s="68" t="s">
        <v>174</v>
      </c>
      <c r="E285" s="69" t="s">
        <v>209</v>
      </c>
      <c r="F285" s="67"/>
      <c r="G285" s="68" t="s">
        <v>172</v>
      </c>
      <c r="H285" s="69" t="s">
        <v>209</v>
      </c>
      <c r="I285" s="67"/>
      <c r="J285" s="67"/>
    </row>
    <row r="286" spans="1:10" x14ac:dyDescent="0.4">
      <c r="A286" s="68" t="s">
        <v>11</v>
      </c>
      <c r="B286" s="51">
        <v>-4.7728999999999999</v>
      </c>
      <c r="C286" s="67"/>
      <c r="D286" s="68" t="s">
        <v>11</v>
      </c>
      <c r="E286" s="51">
        <v>-4.6452999999999998</v>
      </c>
      <c r="F286" s="67"/>
      <c r="G286" s="68" t="s">
        <v>11</v>
      </c>
      <c r="H286" s="74">
        <v>-4.7519999999999998</v>
      </c>
      <c r="I286" s="68" t="s">
        <v>2</v>
      </c>
      <c r="J286" s="71">
        <v>3.766</v>
      </c>
    </row>
    <row r="287" spans="1:10" x14ac:dyDescent="0.4">
      <c r="A287" s="68" t="s">
        <v>19</v>
      </c>
      <c r="B287" s="70">
        <v>36.56</v>
      </c>
      <c r="C287" s="67"/>
      <c r="D287" s="68" t="s">
        <v>19</v>
      </c>
      <c r="E287" s="71">
        <v>36.375</v>
      </c>
      <c r="F287" s="67"/>
      <c r="G287" s="68" t="s">
        <v>19</v>
      </c>
      <c r="H287" s="1">
        <v>36.521500000000003</v>
      </c>
      <c r="I287" s="68" t="s">
        <v>252</v>
      </c>
      <c r="J287" s="71">
        <v>5.9480000000000004</v>
      </c>
    </row>
    <row r="288" spans="1:10" x14ac:dyDescent="0.4">
      <c r="A288" s="68" t="s">
        <v>0</v>
      </c>
      <c r="B288" s="71">
        <v>0.19600000000000001</v>
      </c>
      <c r="C288" s="67"/>
      <c r="D288" s="68" t="s">
        <v>0</v>
      </c>
      <c r="E288" s="71">
        <v>0.19600000000000001</v>
      </c>
      <c r="F288" s="67"/>
      <c r="G288" s="68" t="s">
        <v>0</v>
      </c>
      <c r="H288" s="71">
        <v>0.19600000000000001</v>
      </c>
      <c r="I288" s="67"/>
      <c r="J288" s="67"/>
    </row>
    <row r="289" spans="1:10" x14ac:dyDescent="0.4">
      <c r="A289" s="72" t="s">
        <v>1</v>
      </c>
      <c r="B289" s="71">
        <v>1.9350000000000001</v>
      </c>
      <c r="C289" s="67"/>
      <c r="D289" s="72" t="s">
        <v>1</v>
      </c>
      <c r="E289" s="71">
        <v>1.9350000000000001</v>
      </c>
      <c r="F289" s="67"/>
      <c r="G289" s="72" t="s">
        <v>1</v>
      </c>
      <c r="H289" s="71">
        <v>1.9350000000000001</v>
      </c>
      <c r="J289" s="67"/>
    </row>
    <row r="291" spans="1:10" x14ac:dyDescent="0.4">
      <c r="A291" s="68" t="s">
        <v>49</v>
      </c>
      <c r="B291" s="69" t="s">
        <v>164</v>
      </c>
      <c r="C291" s="67"/>
      <c r="D291" s="68" t="s">
        <v>174</v>
      </c>
      <c r="E291" s="69" t="s">
        <v>164</v>
      </c>
      <c r="F291" s="67"/>
      <c r="G291" s="68" t="s">
        <v>172</v>
      </c>
      <c r="H291" s="69" t="s">
        <v>164</v>
      </c>
      <c r="I291" s="67"/>
      <c r="J291" s="67"/>
    </row>
    <row r="292" spans="1:10" x14ac:dyDescent="0.4">
      <c r="A292" s="68" t="s">
        <v>11</v>
      </c>
      <c r="B292" s="51">
        <v>-4.7591000000000001</v>
      </c>
      <c r="C292" s="67"/>
      <c r="D292" s="68" t="s">
        <v>11</v>
      </c>
      <c r="E292" s="51">
        <v>-4.6281999999999996</v>
      </c>
      <c r="F292" s="67"/>
      <c r="G292" s="68" t="s">
        <v>11</v>
      </c>
      <c r="H292" s="74"/>
      <c r="I292" s="68" t="s">
        <v>2</v>
      </c>
      <c r="J292" s="71"/>
    </row>
    <row r="293" spans="1:10" x14ac:dyDescent="0.4">
      <c r="A293" s="68" t="s">
        <v>19</v>
      </c>
      <c r="B293" s="70">
        <v>35.473999999999997</v>
      </c>
      <c r="C293" s="67"/>
      <c r="D293" s="68" t="s">
        <v>19</v>
      </c>
      <c r="E293" s="71">
        <v>35.308</v>
      </c>
      <c r="F293" s="67"/>
      <c r="G293" s="68" t="s">
        <v>19</v>
      </c>
      <c r="H293" s="1"/>
      <c r="I293" s="68" t="s">
        <v>252</v>
      </c>
      <c r="J293" s="71"/>
    </row>
    <row r="294" spans="1:10" x14ac:dyDescent="0.4">
      <c r="A294" s="68" t="s">
        <v>0</v>
      </c>
      <c r="B294" s="71">
        <v>0.20599999999999999</v>
      </c>
      <c r="C294" s="67"/>
      <c r="D294" s="68" t="s">
        <v>0</v>
      </c>
      <c r="E294" s="71">
        <v>0.20599999999999999</v>
      </c>
      <c r="F294" s="67"/>
      <c r="G294" s="68" t="s">
        <v>0</v>
      </c>
      <c r="H294" s="71">
        <v>0.20599999999999999</v>
      </c>
      <c r="I294" s="67"/>
      <c r="J294" s="67"/>
    </row>
    <row r="295" spans="1:10" x14ac:dyDescent="0.4">
      <c r="A295" s="72" t="s">
        <v>1</v>
      </c>
      <c r="B295" s="71">
        <v>1.94</v>
      </c>
      <c r="C295" s="67"/>
      <c r="D295" s="72" t="s">
        <v>1</v>
      </c>
      <c r="E295" s="71">
        <v>1.94</v>
      </c>
      <c r="F295" s="67"/>
      <c r="G295" s="72" t="s">
        <v>1</v>
      </c>
      <c r="H295" s="71">
        <v>1.94</v>
      </c>
      <c r="J295" s="67"/>
    </row>
    <row r="297" spans="1:10" x14ac:dyDescent="0.4">
      <c r="A297" s="68" t="s">
        <v>49</v>
      </c>
      <c r="B297" s="69" t="s">
        <v>210</v>
      </c>
      <c r="C297" s="67"/>
      <c r="D297" s="68" t="s">
        <v>174</v>
      </c>
      <c r="E297" s="69" t="s">
        <v>210</v>
      </c>
      <c r="F297" s="67"/>
      <c r="G297" s="68" t="s">
        <v>172</v>
      </c>
      <c r="H297" s="69" t="s">
        <v>210</v>
      </c>
      <c r="I297" s="67"/>
      <c r="J297" s="67"/>
    </row>
    <row r="298" spans="1:10" x14ac:dyDescent="0.4">
      <c r="A298" s="68" t="s">
        <v>11</v>
      </c>
      <c r="B298" s="51">
        <v>-4.7409999999999997</v>
      </c>
      <c r="C298" s="67"/>
      <c r="D298" s="68" t="s">
        <v>11</v>
      </c>
      <c r="E298" s="51"/>
      <c r="F298" s="67"/>
      <c r="G298" s="68" t="s">
        <v>11</v>
      </c>
      <c r="H298" s="74"/>
      <c r="I298" s="68" t="s">
        <v>2</v>
      </c>
      <c r="J298" s="71"/>
    </row>
    <row r="299" spans="1:10" x14ac:dyDescent="0.4">
      <c r="A299" s="68" t="s">
        <v>19</v>
      </c>
      <c r="B299" s="70">
        <v>34.51</v>
      </c>
      <c r="C299" s="67"/>
      <c r="D299" s="68" t="s">
        <v>19</v>
      </c>
      <c r="E299" s="71"/>
      <c r="F299" s="67"/>
      <c r="G299" s="68" t="s">
        <v>19</v>
      </c>
      <c r="H299" s="1"/>
      <c r="I299" s="68" t="s">
        <v>252</v>
      </c>
      <c r="J299" s="71"/>
    </row>
    <row r="300" spans="1:10" x14ac:dyDescent="0.4">
      <c r="A300" s="68" t="s">
        <v>0</v>
      </c>
      <c r="B300" s="71">
        <v>0.215</v>
      </c>
      <c r="C300" s="67"/>
      <c r="D300" s="68" t="s">
        <v>0</v>
      </c>
      <c r="E300" s="71">
        <v>0.215</v>
      </c>
      <c r="F300" s="67"/>
      <c r="G300" s="68" t="s">
        <v>0</v>
      </c>
      <c r="H300" s="71">
        <v>0.215</v>
      </c>
      <c r="I300" s="67"/>
      <c r="J300" s="67"/>
    </row>
    <row r="301" spans="1:10" x14ac:dyDescent="0.4">
      <c r="A301" s="72" t="s">
        <v>1</v>
      </c>
      <c r="B301" s="71">
        <v>1.968</v>
      </c>
      <c r="C301" s="67"/>
      <c r="D301" s="72" t="s">
        <v>1</v>
      </c>
      <c r="E301" s="71">
        <v>1.968</v>
      </c>
      <c r="F301" s="67"/>
      <c r="G301" s="72" t="s">
        <v>1</v>
      </c>
      <c r="H301" s="71">
        <v>1.968</v>
      </c>
      <c r="J301" s="67"/>
    </row>
    <row r="303" spans="1:10" x14ac:dyDescent="0.4">
      <c r="A303" s="68" t="s">
        <v>49</v>
      </c>
      <c r="B303" s="69" t="s">
        <v>211</v>
      </c>
      <c r="C303" s="67"/>
      <c r="D303" s="68" t="s">
        <v>174</v>
      </c>
      <c r="E303" s="69" t="s">
        <v>211</v>
      </c>
      <c r="F303" s="67"/>
      <c r="G303" s="68" t="s">
        <v>172</v>
      </c>
      <c r="H303" s="69" t="s">
        <v>211</v>
      </c>
      <c r="I303" s="67"/>
      <c r="J303" s="67"/>
    </row>
    <row r="304" spans="1:10" x14ac:dyDescent="0.4">
      <c r="A304" s="68" t="s">
        <v>11</v>
      </c>
      <c r="B304" s="51">
        <v>-4.7081</v>
      </c>
      <c r="C304" s="67"/>
      <c r="D304" s="68" t="s">
        <v>11</v>
      </c>
      <c r="E304" s="51"/>
      <c r="F304" s="67"/>
      <c r="G304" s="68" t="s">
        <v>11</v>
      </c>
      <c r="H304" s="74">
        <v>-4.6965000000000003</v>
      </c>
      <c r="I304" s="68" t="s">
        <v>2</v>
      </c>
      <c r="J304" s="71">
        <v>3.6819999999999999</v>
      </c>
    </row>
    <row r="305" spans="1:10" x14ac:dyDescent="0.4">
      <c r="A305" s="68" t="s">
        <v>19</v>
      </c>
      <c r="B305" s="70">
        <v>34.261000000000003</v>
      </c>
      <c r="C305" s="67"/>
      <c r="D305" s="68" t="s">
        <v>19</v>
      </c>
      <c r="E305" s="71"/>
      <c r="F305" s="67"/>
      <c r="G305" s="68" t="s">
        <v>19</v>
      </c>
      <c r="H305" s="1">
        <v>34.336500000000001</v>
      </c>
      <c r="I305" s="68" t="s">
        <v>252</v>
      </c>
      <c r="J305" s="71">
        <v>5.85</v>
      </c>
    </row>
    <row r="306" spans="1:10" x14ac:dyDescent="0.4">
      <c r="A306" s="68" t="s">
        <v>0</v>
      </c>
      <c r="B306" s="71">
        <v>0.222</v>
      </c>
      <c r="C306" s="67"/>
      <c r="D306" s="68" t="s">
        <v>0</v>
      </c>
      <c r="E306" s="71">
        <v>0.222</v>
      </c>
      <c r="F306" s="67"/>
      <c r="G306" s="68" t="s">
        <v>0</v>
      </c>
      <c r="H306" s="71">
        <v>0.222</v>
      </c>
      <c r="I306" s="67"/>
      <c r="J306" s="67"/>
    </row>
    <row r="307" spans="1:10" x14ac:dyDescent="0.4">
      <c r="A307" s="72" t="s">
        <v>1</v>
      </c>
      <c r="B307" s="71">
        <v>2.0339999999999998</v>
      </c>
      <c r="C307" s="67"/>
      <c r="D307" s="72" t="s">
        <v>1</v>
      </c>
      <c r="E307" s="71">
        <v>2.0339999999999998</v>
      </c>
      <c r="F307" s="67"/>
      <c r="G307" s="72" t="s">
        <v>1</v>
      </c>
      <c r="H307" s="71">
        <v>2.0339999999999998</v>
      </c>
      <c r="J307" s="67"/>
    </row>
    <row r="309" spans="1:10" x14ac:dyDescent="0.4">
      <c r="A309" s="68" t="s">
        <v>49</v>
      </c>
      <c r="B309" s="69" t="s">
        <v>147</v>
      </c>
      <c r="C309" s="67"/>
      <c r="D309" s="68" t="s">
        <v>174</v>
      </c>
      <c r="E309" s="69" t="s">
        <v>147</v>
      </c>
      <c r="F309" s="67"/>
      <c r="G309" s="68" t="s">
        <v>172</v>
      </c>
      <c r="H309" s="69" t="s">
        <v>147</v>
      </c>
      <c r="I309" s="67"/>
      <c r="J309" s="67"/>
    </row>
    <row r="310" spans="1:10" x14ac:dyDescent="0.4">
      <c r="A310" s="68" t="s">
        <v>11</v>
      </c>
      <c r="B310" s="51">
        <v>-10.2569</v>
      </c>
      <c r="C310" s="67"/>
      <c r="D310" s="68" t="s">
        <v>11</v>
      </c>
      <c r="E310" s="51">
        <v>-10.207000000000001</v>
      </c>
      <c r="F310" s="67"/>
      <c r="G310" s="68" t="s">
        <v>11</v>
      </c>
      <c r="H310" s="51">
        <v>-10.246499999999999</v>
      </c>
      <c r="I310" s="68" t="s">
        <v>2</v>
      </c>
      <c r="J310" s="71">
        <v>4.0510000000000002</v>
      </c>
    </row>
    <row r="311" spans="1:10" x14ac:dyDescent="0.4">
      <c r="A311" s="68" t="s">
        <v>19</v>
      </c>
      <c r="B311" s="70">
        <v>41.97</v>
      </c>
      <c r="C311" s="67"/>
      <c r="D311" s="68" t="s">
        <v>19</v>
      </c>
      <c r="E311" s="71">
        <v>49.917000000000002</v>
      </c>
      <c r="F311" s="67"/>
      <c r="G311" s="68" t="s">
        <v>19</v>
      </c>
      <c r="H311" s="1">
        <f>92.558/2</f>
        <v>46.279000000000003</v>
      </c>
      <c r="I311" s="68" t="s">
        <v>252</v>
      </c>
      <c r="J311" s="71">
        <v>6.5140000000000002</v>
      </c>
    </row>
    <row r="312" spans="1:10" x14ac:dyDescent="0.4">
      <c r="A312" s="68" t="s">
        <v>0</v>
      </c>
      <c r="B312" s="71">
        <v>8.5999999999999993E-2</v>
      </c>
      <c r="C312" s="67"/>
      <c r="D312" s="68" t="s">
        <v>0</v>
      </c>
      <c r="E312" s="71">
        <v>0.222</v>
      </c>
      <c r="F312" s="67"/>
      <c r="G312" s="68" t="s">
        <v>0</v>
      </c>
      <c r="H312" s="71">
        <v>0.222</v>
      </c>
      <c r="I312" s="67"/>
      <c r="J312" s="67"/>
    </row>
    <row r="313" spans="1:10" x14ac:dyDescent="0.4">
      <c r="A313" s="72" t="s">
        <v>1</v>
      </c>
      <c r="B313" s="71">
        <v>2.0790000000000002</v>
      </c>
      <c r="C313" s="67"/>
      <c r="D313" s="72" t="s">
        <v>1</v>
      </c>
      <c r="E313" s="71">
        <v>2.0339999999999998</v>
      </c>
      <c r="F313" s="67"/>
      <c r="G313" s="72" t="s">
        <v>1</v>
      </c>
      <c r="H313" s="71">
        <v>2.0339999999999998</v>
      </c>
      <c r="J313" s="67"/>
    </row>
    <row r="315" spans="1:10" x14ac:dyDescent="0.4">
      <c r="A315" s="68" t="s">
        <v>49</v>
      </c>
      <c r="B315" s="69" t="s">
        <v>148</v>
      </c>
      <c r="C315" s="67"/>
      <c r="D315" s="68" t="s">
        <v>174</v>
      </c>
      <c r="E315" s="69" t="s">
        <v>148</v>
      </c>
      <c r="F315" s="67"/>
      <c r="G315" s="68" t="s">
        <v>172</v>
      </c>
      <c r="H315" s="69" t="s">
        <v>148</v>
      </c>
      <c r="I315" s="67"/>
      <c r="J315" s="67"/>
    </row>
    <row r="316" spans="1:10" x14ac:dyDescent="0.4">
      <c r="A316" s="68" t="s">
        <v>11</v>
      </c>
      <c r="B316" s="51">
        <v>-14.027699999999999</v>
      </c>
      <c r="C316" s="67"/>
      <c r="D316" s="68" t="s">
        <v>11</v>
      </c>
      <c r="E316" s="51">
        <v>-13.9885</v>
      </c>
      <c r="F316" s="67"/>
      <c r="G316" s="68" t="s">
        <v>11</v>
      </c>
      <c r="H316" s="51">
        <v>-14.0761</v>
      </c>
      <c r="I316" s="68" t="s">
        <v>2</v>
      </c>
      <c r="J316" s="71">
        <v>3.6139999999999999</v>
      </c>
    </row>
    <row r="317" spans="1:10" x14ac:dyDescent="0.4">
      <c r="A317" s="68" t="s">
        <v>19</v>
      </c>
      <c r="B317" s="70">
        <v>32.067</v>
      </c>
      <c r="C317" s="67"/>
      <c r="D317" s="68" t="s">
        <v>19</v>
      </c>
      <c r="E317" s="71">
        <v>32.893000000000001</v>
      </c>
      <c r="F317" s="67"/>
      <c r="G317" s="68" t="s">
        <v>19</v>
      </c>
      <c r="H317" s="1">
        <v>32.631999999999998</v>
      </c>
      <c r="I317" s="68" t="s">
        <v>252</v>
      </c>
      <c r="J317" s="71">
        <v>5.77</v>
      </c>
    </row>
    <row r="318" spans="1:10" x14ac:dyDescent="0.4">
      <c r="A318" s="68" t="s">
        <v>0</v>
      </c>
      <c r="B318" s="71">
        <v>0.20499999999999999</v>
      </c>
      <c r="C318" s="67"/>
      <c r="D318" s="68" t="s">
        <v>0</v>
      </c>
      <c r="E318" s="71">
        <v>0.20499999999999999</v>
      </c>
      <c r="F318" s="67"/>
      <c r="G318" s="68" t="s">
        <v>0</v>
      </c>
      <c r="H318" s="71">
        <v>0.20499999999999999</v>
      </c>
      <c r="I318" s="67"/>
      <c r="J318" s="67"/>
    </row>
    <row r="319" spans="1:10" x14ac:dyDescent="0.4">
      <c r="A319" s="72" t="s">
        <v>1</v>
      </c>
      <c r="B319" s="71">
        <v>1.9410000000000001</v>
      </c>
      <c r="C319" s="67"/>
      <c r="D319" s="72" t="s">
        <v>1</v>
      </c>
      <c r="E319" s="71">
        <v>1.9410000000000001</v>
      </c>
      <c r="F319" s="67"/>
      <c r="G319" s="72" t="s">
        <v>1</v>
      </c>
      <c r="H319" s="71">
        <v>1.9410000000000001</v>
      </c>
      <c r="J319" s="67"/>
    </row>
    <row r="321" spans="1:10" x14ac:dyDescent="0.4">
      <c r="A321" s="68" t="s">
        <v>49</v>
      </c>
      <c r="B321" s="69" t="s">
        <v>212</v>
      </c>
      <c r="C321" s="67"/>
      <c r="D321" s="68" t="s">
        <v>174</v>
      </c>
      <c r="E321" s="69" t="s">
        <v>212</v>
      </c>
      <c r="F321" s="67"/>
      <c r="G321" s="68" t="s">
        <v>172</v>
      </c>
      <c r="H321" s="69" t="s">
        <v>212</v>
      </c>
      <c r="I321" s="67"/>
      <c r="J321" s="67"/>
    </row>
    <row r="322" spans="1:10" x14ac:dyDescent="0.4">
      <c r="A322" s="68" t="s">
        <v>11</v>
      </c>
      <c r="B322" s="51">
        <v>-4.6154999999999999</v>
      </c>
      <c r="C322" s="67"/>
      <c r="D322" s="68" t="s">
        <v>11</v>
      </c>
      <c r="E322" s="51">
        <v>-4.4863</v>
      </c>
      <c r="F322" s="67"/>
      <c r="G322" s="68" t="s">
        <v>11</v>
      </c>
      <c r="H322" s="51">
        <v>-4.6154999999999999</v>
      </c>
      <c r="I322" s="68" t="s">
        <v>2</v>
      </c>
      <c r="J322" s="71">
        <v>3.64</v>
      </c>
    </row>
    <row r="323" spans="1:10" x14ac:dyDescent="0.4">
      <c r="A323" s="68" t="s">
        <v>19</v>
      </c>
      <c r="B323" s="70">
        <v>31.927</v>
      </c>
      <c r="C323" s="67"/>
      <c r="D323" s="68" t="s">
        <v>19</v>
      </c>
      <c r="E323" s="71">
        <v>32.481999999999999</v>
      </c>
      <c r="F323" s="67"/>
      <c r="G323" s="68" t="s">
        <v>19</v>
      </c>
      <c r="H323" s="1">
        <v>32.5</v>
      </c>
      <c r="I323" s="68" t="s">
        <v>252</v>
      </c>
      <c r="J323" s="71">
        <v>5.6639999999999997</v>
      </c>
    </row>
    <row r="324" spans="1:10" x14ac:dyDescent="0.4">
      <c r="A324" s="68" t="s">
        <v>0</v>
      </c>
      <c r="B324" s="71">
        <v>0.245</v>
      </c>
      <c r="C324" s="67"/>
      <c r="D324" s="68" t="s">
        <v>0</v>
      </c>
      <c r="E324" s="71">
        <v>0.245</v>
      </c>
      <c r="F324" s="67"/>
      <c r="G324" s="68" t="s">
        <v>0</v>
      </c>
      <c r="H324" s="71">
        <v>0.245</v>
      </c>
      <c r="I324" s="67"/>
      <c r="J324" s="67"/>
    </row>
    <row r="325" spans="1:10" x14ac:dyDescent="0.4">
      <c r="A325" s="72" t="s">
        <v>1</v>
      </c>
      <c r="B325" s="71">
        <v>2.1549999999999998</v>
      </c>
      <c r="C325" s="67"/>
      <c r="D325" s="72" t="s">
        <v>1</v>
      </c>
      <c r="E325" s="71">
        <v>2.1549999999999998</v>
      </c>
      <c r="F325" s="67"/>
      <c r="G325" s="72" t="s">
        <v>1</v>
      </c>
      <c r="H325" s="71">
        <v>2.1549999999999998</v>
      </c>
      <c r="J325" s="67"/>
    </row>
    <row r="327" spans="1:10" x14ac:dyDescent="0.4">
      <c r="A327" s="68" t="s">
        <v>49</v>
      </c>
      <c r="B327" s="69" t="s">
        <v>149</v>
      </c>
      <c r="C327" s="67"/>
      <c r="D327" s="68" t="s">
        <v>174</v>
      </c>
      <c r="E327" s="69" t="s">
        <v>149</v>
      </c>
      <c r="F327" s="67"/>
      <c r="G327" s="68" t="s">
        <v>172</v>
      </c>
      <c r="H327" s="69" t="s">
        <v>149</v>
      </c>
      <c r="I327" s="67"/>
      <c r="J327" s="67"/>
    </row>
    <row r="328" spans="1:10" x14ac:dyDescent="0.4">
      <c r="A328" s="68" t="s">
        <v>11</v>
      </c>
      <c r="B328" s="51">
        <v>-4.5854999999999997</v>
      </c>
      <c r="C328" s="67"/>
      <c r="D328" s="68" t="s">
        <v>11</v>
      </c>
      <c r="E328" s="51">
        <v>-4.4598000000000004</v>
      </c>
      <c r="F328" s="67"/>
      <c r="G328" s="68" t="s">
        <v>11</v>
      </c>
      <c r="H328" s="51">
        <v>-4.5872999999999999</v>
      </c>
      <c r="I328" s="68" t="s">
        <v>2</v>
      </c>
      <c r="J328" s="71">
        <v>3.6269999999999998</v>
      </c>
    </row>
    <row r="329" spans="1:10" x14ac:dyDescent="0.4">
      <c r="A329" s="68" t="s">
        <v>19</v>
      </c>
      <c r="B329" s="70">
        <v>31.471</v>
      </c>
      <c r="C329" s="67"/>
      <c r="D329" s="68" t="s">
        <v>19</v>
      </c>
      <c r="E329" s="71">
        <v>32.030999999999999</v>
      </c>
      <c r="F329" s="67"/>
      <c r="G329" s="68" t="s">
        <v>19</v>
      </c>
      <c r="H329" s="1">
        <v>31.987500000000001</v>
      </c>
      <c r="I329" s="68" t="s">
        <v>252</v>
      </c>
      <c r="J329" s="71">
        <v>5.6159999999999997</v>
      </c>
    </row>
    <row r="330" spans="1:10" x14ac:dyDescent="0.4">
      <c r="A330" s="68" t="s">
        <v>0</v>
      </c>
      <c r="B330" s="71">
        <v>0.252</v>
      </c>
      <c r="C330" s="67"/>
      <c r="D330" s="68" t="s">
        <v>0</v>
      </c>
      <c r="E330" s="71">
        <v>0.252</v>
      </c>
      <c r="F330" s="67"/>
      <c r="G330" s="68" t="s">
        <v>0</v>
      </c>
      <c r="H330" s="71">
        <v>0.252</v>
      </c>
      <c r="I330" s="67"/>
      <c r="J330" s="67"/>
    </row>
    <row r="331" spans="1:10" x14ac:dyDescent="0.4">
      <c r="A331" s="72" t="s">
        <v>1</v>
      </c>
      <c r="B331" s="71">
        <v>2.173</v>
      </c>
      <c r="C331" s="67"/>
      <c r="D331" s="72" t="s">
        <v>1</v>
      </c>
      <c r="E331" s="71">
        <v>2.173</v>
      </c>
      <c r="F331" s="67"/>
      <c r="G331" s="72" t="s">
        <v>1</v>
      </c>
      <c r="H331" s="71">
        <v>2.173</v>
      </c>
      <c r="J331" s="67"/>
    </row>
    <row r="333" spans="1:10" x14ac:dyDescent="0.4">
      <c r="A333" s="68" t="s">
        <v>49</v>
      </c>
      <c r="B333" s="69" t="s">
        <v>213</v>
      </c>
      <c r="C333" s="67"/>
      <c r="D333" s="68" t="s">
        <v>174</v>
      </c>
      <c r="E333" s="69" t="s">
        <v>213</v>
      </c>
      <c r="F333" s="67"/>
      <c r="G333" s="68" t="s">
        <v>172</v>
      </c>
      <c r="H333" s="69" t="s">
        <v>213</v>
      </c>
      <c r="I333" s="67"/>
      <c r="J333" s="67"/>
    </row>
    <row r="334" spans="1:10" x14ac:dyDescent="0.4">
      <c r="A334" s="68" t="s">
        <v>11</v>
      </c>
      <c r="B334" s="51">
        <v>-4.5587</v>
      </c>
      <c r="C334" s="67"/>
      <c r="D334" s="68" t="s">
        <v>11</v>
      </c>
      <c r="E334" s="51">
        <v>-4.4374000000000002</v>
      </c>
      <c r="F334" s="67"/>
      <c r="G334" s="68" t="s">
        <v>11</v>
      </c>
      <c r="H334" s="51">
        <v>-4.5682999999999998</v>
      </c>
      <c r="I334" s="68" t="s">
        <v>2</v>
      </c>
      <c r="J334" s="71">
        <v>3.609</v>
      </c>
    </row>
    <row r="335" spans="1:10" x14ac:dyDescent="0.4">
      <c r="A335" s="68" t="s">
        <v>19</v>
      </c>
      <c r="B335" s="70">
        <v>30.943999999999999</v>
      </c>
      <c r="C335" s="67"/>
      <c r="D335" s="68" t="s">
        <v>19</v>
      </c>
      <c r="E335" s="71">
        <v>31.593</v>
      </c>
      <c r="F335" s="67"/>
      <c r="G335" s="68" t="s">
        <v>19</v>
      </c>
      <c r="H335" s="1">
        <v>31.452500000000001</v>
      </c>
      <c r="I335" s="68" t="s">
        <v>252</v>
      </c>
      <c r="J335" s="71">
        <v>5.5780000000000003</v>
      </c>
    </row>
    <row r="336" spans="1:10" x14ac:dyDescent="0.4">
      <c r="A336" s="68" t="s">
        <v>0</v>
      </c>
      <c r="B336" s="71">
        <v>0.252</v>
      </c>
      <c r="C336" s="67"/>
      <c r="D336" s="68" t="s">
        <v>0</v>
      </c>
      <c r="E336" s="71">
        <v>0.252</v>
      </c>
      <c r="F336" s="67"/>
      <c r="G336" s="68" t="s">
        <v>0</v>
      </c>
      <c r="H336" s="71">
        <v>0.25800000000000001</v>
      </c>
      <c r="I336" s="67"/>
      <c r="J336" s="67"/>
    </row>
    <row r="337" spans="1:10" x14ac:dyDescent="0.4">
      <c r="A337" s="72" t="s">
        <v>1</v>
      </c>
      <c r="B337" s="71">
        <v>2.173</v>
      </c>
      <c r="C337" s="67"/>
      <c r="D337" s="72" t="s">
        <v>1</v>
      </c>
      <c r="E337" s="71">
        <v>2.173</v>
      </c>
      <c r="F337" s="67"/>
      <c r="G337" s="72" t="s">
        <v>1</v>
      </c>
      <c r="H337" s="71">
        <v>1.9790000000000001</v>
      </c>
      <c r="J337" s="67"/>
    </row>
    <row r="339" spans="1:10" x14ac:dyDescent="0.4">
      <c r="A339" s="68" t="s">
        <v>49</v>
      </c>
      <c r="B339" s="69" t="s">
        <v>150</v>
      </c>
      <c r="C339" s="67"/>
      <c r="D339" s="68" t="s">
        <v>174</v>
      </c>
      <c r="E339" s="69" t="s">
        <v>150</v>
      </c>
      <c r="F339" s="67"/>
      <c r="G339" s="68" t="s">
        <v>172</v>
      </c>
      <c r="H339" s="69" t="s">
        <v>150</v>
      </c>
      <c r="I339" s="67"/>
      <c r="J339" s="67"/>
    </row>
    <row r="340" spans="1:10" x14ac:dyDescent="0.4">
      <c r="A340" s="68" t="s">
        <v>11</v>
      </c>
      <c r="B340" s="51">
        <v>-4.5407999999999999</v>
      </c>
      <c r="C340" s="67"/>
      <c r="D340" s="68" t="s">
        <v>11</v>
      </c>
      <c r="E340" s="51">
        <v>-4.4248000000000003</v>
      </c>
      <c r="F340" s="67"/>
      <c r="G340" s="68" t="s">
        <v>11</v>
      </c>
      <c r="H340" s="51">
        <v>-4.5574000000000003</v>
      </c>
      <c r="I340" s="68" t="s">
        <v>2</v>
      </c>
      <c r="J340" s="71">
        <v>3.5870000000000002</v>
      </c>
    </row>
    <row r="341" spans="1:10" x14ac:dyDescent="0.4">
      <c r="A341" s="68" t="s">
        <v>19</v>
      </c>
      <c r="B341" s="70">
        <v>30.492000000000001</v>
      </c>
      <c r="C341" s="67"/>
      <c r="D341" s="68" t="s">
        <v>19</v>
      </c>
      <c r="E341" s="71">
        <v>31.103999999999999</v>
      </c>
      <c r="F341" s="67"/>
      <c r="G341" s="68" t="s">
        <v>19</v>
      </c>
      <c r="H341" s="1">
        <v>30.9025</v>
      </c>
      <c r="I341" s="68" t="s">
        <v>252</v>
      </c>
      <c r="J341" s="71">
        <v>5.5460000000000003</v>
      </c>
    </row>
    <row r="342" spans="1:10" x14ac:dyDescent="0.4">
      <c r="A342" s="68" t="s">
        <v>0</v>
      </c>
      <c r="B342" s="71">
        <v>0.26500000000000001</v>
      </c>
      <c r="C342" s="67"/>
      <c r="D342" s="68" t="s">
        <v>0</v>
      </c>
      <c r="E342" s="71">
        <v>0.26500000000000001</v>
      </c>
      <c r="F342" s="67"/>
      <c r="G342" s="68" t="s">
        <v>0</v>
      </c>
      <c r="H342" s="71">
        <v>0.26500000000000001</v>
      </c>
      <c r="I342" s="67"/>
      <c r="J342" s="67"/>
    </row>
    <row r="343" spans="1:10" x14ac:dyDescent="0.4">
      <c r="A343" s="72" t="s">
        <v>1</v>
      </c>
      <c r="B343" s="71">
        <v>2.036</v>
      </c>
      <c r="C343" s="67"/>
      <c r="D343" s="72" t="s">
        <v>1</v>
      </c>
      <c r="E343" s="71">
        <v>2.036</v>
      </c>
      <c r="F343" s="67"/>
      <c r="G343" s="72" t="s">
        <v>1</v>
      </c>
      <c r="H343" s="71">
        <v>2.036</v>
      </c>
      <c r="J343" s="67"/>
    </row>
    <row r="345" spans="1:10" x14ac:dyDescent="0.4">
      <c r="A345" s="68" t="s">
        <v>49</v>
      </c>
      <c r="B345" s="69" t="s">
        <v>241</v>
      </c>
      <c r="C345" s="67"/>
      <c r="D345" s="68" t="s">
        <v>174</v>
      </c>
      <c r="E345" s="69" t="s">
        <v>241</v>
      </c>
      <c r="F345" s="67"/>
      <c r="G345" s="68" t="s">
        <v>172</v>
      </c>
      <c r="H345" s="69" t="s">
        <v>241</v>
      </c>
      <c r="I345" s="67"/>
      <c r="J345" s="67"/>
    </row>
    <row r="346" spans="1:10" x14ac:dyDescent="0.4">
      <c r="A346" s="68" t="s">
        <v>11</v>
      </c>
      <c r="B346" s="51">
        <v>-4.4443999999999999</v>
      </c>
      <c r="C346" s="67"/>
      <c r="D346" s="68" t="s">
        <v>11</v>
      </c>
      <c r="E346" s="51">
        <v>-4.3350999999999997</v>
      </c>
      <c r="F346" s="67"/>
      <c r="G346" s="68" t="s">
        <v>11</v>
      </c>
      <c r="H346" s="51">
        <v>-4.4722</v>
      </c>
      <c r="I346" s="68" t="s">
        <v>2</v>
      </c>
      <c r="J346" s="71">
        <v>3.5630000000000002</v>
      </c>
    </row>
    <row r="347" spans="1:10" x14ac:dyDescent="0.4">
      <c r="A347" s="68" t="s">
        <v>19</v>
      </c>
      <c r="B347" s="70">
        <v>30.01</v>
      </c>
      <c r="C347" s="67"/>
      <c r="D347" s="68" t="s">
        <v>19</v>
      </c>
      <c r="E347" s="71">
        <v>30.603999999999999</v>
      </c>
      <c r="F347" s="67"/>
      <c r="G347" s="68" t="s">
        <v>19</v>
      </c>
      <c r="H347" s="1">
        <v>30.3</v>
      </c>
      <c r="I347" s="68" t="s">
        <v>252</v>
      </c>
      <c r="J347" s="71">
        <v>5.5129999999999999</v>
      </c>
    </row>
    <row r="348" spans="1:10" x14ac:dyDescent="0.4">
      <c r="A348" s="68" t="s">
        <v>0</v>
      </c>
      <c r="B348" s="71"/>
      <c r="C348" s="67"/>
      <c r="D348" s="68" t="s">
        <v>0</v>
      </c>
      <c r="E348" s="71"/>
      <c r="F348" s="67"/>
      <c r="G348" s="68" t="s">
        <v>0</v>
      </c>
      <c r="H348" s="71"/>
      <c r="I348" s="67"/>
      <c r="J348" s="67"/>
    </row>
    <row r="349" spans="1:10" x14ac:dyDescent="0.4">
      <c r="A349" s="72" t="s">
        <v>1</v>
      </c>
      <c r="B349" s="71"/>
      <c r="C349" s="67"/>
      <c r="D349" s="72" t="s">
        <v>1</v>
      </c>
      <c r="E349" s="71"/>
      <c r="F349" s="67"/>
      <c r="G349" s="72" t="s">
        <v>1</v>
      </c>
      <c r="H349" s="71"/>
      <c r="J349" s="67"/>
    </row>
    <row r="351" spans="1:10" x14ac:dyDescent="0.4">
      <c r="A351" s="68" t="s">
        <v>49</v>
      </c>
      <c r="B351" s="69" t="s">
        <v>151</v>
      </c>
      <c r="C351" s="67"/>
      <c r="D351" s="68" t="s">
        <v>174</v>
      </c>
      <c r="E351" s="69" t="s">
        <v>151</v>
      </c>
      <c r="F351" s="67"/>
      <c r="G351" s="68" t="s">
        <v>172</v>
      </c>
      <c r="H351" s="69" t="s">
        <v>151</v>
      </c>
      <c r="I351" s="67"/>
      <c r="J351" s="67"/>
    </row>
    <row r="352" spans="1:10" x14ac:dyDescent="0.4">
      <c r="A352" s="68" t="s">
        <v>11</v>
      </c>
      <c r="B352" s="51">
        <v>-1.5367999999999999</v>
      </c>
      <c r="C352" s="67"/>
      <c r="D352" s="68" t="s">
        <v>11</v>
      </c>
      <c r="E352" s="51">
        <v>-1.5224</v>
      </c>
      <c r="F352" s="67"/>
      <c r="G352" s="68" t="s">
        <v>11</v>
      </c>
      <c r="H352" s="51">
        <v>-1.5259</v>
      </c>
      <c r="I352" s="68" t="s">
        <v>2</v>
      </c>
      <c r="J352" s="71">
        <v>3.8530000000000002</v>
      </c>
    </row>
    <row r="353" spans="1:10" x14ac:dyDescent="0.4">
      <c r="A353" s="68" t="s">
        <v>19</v>
      </c>
      <c r="B353" s="70">
        <v>40.453000000000003</v>
      </c>
      <c r="C353" s="67"/>
      <c r="D353" s="68" t="s">
        <v>19</v>
      </c>
      <c r="E353" s="71">
        <v>39.835999999999999</v>
      </c>
      <c r="F353" s="67"/>
      <c r="G353" s="68" t="s">
        <v>19</v>
      </c>
      <c r="H353" s="1">
        <v>40.991</v>
      </c>
      <c r="I353" s="68" t="s">
        <v>252</v>
      </c>
      <c r="J353" s="71">
        <v>6.3769999999999998</v>
      </c>
    </row>
    <row r="354" spans="1:10" x14ac:dyDescent="0.4">
      <c r="A354" s="68" t="s">
        <v>0</v>
      </c>
      <c r="B354" s="71"/>
      <c r="C354" s="67"/>
      <c r="D354" s="68" t="s">
        <v>0</v>
      </c>
      <c r="E354" s="71"/>
      <c r="F354" s="67"/>
      <c r="G354" s="68" t="s">
        <v>0</v>
      </c>
      <c r="H354" s="71"/>
      <c r="I354" s="67"/>
      <c r="J354" s="67"/>
    </row>
    <row r="355" spans="1:10" x14ac:dyDescent="0.4">
      <c r="A355" s="72" t="s">
        <v>1</v>
      </c>
      <c r="B355" s="71"/>
      <c r="C355" s="67"/>
      <c r="D355" s="72" t="s">
        <v>1</v>
      </c>
      <c r="E355" s="71"/>
      <c r="F355" s="67"/>
      <c r="G355" s="72" t="s">
        <v>1</v>
      </c>
      <c r="H355" s="71"/>
      <c r="J355" s="67"/>
    </row>
    <row r="357" spans="1:10" x14ac:dyDescent="0.4">
      <c r="A357" s="68" t="s">
        <v>49</v>
      </c>
      <c r="B357" s="69" t="s">
        <v>214</v>
      </c>
      <c r="C357" s="67"/>
      <c r="D357" s="68" t="s">
        <v>174</v>
      </c>
      <c r="E357" s="69" t="s">
        <v>214</v>
      </c>
      <c r="F357" s="67"/>
      <c r="G357" s="68" t="s">
        <v>172</v>
      </c>
      <c r="H357" s="69" t="s">
        <v>214</v>
      </c>
      <c r="I357" s="67"/>
      <c r="J357" s="67"/>
    </row>
    <row r="358" spans="1:10" x14ac:dyDescent="0.4">
      <c r="A358" s="68" t="s">
        <v>11</v>
      </c>
      <c r="B358" s="51"/>
      <c r="C358" s="67"/>
      <c r="D358" s="68" t="s">
        <v>11</v>
      </c>
      <c r="E358" s="51">
        <v>-4.3888999999999996</v>
      </c>
      <c r="F358" s="67"/>
      <c r="G358" s="68" t="s">
        <v>11</v>
      </c>
      <c r="H358" s="51">
        <v>-4.5209999999999999</v>
      </c>
      <c r="I358" s="68" t="s">
        <v>2</v>
      </c>
      <c r="J358" s="71">
        <v>3.5249999999999999</v>
      </c>
    </row>
    <row r="359" spans="1:10" x14ac:dyDescent="0.4">
      <c r="A359" s="68" t="s">
        <v>19</v>
      </c>
      <c r="B359" s="70"/>
      <c r="C359" s="67"/>
      <c r="D359" s="68" t="s">
        <v>19</v>
      </c>
      <c r="E359" s="71">
        <v>29.852</v>
      </c>
      <c r="F359" s="67"/>
      <c r="G359" s="68" t="s">
        <v>19</v>
      </c>
      <c r="H359" s="1">
        <v>29.4315</v>
      </c>
      <c r="I359" s="68" t="s">
        <v>252</v>
      </c>
      <c r="J359" s="71">
        <v>5.4710000000000001</v>
      </c>
    </row>
    <row r="360" spans="1:10" x14ac:dyDescent="0.4">
      <c r="A360" s="68" t="s">
        <v>0</v>
      </c>
      <c r="B360" s="71">
        <v>0.28299999999999997</v>
      </c>
      <c r="C360" s="67"/>
      <c r="D360" s="68" t="s">
        <v>0</v>
      </c>
      <c r="E360" s="71">
        <v>0.28299999999999997</v>
      </c>
      <c r="F360" s="67"/>
      <c r="G360" s="68" t="s">
        <v>0</v>
      </c>
      <c r="H360" s="71">
        <v>0.28299999999999997</v>
      </c>
      <c r="I360" s="67"/>
      <c r="J360" s="67"/>
    </row>
    <row r="361" spans="1:10" x14ac:dyDescent="0.4">
      <c r="A361" s="72" t="s">
        <v>1</v>
      </c>
      <c r="B361" s="1">
        <v>2.2629999999999999</v>
      </c>
      <c r="C361" s="67"/>
      <c r="D361" s="72" t="s">
        <v>1</v>
      </c>
      <c r="E361" s="1">
        <v>2.2629999999999999</v>
      </c>
      <c r="F361" s="67"/>
      <c r="G361" s="72" t="s">
        <v>1</v>
      </c>
      <c r="H361" s="1">
        <v>2.2629999999999999</v>
      </c>
      <c r="J361" s="67"/>
    </row>
    <row r="363" spans="1:10" x14ac:dyDescent="0.4">
      <c r="A363" s="68" t="s">
        <v>49</v>
      </c>
      <c r="B363" s="69" t="s">
        <v>152</v>
      </c>
      <c r="C363" s="67"/>
      <c r="D363" s="68" t="s">
        <v>174</v>
      </c>
      <c r="E363" s="69" t="s">
        <v>152</v>
      </c>
      <c r="F363" s="67"/>
      <c r="G363" s="68" t="s">
        <v>172</v>
      </c>
      <c r="H363" s="69" t="s">
        <v>152</v>
      </c>
      <c r="I363" s="67"/>
      <c r="J363" s="67"/>
    </row>
    <row r="364" spans="1:10" x14ac:dyDescent="0.4">
      <c r="A364" s="68" t="s">
        <v>11</v>
      </c>
      <c r="B364" s="51">
        <v>-9.8841000000000001</v>
      </c>
      <c r="C364" s="67"/>
      <c r="D364" s="68" t="s">
        <v>11</v>
      </c>
      <c r="E364" s="51">
        <v>-9.7779000000000007</v>
      </c>
      <c r="F364" s="67"/>
      <c r="G364" s="68" t="s">
        <v>11</v>
      </c>
      <c r="H364" s="51">
        <v>-9.9572000000000003</v>
      </c>
      <c r="I364" s="68" t="s">
        <v>2</v>
      </c>
      <c r="J364" s="71">
        <v>3.198</v>
      </c>
    </row>
    <row r="365" spans="1:10" x14ac:dyDescent="0.4">
      <c r="A365" s="68" t="s">
        <v>19</v>
      </c>
      <c r="B365" s="70">
        <v>22.501000000000001</v>
      </c>
      <c r="C365" s="67"/>
      <c r="D365" s="68" t="s">
        <v>19</v>
      </c>
      <c r="E365" s="71">
        <v>22.212</v>
      </c>
      <c r="F365" s="67"/>
      <c r="G365" s="68" t="s">
        <v>19</v>
      </c>
      <c r="H365" s="1">
        <v>22.482500000000002</v>
      </c>
      <c r="I365" s="68" t="s">
        <v>252</v>
      </c>
      <c r="J365" s="71">
        <v>5.0750000000000002</v>
      </c>
    </row>
    <row r="366" spans="1:10" x14ac:dyDescent="0.4">
      <c r="A366" s="68" t="s">
        <v>0</v>
      </c>
      <c r="B366" s="71">
        <v>0.65600000000000003</v>
      </c>
      <c r="C366" s="67"/>
      <c r="D366" s="68" t="s">
        <v>0</v>
      </c>
      <c r="E366" s="71">
        <v>0.65600000000000003</v>
      </c>
      <c r="F366" s="67"/>
      <c r="G366" s="68" t="s">
        <v>0</v>
      </c>
      <c r="H366" s="71">
        <v>0.65600000000000003</v>
      </c>
      <c r="I366" s="67"/>
      <c r="J366" s="67"/>
    </row>
    <row r="367" spans="1:10" x14ac:dyDescent="0.4">
      <c r="A367" s="72" t="s">
        <v>1</v>
      </c>
      <c r="B367" s="1">
        <v>2.3410000000000002</v>
      </c>
      <c r="C367" s="67"/>
      <c r="D367" s="72" t="s">
        <v>1</v>
      </c>
      <c r="E367" s="1">
        <v>2.3410000000000002</v>
      </c>
      <c r="F367" s="67"/>
      <c r="G367" s="72" t="s">
        <v>1</v>
      </c>
      <c r="H367" s="1">
        <v>2.3410000000000002</v>
      </c>
      <c r="J367" s="67"/>
    </row>
    <row r="369" spans="1:10" x14ac:dyDescent="0.4">
      <c r="A369" s="68" t="s">
        <v>49</v>
      </c>
      <c r="B369" s="69" t="s">
        <v>153</v>
      </c>
      <c r="C369" s="67"/>
      <c r="D369" s="68" t="s">
        <v>174</v>
      </c>
      <c r="E369" s="69" t="s">
        <v>153</v>
      </c>
      <c r="F369" s="67"/>
      <c r="G369" s="68" t="s">
        <v>172</v>
      </c>
      <c r="H369" s="69" t="s">
        <v>153</v>
      </c>
      <c r="I369" s="67"/>
      <c r="J369" s="67"/>
    </row>
    <row r="370" spans="1:10" x14ac:dyDescent="0.4">
      <c r="A370" s="68" t="s">
        <v>11</v>
      </c>
      <c r="B370" s="51">
        <v>-11.6129</v>
      </c>
      <c r="C370" s="67"/>
      <c r="D370" s="68" t="s">
        <v>11</v>
      </c>
      <c r="E370" s="51">
        <v>-11.857799999999999</v>
      </c>
      <c r="F370" s="67"/>
      <c r="G370" s="68" t="s">
        <v>11</v>
      </c>
      <c r="H370" s="51"/>
      <c r="I370" s="68" t="s">
        <v>2</v>
      </c>
      <c r="J370" s="71"/>
    </row>
    <row r="371" spans="1:10" x14ac:dyDescent="0.4">
      <c r="A371" s="68" t="s">
        <v>19</v>
      </c>
      <c r="B371" s="70">
        <v>18.88</v>
      </c>
      <c r="C371" s="67"/>
      <c r="D371" s="68" t="s">
        <v>19</v>
      </c>
      <c r="E371" s="70">
        <v>18.335000000000001</v>
      </c>
      <c r="F371" s="67"/>
      <c r="G371" s="68" t="s">
        <v>19</v>
      </c>
      <c r="H371" s="1"/>
      <c r="I371" s="68" t="s">
        <v>252</v>
      </c>
      <c r="J371" s="71"/>
    </row>
    <row r="372" spans="1:10" x14ac:dyDescent="0.4">
      <c r="A372" s="68" t="s">
        <v>0</v>
      </c>
      <c r="B372" s="71">
        <v>1.181</v>
      </c>
      <c r="C372" s="67"/>
      <c r="D372" s="68" t="s">
        <v>0</v>
      </c>
      <c r="E372" s="71">
        <v>1.181</v>
      </c>
      <c r="F372" s="67"/>
      <c r="G372" s="68" t="s">
        <v>0</v>
      </c>
      <c r="H372" s="71">
        <v>1.181</v>
      </c>
      <c r="I372" s="67"/>
      <c r="J372" s="67"/>
    </row>
    <row r="373" spans="1:10" x14ac:dyDescent="0.4">
      <c r="A373" s="72" t="s">
        <v>1</v>
      </c>
      <c r="B373" s="1">
        <v>2.6859999999999999</v>
      </c>
      <c r="C373" s="67"/>
      <c r="D373" s="72" t="s">
        <v>1</v>
      </c>
      <c r="E373" s="1">
        <v>2.6859999999999999</v>
      </c>
      <c r="F373" s="67"/>
      <c r="G373" s="72" t="s">
        <v>1</v>
      </c>
      <c r="H373" s="1">
        <v>2.6859999999999999</v>
      </c>
      <c r="J373" s="67"/>
    </row>
    <row r="375" spans="1:10" x14ac:dyDescent="0.4">
      <c r="A375" s="68" t="s">
        <v>49</v>
      </c>
      <c r="B375" s="69" t="s">
        <v>154</v>
      </c>
      <c r="C375" s="67"/>
      <c r="D375" s="68" t="s">
        <v>174</v>
      </c>
      <c r="E375" s="69" t="s">
        <v>154</v>
      </c>
      <c r="F375" s="67"/>
      <c r="G375" s="68" t="s">
        <v>172</v>
      </c>
      <c r="H375" s="69" t="s">
        <v>154</v>
      </c>
      <c r="I375" s="67"/>
      <c r="J375" s="67"/>
    </row>
    <row r="376" spans="1:10" x14ac:dyDescent="0.4">
      <c r="A376" s="68" t="s">
        <v>11</v>
      </c>
      <c r="B376" s="51">
        <v>-12.486700000000001</v>
      </c>
      <c r="C376" s="67"/>
      <c r="D376" s="68" t="s">
        <v>11</v>
      </c>
      <c r="E376" s="51">
        <v>-12.9581</v>
      </c>
      <c r="F376" s="67"/>
      <c r="G376" s="68" t="s">
        <v>11</v>
      </c>
      <c r="H376" s="51"/>
      <c r="I376" s="68" t="s">
        <v>2</v>
      </c>
      <c r="J376" s="71"/>
    </row>
    <row r="377" spans="1:10" x14ac:dyDescent="0.4">
      <c r="A377" s="68" t="s">
        <v>19</v>
      </c>
      <c r="B377" s="70">
        <v>16.524999999999999</v>
      </c>
      <c r="C377" s="67"/>
      <c r="D377" s="68" t="s">
        <v>19</v>
      </c>
      <c r="E377" s="70">
        <v>16.190999999999999</v>
      </c>
      <c r="F377" s="67"/>
      <c r="G377" s="68" t="s">
        <v>19</v>
      </c>
      <c r="H377" s="1"/>
      <c r="I377" s="68" t="s">
        <v>252</v>
      </c>
      <c r="J377" s="71"/>
    </row>
    <row r="378" spans="1:10" x14ac:dyDescent="0.4">
      <c r="A378" s="68" t="s">
        <v>0</v>
      </c>
      <c r="B378" s="71">
        <v>1.8280000000000001</v>
      </c>
      <c r="C378" s="67"/>
      <c r="D378" s="68" t="s">
        <v>0</v>
      </c>
      <c r="E378" s="71">
        <v>1.8280000000000001</v>
      </c>
      <c r="F378" s="67"/>
      <c r="G378" s="68" t="s">
        <v>0</v>
      </c>
      <c r="H378" s="71">
        <v>1.8280000000000001</v>
      </c>
      <c r="I378" s="67"/>
      <c r="J378" s="67"/>
    </row>
    <row r="379" spans="1:10" x14ac:dyDescent="0.4">
      <c r="A379" s="72" t="s">
        <v>1</v>
      </c>
      <c r="B379" s="1">
        <v>3.11</v>
      </c>
      <c r="C379" s="67"/>
      <c r="D379" s="72" t="s">
        <v>1</v>
      </c>
      <c r="E379" s="1">
        <v>3.11</v>
      </c>
      <c r="F379" s="67"/>
      <c r="G379" s="72" t="s">
        <v>1</v>
      </c>
      <c r="H379" s="1">
        <v>3.11</v>
      </c>
      <c r="J379" s="67"/>
    </row>
    <row r="381" spans="1:10" x14ac:dyDescent="0.4">
      <c r="A381" s="68" t="s">
        <v>49</v>
      </c>
      <c r="B381" s="69" t="s">
        <v>155</v>
      </c>
      <c r="C381" s="67"/>
      <c r="D381" s="68" t="s">
        <v>174</v>
      </c>
      <c r="E381" s="69" t="s">
        <v>155</v>
      </c>
      <c r="F381" s="67"/>
      <c r="G381" s="68" t="s">
        <v>172</v>
      </c>
      <c r="H381" s="69" t="s">
        <v>155</v>
      </c>
      <c r="I381" s="67"/>
      <c r="J381" s="67"/>
    </row>
    <row r="382" spans="1:10" x14ac:dyDescent="0.4">
      <c r="A382" s="68" t="s">
        <v>11</v>
      </c>
      <c r="B382" s="51">
        <v>-12.3818</v>
      </c>
      <c r="C382" s="67"/>
      <c r="D382" s="68" t="s">
        <v>11</v>
      </c>
      <c r="E382" s="51"/>
      <c r="F382" s="67"/>
      <c r="G382" s="68" t="s">
        <v>11</v>
      </c>
      <c r="H382" s="51">
        <v>-12.4445</v>
      </c>
      <c r="I382" s="68" t="s">
        <v>2</v>
      </c>
      <c r="J382" s="71">
        <v>2.7810000000000001</v>
      </c>
    </row>
    <row r="383" spans="1:10" x14ac:dyDescent="0.4">
      <c r="A383" s="68" t="s">
        <v>19</v>
      </c>
      <c r="B383" s="70">
        <v>15.116</v>
      </c>
      <c r="C383" s="67"/>
      <c r="D383" s="68" t="s">
        <v>19</v>
      </c>
      <c r="E383" s="70"/>
      <c r="F383" s="67"/>
      <c r="G383" s="68" t="s">
        <v>19</v>
      </c>
      <c r="H383" s="1">
        <v>15.061</v>
      </c>
      <c r="I383" s="68" t="s">
        <v>252</v>
      </c>
      <c r="J383" s="71">
        <v>4.4969999999999999</v>
      </c>
    </row>
    <row r="384" spans="1:10" x14ac:dyDescent="0.4">
      <c r="A384" s="68" t="s">
        <v>0</v>
      </c>
      <c r="B384" s="71">
        <v>2.1779999999999999</v>
      </c>
      <c r="C384" s="67"/>
      <c r="D384" s="68" t="s">
        <v>0</v>
      </c>
      <c r="E384" s="71">
        <v>2.1779999999999999</v>
      </c>
      <c r="F384" s="67"/>
      <c r="G384" s="68" t="s">
        <v>0</v>
      </c>
      <c r="H384" s="71">
        <v>2.1779999999999999</v>
      </c>
      <c r="I384" s="67"/>
      <c r="J384" s="67"/>
    </row>
    <row r="385" spans="1:10" x14ac:dyDescent="0.4">
      <c r="A385" s="72" t="s">
        <v>1</v>
      </c>
      <c r="B385" s="1">
        <v>3.359</v>
      </c>
      <c r="C385" s="67"/>
      <c r="D385" s="72" t="s">
        <v>1</v>
      </c>
      <c r="E385" s="1">
        <v>3.359</v>
      </c>
      <c r="F385" s="67"/>
      <c r="G385" s="72" t="s">
        <v>1</v>
      </c>
      <c r="H385" s="1">
        <v>3.359</v>
      </c>
      <c r="J385" s="67"/>
    </row>
    <row r="387" spans="1:10" x14ac:dyDescent="0.4">
      <c r="A387" s="68" t="s">
        <v>49</v>
      </c>
      <c r="B387" s="69" t="s">
        <v>215</v>
      </c>
      <c r="C387" s="67"/>
      <c r="D387" s="68" t="s">
        <v>174</v>
      </c>
      <c r="E387" s="69" t="s">
        <v>215</v>
      </c>
      <c r="F387" s="67"/>
      <c r="G387" s="68" t="s">
        <v>172</v>
      </c>
      <c r="H387" s="69" t="s">
        <v>215</v>
      </c>
      <c r="I387" s="67"/>
      <c r="J387" s="67"/>
    </row>
    <row r="388" spans="1:10" x14ac:dyDescent="0.4">
      <c r="A388" s="68" t="s">
        <v>11</v>
      </c>
      <c r="B388" s="51">
        <v>-11.093999999999999</v>
      </c>
      <c r="C388" s="67"/>
      <c r="D388" s="68" t="s">
        <v>11</v>
      </c>
      <c r="E388" s="51"/>
      <c r="F388" s="67"/>
      <c r="G388" s="68" t="s">
        <v>11</v>
      </c>
      <c r="H388" s="51">
        <v>-11.2273</v>
      </c>
      <c r="I388" s="68" t="s">
        <v>2</v>
      </c>
      <c r="J388" s="71">
        <v>2.7589999999999999</v>
      </c>
    </row>
    <row r="389" spans="1:10" x14ac:dyDescent="0.4">
      <c r="A389" s="68" t="s">
        <v>19</v>
      </c>
      <c r="B389" s="70">
        <v>14.417</v>
      </c>
      <c r="C389" s="67"/>
      <c r="D389" s="68" t="s">
        <v>19</v>
      </c>
      <c r="E389" s="70"/>
      <c r="F389" s="67"/>
      <c r="G389" s="68" t="s">
        <v>19</v>
      </c>
      <c r="H389" s="1">
        <v>14.355499999999999</v>
      </c>
      <c r="I389" s="68" t="s">
        <v>252</v>
      </c>
      <c r="J389" s="71">
        <v>4.3570000000000002</v>
      </c>
    </row>
    <row r="390" spans="1:10" x14ac:dyDescent="0.4">
      <c r="A390" s="68" t="s">
        <v>0</v>
      </c>
      <c r="B390" s="71">
        <v>2.3889999999999998</v>
      </c>
      <c r="C390" s="67"/>
      <c r="D390" s="68" t="s">
        <v>0</v>
      </c>
      <c r="E390" s="71">
        <v>2.3889999999999998</v>
      </c>
      <c r="F390" s="67"/>
      <c r="G390" s="68" t="s">
        <v>0</v>
      </c>
      <c r="H390" s="71">
        <v>2.3889999999999998</v>
      </c>
      <c r="I390" s="67"/>
      <c r="J390" s="67"/>
    </row>
    <row r="391" spans="1:10" x14ac:dyDescent="0.4">
      <c r="A391" s="72" t="s">
        <v>1</v>
      </c>
      <c r="B391" s="1">
        <v>3.6960000000000002</v>
      </c>
      <c r="C391" s="67"/>
      <c r="D391" s="72" t="s">
        <v>1</v>
      </c>
      <c r="E391" s="1">
        <v>3.6960000000000002</v>
      </c>
      <c r="F391" s="67"/>
      <c r="G391" s="72" t="s">
        <v>1</v>
      </c>
      <c r="H391" s="1">
        <v>3.6960000000000002</v>
      </c>
      <c r="J391" s="67"/>
    </row>
    <row r="393" spans="1:10" x14ac:dyDescent="0.4">
      <c r="A393" s="68" t="s">
        <v>49</v>
      </c>
      <c r="B393" s="69" t="s">
        <v>156</v>
      </c>
      <c r="C393" s="67"/>
      <c r="D393" s="68" t="s">
        <v>174</v>
      </c>
      <c r="E393" s="69" t="s">
        <v>156</v>
      </c>
      <c r="F393" s="67"/>
      <c r="G393" s="68" t="s">
        <v>172</v>
      </c>
      <c r="H393" s="69" t="s">
        <v>156</v>
      </c>
      <c r="I393" s="67"/>
      <c r="J393" s="67"/>
    </row>
    <row r="394" spans="1:10" x14ac:dyDescent="0.4">
      <c r="A394" s="68" t="s">
        <v>11</v>
      </c>
      <c r="B394" s="51">
        <v>-8.8384</v>
      </c>
      <c r="C394" s="67"/>
      <c r="D394" s="68" t="s">
        <v>11</v>
      </c>
      <c r="E394" s="51"/>
      <c r="F394" s="67"/>
      <c r="G394" s="68" t="s">
        <v>11</v>
      </c>
      <c r="H394" s="51"/>
      <c r="I394" s="68" t="s">
        <v>2</v>
      </c>
      <c r="J394" s="71"/>
    </row>
    <row r="395" spans="1:10" x14ac:dyDescent="0.4">
      <c r="A395" s="68" t="s">
        <v>19</v>
      </c>
      <c r="B395" s="70">
        <v>14.555</v>
      </c>
      <c r="C395" s="67"/>
      <c r="D395" s="68" t="s">
        <v>19</v>
      </c>
      <c r="E395" s="70"/>
      <c r="F395" s="67"/>
      <c r="G395" s="68" t="s">
        <v>19</v>
      </c>
      <c r="H395" s="1"/>
      <c r="I395" s="68" t="s">
        <v>252</v>
      </c>
      <c r="J395" s="71"/>
    </row>
    <row r="396" spans="1:10" x14ac:dyDescent="0.4">
      <c r="A396" s="68" t="s">
        <v>0</v>
      </c>
      <c r="B396" s="71">
        <v>2.0499999999999998</v>
      </c>
      <c r="C396" s="67"/>
      <c r="D396" s="68" t="s">
        <v>0</v>
      </c>
      <c r="E396" s="71">
        <v>2.0499999999999998</v>
      </c>
      <c r="F396" s="67"/>
      <c r="G396" s="68" t="s">
        <v>0</v>
      </c>
      <c r="H396" s="71">
        <v>2.0499999999999998</v>
      </c>
      <c r="I396" s="67"/>
      <c r="J396" s="67"/>
    </row>
    <row r="397" spans="1:10" x14ac:dyDescent="0.4">
      <c r="A397" s="72" t="s">
        <v>1</v>
      </c>
      <c r="B397" s="1">
        <v>3.883</v>
      </c>
      <c r="C397" s="67"/>
      <c r="D397" s="72" t="s">
        <v>1</v>
      </c>
      <c r="E397" s="1">
        <v>3.883</v>
      </c>
      <c r="F397" s="67"/>
      <c r="G397" s="72" t="s">
        <v>1</v>
      </c>
      <c r="H397" s="1">
        <v>3.883</v>
      </c>
      <c r="J397" s="67"/>
    </row>
    <row r="399" spans="1:10" x14ac:dyDescent="0.4">
      <c r="A399" s="68" t="s">
        <v>49</v>
      </c>
      <c r="B399" s="69" t="s">
        <v>157</v>
      </c>
      <c r="C399" s="67"/>
      <c r="D399" s="68" t="s">
        <v>174</v>
      </c>
      <c r="E399" s="69" t="s">
        <v>157</v>
      </c>
      <c r="F399" s="67"/>
      <c r="G399" s="68" t="s">
        <v>172</v>
      </c>
      <c r="H399" s="69" t="s">
        <v>157</v>
      </c>
      <c r="I399" s="67"/>
      <c r="J399" s="67"/>
    </row>
    <row r="400" spans="1:10" x14ac:dyDescent="0.4">
      <c r="A400" s="68" t="s">
        <v>11</v>
      </c>
      <c r="B400" s="51">
        <v>-6.0709</v>
      </c>
      <c r="C400" s="67"/>
      <c r="D400" s="68" t="s">
        <v>11</v>
      </c>
      <c r="E400" s="51"/>
      <c r="F400" s="67"/>
      <c r="G400" s="68" t="s">
        <v>11</v>
      </c>
      <c r="H400" s="51"/>
      <c r="I400" s="68" t="s">
        <v>2</v>
      </c>
      <c r="J400" s="71"/>
    </row>
    <row r="401" spans="1:10" x14ac:dyDescent="0.4">
      <c r="A401" s="68" t="s">
        <v>19</v>
      </c>
      <c r="B401" s="70">
        <v>15.723000000000001</v>
      </c>
      <c r="C401" s="67"/>
      <c r="D401" s="68" t="s">
        <v>19</v>
      </c>
      <c r="E401" s="70"/>
      <c r="F401" s="67"/>
      <c r="G401" s="68" t="s">
        <v>19</v>
      </c>
      <c r="H401" s="1"/>
      <c r="I401" s="68" t="s">
        <v>252</v>
      </c>
      <c r="J401" s="71"/>
    </row>
    <row r="402" spans="1:10" x14ac:dyDescent="0.4">
      <c r="A402" s="68" t="s">
        <v>0</v>
      </c>
      <c r="B402" s="71">
        <v>1.45</v>
      </c>
      <c r="C402" s="67"/>
      <c r="D402" s="68" t="s">
        <v>0</v>
      </c>
      <c r="E402" s="71">
        <v>1.45</v>
      </c>
      <c r="F402" s="67"/>
      <c r="G402" s="68" t="s">
        <v>0</v>
      </c>
      <c r="H402" s="71">
        <v>1.45</v>
      </c>
      <c r="I402" s="67"/>
      <c r="J402" s="67"/>
    </row>
    <row r="403" spans="1:10" x14ac:dyDescent="0.4">
      <c r="A403" s="72" t="s">
        <v>1</v>
      </c>
      <c r="B403" s="1">
        <v>4.2439999999999998</v>
      </c>
      <c r="C403" s="67"/>
      <c r="D403" s="72" t="s">
        <v>1</v>
      </c>
      <c r="E403" s="1">
        <v>4.2439999999999998</v>
      </c>
      <c r="F403" s="67"/>
      <c r="G403" s="72" t="s">
        <v>1</v>
      </c>
      <c r="H403" s="1">
        <v>4.2439999999999998</v>
      </c>
      <c r="J403" s="67"/>
    </row>
    <row r="405" spans="1:10" x14ac:dyDescent="0.4">
      <c r="A405" s="68" t="s">
        <v>49</v>
      </c>
      <c r="B405" s="69" t="s">
        <v>158</v>
      </c>
      <c r="C405" s="67"/>
      <c r="D405" s="68" t="s">
        <v>174</v>
      </c>
      <c r="E405" s="69" t="s">
        <v>158</v>
      </c>
      <c r="F405" s="67"/>
      <c r="G405" s="68" t="s">
        <v>172</v>
      </c>
      <c r="H405" s="69" t="s">
        <v>158</v>
      </c>
      <c r="I405" s="67"/>
      <c r="J405" s="67"/>
    </row>
    <row r="406" spans="1:10" x14ac:dyDescent="0.4">
      <c r="A406" s="68" t="s">
        <v>11</v>
      </c>
      <c r="B406" s="51">
        <v>-3.2738999999999998</v>
      </c>
      <c r="C406" s="67"/>
      <c r="D406" s="68" t="s">
        <v>11</v>
      </c>
      <c r="E406" s="51"/>
      <c r="F406" s="67"/>
      <c r="G406" s="68" t="s">
        <v>11</v>
      </c>
      <c r="H406" s="51"/>
      <c r="I406" s="68" t="s">
        <v>2</v>
      </c>
      <c r="J406" s="71"/>
    </row>
    <row r="407" spans="1:10" x14ac:dyDescent="0.4">
      <c r="A407" s="68" t="s">
        <v>19</v>
      </c>
      <c r="B407" s="70">
        <v>18.145</v>
      </c>
      <c r="C407" s="67"/>
      <c r="D407" s="68" t="s">
        <v>19</v>
      </c>
      <c r="E407" s="70"/>
      <c r="F407" s="67"/>
      <c r="G407" s="68" t="s">
        <v>19</v>
      </c>
      <c r="H407" s="1"/>
      <c r="I407" s="68" t="s">
        <v>252</v>
      </c>
      <c r="J407" s="71"/>
    </row>
    <row r="408" spans="1:10" x14ac:dyDescent="0.4">
      <c r="A408" s="68" t="s">
        <v>0</v>
      </c>
      <c r="B408" s="71">
        <v>0.79600000000000004</v>
      </c>
      <c r="C408" s="67"/>
      <c r="D408" s="68" t="s">
        <v>0</v>
      </c>
      <c r="E408" s="71">
        <v>0.79600000000000004</v>
      </c>
      <c r="F408" s="67"/>
      <c r="G408" s="68" t="s">
        <v>0</v>
      </c>
      <c r="H408" s="71">
        <v>0.79600000000000004</v>
      </c>
      <c r="I408" s="67"/>
      <c r="J408" s="67"/>
    </row>
    <row r="409" spans="1:10" x14ac:dyDescent="0.4">
      <c r="A409" s="72" t="s">
        <v>1</v>
      </c>
      <c r="B409" s="1">
        <v>4.6050000000000004</v>
      </c>
      <c r="C409" s="67"/>
      <c r="D409" s="72" t="s">
        <v>1</v>
      </c>
      <c r="E409" s="1">
        <v>4.6050000000000004</v>
      </c>
      <c r="F409" s="67"/>
      <c r="G409" s="72" t="s">
        <v>1</v>
      </c>
      <c r="H409" s="1">
        <v>4.6050000000000004</v>
      </c>
      <c r="J409" s="67"/>
    </row>
    <row r="411" spans="1:10" x14ac:dyDescent="0.4">
      <c r="A411" s="68" t="s">
        <v>49</v>
      </c>
      <c r="B411" s="69" t="s">
        <v>274</v>
      </c>
      <c r="C411" s="67"/>
      <c r="D411" s="68" t="s">
        <v>174</v>
      </c>
      <c r="E411" s="69" t="s">
        <v>274</v>
      </c>
      <c r="F411" s="67"/>
      <c r="G411" s="68" t="s">
        <v>172</v>
      </c>
      <c r="H411" s="69" t="s">
        <v>274</v>
      </c>
      <c r="I411" s="67"/>
      <c r="J411" s="67"/>
    </row>
    <row r="412" spans="1:10" x14ac:dyDescent="0.4">
      <c r="A412" s="68" t="s">
        <v>11</v>
      </c>
      <c r="B412" s="51">
        <v>-0.29120000000000001</v>
      </c>
      <c r="C412" s="67"/>
      <c r="D412" s="68" t="s">
        <v>11</v>
      </c>
      <c r="E412" s="51">
        <v>-0.30259999999999998</v>
      </c>
      <c r="F412" s="67"/>
      <c r="G412" s="68" t="s">
        <v>11</v>
      </c>
      <c r="H412" s="51">
        <v>-0.30359999999999998</v>
      </c>
      <c r="I412" s="68" t="s">
        <v>2</v>
      </c>
      <c r="J412" s="71">
        <v>3.58</v>
      </c>
    </row>
    <row r="413" spans="1:10" x14ac:dyDescent="0.4">
      <c r="A413" s="68" t="s">
        <v>19</v>
      </c>
      <c r="B413" s="70">
        <v>32.597000000000001</v>
      </c>
      <c r="C413" s="67"/>
      <c r="D413" s="68" t="s">
        <v>19</v>
      </c>
      <c r="E413" s="70">
        <v>30.373000000000001</v>
      </c>
      <c r="F413" s="67"/>
      <c r="G413" s="68" t="s">
        <v>19</v>
      </c>
      <c r="H413" s="1">
        <v>31.823</v>
      </c>
      <c r="I413" s="68" t="s">
        <v>252</v>
      </c>
      <c r="J413" s="71">
        <v>5.7350000000000003</v>
      </c>
    </row>
    <row r="414" spans="1:10" x14ac:dyDescent="0.4">
      <c r="A414" s="68" t="s">
        <v>0</v>
      </c>
      <c r="B414" s="71">
        <v>4.1000000000000002E-2</v>
      </c>
      <c r="C414" s="67"/>
      <c r="D414" s="68" t="s">
        <v>0</v>
      </c>
      <c r="E414" s="71">
        <v>4.1000000000000002E-2</v>
      </c>
      <c r="F414" s="67"/>
      <c r="G414" s="68" t="s">
        <v>0</v>
      </c>
      <c r="H414" s="71">
        <v>4.1000000000000002E-2</v>
      </c>
      <c r="I414" s="67"/>
      <c r="J414" s="67"/>
    </row>
    <row r="415" spans="1:10" x14ac:dyDescent="0.4">
      <c r="A415" s="72" t="s">
        <v>1</v>
      </c>
      <c r="B415" s="1">
        <v>5.0860000000000003</v>
      </c>
      <c r="C415" s="67"/>
      <c r="D415" s="72" t="s">
        <v>1</v>
      </c>
      <c r="E415" s="1">
        <v>5.0860000000000003</v>
      </c>
      <c r="F415" s="67"/>
      <c r="G415" s="72" t="s">
        <v>1</v>
      </c>
      <c r="H415" s="1">
        <v>5.0860000000000003</v>
      </c>
      <c r="J415" s="67"/>
    </row>
    <row r="417" spans="1:10" x14ac:dyDescent="0.4">
      <c r="A417" s="68" t="s">
        <v>49</v>
      </c>
      <c r="B417" s="69" t="s">
        <v>159</v>
      </c>
      <c r="C417" s="67"/>
      <c r="D417" s="68" t="s">
        <v>174</v>
      </c>
      <c r="E417" s="69" t="s">
        <v>159</v>
      </c>
      <c r="F417" s="67"/>
      <c r="G417" s="68" t="s">
        <v>172</v>
      </c>
      <c r="H417" s="69" t="s">
        <v>159</v>
      </c>
      <c r="I417" s="67"/>
      <c r="J417" s="67"/>
    </row>
    <row r="418" spans="1:10" x14ac:dyDescent="0.4">
      <c r="A418" s="68" t="s">
        <v>11</v>
      </c>
      <c r="B418" s="51">
        <v>-2.3519999999999999</v>
      </c>
      <c r="C418" s="67"/>
      <c r="D418" s="68" t="s">
        <v>11</v>
      </c>
      <c r="E418" s="51">
        <v>-2.3616999999999999</v>
      </c>
      <c r="F418" s="67"/>
      <c r="G418" s="68" t="s">
        <v>11</v>
      </c>
      <c r="H418" s="51">
        <v>-2.3586999999999998</v>
      </c>
      <c r="I418" s="68" t="s">
        <v>2</v>
      </c>
      <c r="J418" s="71">
        <v>3.5489999999999999</v>
      </c>
    </row>
    <row r="419" spans="1:10" x14ac:dyDescent="0.4">
      <c r="A419" s="68" t="s">
        <v>19</v>
      </c>
      <c r="B419" s="70">
        <v>31.123000000000001</v>
      </c>
      <c r="C419" s="67"/>
      <c r="D419" s="68" t="s">
        <v>19</v>
      </c>
      <c r="E419" s="70">
        <v>31.132999999999999</v>
      </c>
      <c r="F419" s="67"/>
      <c r="G419" s="68" t="s">
        <v>19</v>
      </c>
      <c r="H419" s="1">
        <v>31.295999999999999</v>
      </c>
      <c r="I419" s="68" t="s">
        <v>252</v>
      </c>
      <c r="J419" s="71">
        <v>5.7380000000000004</v>
      </c>
    </row>
    <row r="420" spans="1:10" x14ac:dyDescent="0.4">
      <c r="A420" s="68" t="s">
        <v>0</v>
      </c>
      <c r="B420" s="71">
        <v>0.158</v>
      </c>
      <c r="C420" s="67"/>
      <c r="D420" s="68" t="s">
        <v>0</v>
      </c>
      <c r="E420" s="71">
        <v>0.158</v>
      </c>
      <c r="F420" s="67"/>
      <c r="G420" s="68" t="s">
        <v>0</v>
      </c>
      <c r="H420" s="71">
        <v>0.158</v>
      </c>
      <c r="I420" s="67"/>
      <c r="J420" s="67"/>
    </row>
    <row r="421" spans="1:10" x14ac:dyDescent="0.4">
      <c r="A421" s="72" t="s">
        <v>1</v>
      </c>
      <c r="B421" s="1">
        <v>4.1470000000000002</v>
      </c>
      <c r="C421" s="67"/>
      <c r="D421" s="72" t="s">
        <v>1</v>
      </c>
      <c r="E421" s="1">
        <v>4.1470000000000002</v>
      </c>
      <c r="F421" s="67"/>
      <c r="G421" s="72" t="s">
        <v>1</v>
      </c>
      <c r="H421" s="1">
        <v>4.1470000000000002</v>
      </c>
      <c r="J421" s="67"/>
    </row>
    <row r="423" spans="1:10" x14ac:dyDescent="0.4">
      <c r="A423" s="68" t="s">
        <v>49</v>
      </c>
      <c r="B423" s="69" t="s">
        <v>160</v>
      </c>
      <c r="C423" s="67"/>
      <c r="D423" s="68" t="s">
        <v>174</v>
      </c>
      <c r="E423" s="69" t="s">
        <v>160</v>
      </c>
      <c r="F423" s="67"/>
      <c r="G423" s="68" t="s">
        <v>172</v>
      </c>
      <c r="H423" s="69" t="s">
        <v>160</v>
      </c>
      <c r="I423" s="67"/>
      <c r="J423" s="67"/>
    </row>
    <row r="424" spans="1:10" x14ac:dyDescent="0.4">
      <c r="A424" s="68" t="s">
        <v>11</v>
      </c>
      <c r="B424" s="51">
        <v>-3.7126000000000001</v>
      </c>
      <c r="C424" s="67"/>
      <c r="D424" s="68" t="s">
        <v>11</v>
      </c>
      <c r="E424" s="51">
        <v>-3.665</v>
      </c>
      <c r="F424" s="67"/>
      <c r="G424" s="68" t="s">
        <v>11</v>
      </c>
      <c r="H424" s="51">
        <v>-3.6983000000000001</v>
      </c>
      <c r="I424" s="68" t="s">
        <v>2</v>
      </c>
      <c r="J424" s="71">
        <v>3.548</v>
      </c>
    </row>
    <row r="425" spans="1:10" x14ac:dyDescent="0.4">
      <c r="A425" s="68" t="s">
        <v>19</v>
      </c>
      <c r="B425" s="70">
        <v>32.207000000000001</v>
      </c>
      <c r="C425" s="67"/>
      <c r="D425" s="68" t="s">
        <v>19</v>
      </c>
      <c r="E425" s="70">
        <v>32.106000000000002</v>
      </c>
      <c r="F425" s="67"/>
      <c r="G425" s="68" t="s">
        <v>19</v>
      </c>
      <c r="H425" s="1">
        <v>31.847000000000001</v>
      </c>
      <c r="I425" s="68" t="s">
        <v>252</v>
      </c>
      <c r="J425" s="71">
        <v>5.8410000000000002</v>
      </c>
    </row>
    <row r="426" spans="1:10" x14ac:dyDescent="0.4">
      <c r="A426" s="68" t="s">
        <v>0</v>
      </c>
      <c r="B426" s="71">
        <v>0.23899999999999999</v>
      </c>
      <c r="C426" s="67"/>
      <c r="D426" s="68" t="s">
        <v>0</v>
      </c>
      <c r="E426" s="71">
        <v>0.23899999999999999</v>
      </c>
      <c r="F426" s="67"/>
      <c r="G426" s="68" t="s">
        <v>0</v>
      </c>
      <c r="H426" s="71">
        <v>0.23899999999999999</v>
      </c>
      <c r="I426" s="67"/>
      <c r="J426" s="67"/>
    </row>
    <row r="427" spans="1:10" x14ac:dyDescent="0.4">
      <c r="A427" s="72" t="s">
        <v>1</v>
      </c>
      <c r="B427" s="1">
        <v>3.62</v>
      </c>
      <c r="C427" s="67"/>
      <c r="D427" s="72" t="s">
        <v>1</v>
      </c>
      <c r="E427" s="1">
        <v>3.62</v>
      </c>
      <c r="F427" s="67"/>
      <c r="G427" s="72" t="s">
        <v>1</v>
      </c>
      <c r="H427" s="1">
        <v>3.62</v>
      </c>
      <c r="J427" s="67"/>
    </row>
    <row r="429" spans="1:10" x14ac:dyDescent="0.4">
      <c r="A429" s="68" t="s">
        <v>49</v>
      </c>
      <c r="B429" s="69" t="s">
        <v>165</v>
      </c>
      <c r="C429" s="67"/>
      <c r="D429" s="68" t="s">
        <v>174</v>
      </c>
      <c r="E429" s="69" t="s">
        <v>165</v>
      </c>
      <c r="F429" s="67"/>
      <c r="G429" s="68" t="s">
        <v>172</v>
      </c>
      <c r="H429" s="69" t="s">
        <v>165</v>
      </c>
      <c r="I429" s="67"/>
      <c r="J429" s="67"/>
    </row>
    <row r="430" spans="1:10" x14ac:dyDescent="0.4">
      <c r="A430" s="68" t="s">
        <v>11</v>
      </c>
      <c r="B430" s="51"/>
      <c r="C430" s="67"/>
      <c r="D430" s="68" t="s">
        <v>11</v>
      </c>
      <c r="E430" s="51">
        <v>-3.7507000000000001</v>
      </c>
      <c r="F430" s="67"/>
      <c r="G430" s="68" t="s">
        <v>11</v>
      </c>
      <c r="H430" s="51"/>
      <c r="I430" s="68" t="s">
        <v>2</v>
      </c>
      <c r="J430" s="71"/>
    </row>
    <row r="431" spans="1:10" x14ac:dyDescent="0.4">
      <c r="A431" s="68" t="s">
        <v>19</v>
      </c>
      <c r="B431" s="70"/>
      <c r="C431" s="67"/>
      <c r="D431" s="68" t="s">
        <v>19</v>
      </c>
      <c r="E431" s="70">
        <v>31.706</v>
      </c>
      <c r="F431" s="67"/>
      <c r="G431" s="68" t="s">
        <v>19</v>
      </c>
      <c r="H431" s="1"/>
      <c r="I431" s="68" t="s">
        <v>252</v>
      </c>
      <c r="J431" s="71"/>
    </row>
    <row r="432" spans="1:10" x14ac:dyDescent="0.4">
      <c r="A432" s="68" t="s">
        <v>0</v>
      </c>
      <c r="B432" s="71">
        <v>0.26</v>
      </c>
      <c r="C432" s="67"/>
      <c r="D432" s="68" t="s">
        <v>0</v>
      </c>
      <c r="E432" s="71">
        <v>0.26</v>
      </c>
      <c r="F432" s="67"/>
      <c r="G432" s="68" t="s">
        <v>0</v>
      </c>
      <c r="H432" s="71">
        <v>0.26</v>
      </c>
      <c r="I432" s="67"/>
      <c r="J432" s="67"/>
    </row>
    <row r="433" spans="1:10" x14ac:dyDescent="0.4">
      <c r="A433" s="72" t="s">
        <v>1</v>
      </c>
      <c r="B433" s="1">
        <v>3.4940000000000002</v>
      </c>
      <c r="C433" s="67"/>
      <c r="D433" s="72" t="s">
        <v>1</v>
      </c>
      <c r="E433" s="1">
        <v>3.4940000000000002</v>
      </c>
      <c r="F433" s="67"/>
      <c r="G433" s="72" t="s">
        <v>1</v>
      </c>
      <c r="H433" s="1">
        <v>3.4940000000000002</v>
      </c>
      <c r="J433" s="67"/>
    </row>
    <row r="435" spans="1:10" x14ac:dyDescent="0.4">
      <c r="A435" s="68" t="s">
        <v>49</v>
      </c>
      <c r="B435" s="69" t="s">
        <v>216</v>
      </c>
      <c r="C435" s="67"/>
      <c r="D435" s="68" t="s">
        <v>174</v>
      </c>
      <c r="E435" s="69" t="s">
        <v>216</v>
      </c>
      <c r="F435" s="67"/>
      <c r="G435" s="68" t="s">
        <v>172</v>
      </c>
      <c r="H435" s="69" t="s">
        <v>216</v>
      </c>
      <c r="I435" s="67"/>
      <c r="J435" s="67"/>
    </row>
    <row r="436" spans="1:10" x14ac:dyDescent="0.4">
      <c r="A436" s="68" t="s">
        <v>11</v>
      </c>
      <c r="B436" s="51">
        <v>-4.1007999999999996</v>
      </c>
      <c r="C436" s="67"/>
      <c r="D436" s="68" t="s">
        <v>11</v>
      </c>
      <c r="E436" s="51"/>
      <c r="F436" s="67"/>
      <c r="G436" s="68" t="s">
        <v>11</v>
      </c>
      <c r="H436" s="51"/>
      <c r="I436" s="68" t="s">
        <v>2</v>
      </c>
      <c r="J436" s="71"/>
    </row>
    <row r="437" spans="1:10" x14ac:dyDescent="0.4">
      <c r="A437" s="68" t="s">
        <v>19</v>
      </c>
      <c r="B437" s="70">
        <v>45.384999999999998</v>
      </c>
      <c r="C437" s="67"/>
      <c r="D437" s="68" t="s">
        <v>19</v>
      </c>
      <c r="E437" s="70"/>
      <c r="F437" s="67"/>
      <c r="G437" s="68" t="s">
        <v>19</v>
      </c>
      <c r="H437" s="1"/>
      <c r="I437" s="68" t="s">
        <v>252</v>
      </c>
      <c r="J437" s="71"/>
    </row>
    <row r="438" spans="1:10" x14ac:dyDescent="0.4">
      <c r="A438" s="68" t="s">
        <v>0</v>
      </c>
      <c r="B438" s="71">
        <v>0.151</v>
      </c>
      <c r="C438" s="67"/>
      <c r="D438" s="68" t="s">
        <v>0</v>
      </c>
      <c r="E438" s="71">
        <v>0.151</v>
      </c>
      <c r="F438" s="67"/>
      <c r="G438" s="68" t="s">
        <v>0</v>
      </c>
      <c r="H438" s="71">
        <v>0.151</v>
      </c>
      <c r="I438" s="67"/>
      <c r="J438" s="67"/>
    </row>
    <row r="439" spans="1:10" x14ac:dyDescent="0.4">
      <c r="A439" s="72" t="s">
        <v>1</v>
      </c>
      <c r="B439" s="1">
        <v>2.0489999999999999</v>
      </c>
      <c r="C439" s="67"/>
      <c r="D439" s="72" t="s">
        <v>1</v>
      </c>
      <c r="E439" s="1">
        <v>2.0489999999999999</v>
      </c>
      <c r="F439" s="67"/>
      <c r="G439" s="72" t="s">
        <v>1</v>
      </c>
      <c r="H439" s="1">
        <v>2.0489999999999999</v>
      </c>
      <c r="J439" s="67"/>
    </row>
    <row r="441" spans="1:10" x14ac:dyDescent="0.4">
      <c r="A441" s="68" t="s">
        <v>49</v>
      </c>
      <c r="B441" s="69" t="s">
        <v>161</v>
      </c>
      <c r="C441" s="67"/>
      <c r="D441" s="68" t="s">
        <v>174</v>
      </c>
      <c r="E441" s="69" t="s">
        <v>161</v>
      </c>
      <c r="F441" s="67"/>
      <c r="G441" s="68" t="s">
        <v>172</v>
      </c>
      <c r="H441" s="69" t="s">
        <v>161</v>
      </c>
      <c r="I441" s="67"/>
      <c r="J441" s="67"/>
    </row>
    <row r="442" spans="1:10" x14ac:dyDescent="0.4">
      <c r="A442" s="68" t="s">
        <v>11</v>
      </c>
      <c r="B442" s="51">
        <v>-7.4138999999999999</v>
      </c>
      <c r="C442" s="67"/>
      <c r="D442" s="68" t="s">
        <v>11</v>
      </c>
      <c r="E442" s="51"/>
      <c r="F442" s="67"/>
      <c r="G442" s="68" t="s">
        <v>11</v>
      </c>
      <c r="H442" s="51"/>
      <c r="I442" s="68" t="s">
        <v>2</v>
      </c>
      <c r="J442" s="71"/>
    </row>
    <row r="443" spans="1:10" x14ac:dyDescent="0.4">
      <c r="A443" s="68" t="s">
        <v>19</v>
      </c>
      <c r="B443" s="70">
        <v>32.029000000000003</v>
      </c>
      <c r="C443" s="67"/>
      <c r="D443" s="68" t="s">
        <v>19</v>
      </c>
      <c r="E443" s="70"/>
      <c r="F443" s="67"/>
      <c r="G443" s="68" t="s">
        <v>19</v>
      </c>
      <c r="H443" s="1"/>
      <c r="I443" s="68" t="s">
        <v>252</v>
      </c>
      <c r="J443" s="71"/>
    </row>
    <row r="444" spans="1:10" x14ac:dyDescent="0.4">
      <c r="A444" s="68" t="s">
        <v>0</v>
      </c>
      <c r="B444" s="71">
        <v>0.34599999999999997</v>
      </c>
      <c r="C444" s="67"/>
      <c r="D444" s="68" t="s">
        <v>0</v>
      </c>
      <c r="E444" s="71">
        <v>0.34599999999999997</v>
      </c>
      <c r="F444" s="67"/>
      <c r="G444" s="68" t="s">
        <v>0</v>
      </c>
      <c r="H444" s="71">
        <v>0.34599999999999997</v>
      </c>
      <c r="I444" s="67"/>
      <c r="J444" s="67"/>
    </row>
    <row r="445" spans="1:10" x14ac:dyDescent="0.4">
      <c r="A445" s="72" t="s">
        <v>1</v>
      </c>
      <c r="B445" s="1">
        <v>2.3109999999999999</v>
      </c>
      <c r="C445" s="67"/>
      <c r="D445" s="72" t="s">
        <v>1</v>
      </c>
      <c r="E445" s="1">
        <v>2.3109999999999999</v>
      </c>
      <c r="F445" s="67"/>
      <c r="G445" s="72" t="s">
        <v>1</v>
      </c>
      <c r="H445" s="1">
        <v>2.3109999999999999</v>
      </c>
      <c r="J445" s="67"/>
    </row>
    <row r="447" spans="1:10" x14ac:dyDescent="0.4">
      <c r="A447" s="68" t="s">
        <v>49</v>
      </c>
      <c r="B447" s="69" t="s">
        <v>218</v>
      </c>
      <c r="C447" s="67"/>
      <c r="D447" s="68" t="s">
        <v>174</v>
      </c>
      <c r="E447" s="69" t="s">
        <v>218</v>
      </c>
      <c r="F447" s="67"/>
      <c r="G447" s="68" t="s">
        <v>172</v>
      </c>
      <c r="H447" s="69" t="s">
        <v>218</v>
      </c>
      <c r="I447" s="67"/>
      <c r="J447" s="67"/>
    </row>
    <row r="448" spans="1:10" x14ac:dyDescent="0.4">
      <c r="A448" s="68" t="s">
        <v>11</v>
      </c>
      <c r="B448" s="51">
        <v>-9.5146999999999995</v>
      </c>
      <c r="C448" s="67"/>
      <c r="D448" s="68" t="s">
        <v>11</v>
      </c>
      <c r="E448" s="51"/>
      <c r="F448" s="67"/>
      <c r="G448" s="68" t="s">
        <v>11</v>
      </c>
      <c r="H448" s="51"/>
      <c r="I448" s="68" t="s">
        <v>2</v>
      </c>
      <c r="J448" s="71"/>
    </row>
    <row r="449" spans="1:10" x14ac:dyDescent="0.4">
      <c r="A449" s="68" t="s">
        <v>19</v>
      </c>
      <c r="B449" s="70">
        <v>25.21</v>
      </c>
      <c r="C449" s="67"/>
      <c r="D449" s="68" t="s">
        <v>19</v>
      </c>
      <c r="E449" s="70"/>
      <c r="F449" s="67"/>
      <c r="G449" s="68" t="s">
        <v>19</v>
      </c>
      <c r="H449" s="1"/>
      <c r="I449" s="68" t="s">
        <v>252</v>
      </c>
      <c r="J449" s="71"/>
    </row>
    <row r="450" spans="1:10" x14ac:dyDescent="0.4">
      <c r="A450" s="68" t="s">
        <v>0</v>
      </c>
      <c r="B450" s="71">
        <v>0.57699999999999996</v>
      </c>
      <c r="C450" s="67"/>
      <c r="D450" s="68" t="s">
        <v>0</v>
      </c>
      <c r="E450" s="71">
        <v>0.57699999999999996</v>
      </c>
      <c r="F450" s="67"/>
      <c r="G450" s="68" t="s">
        <v>0</v>
      </c>
      <c r="H450" s="71">
        <v>0.57699999999999996</v>
      </c>
      <c r="I450" s="67"/>
      <c r="J450" s="67"/>
    </row>
    <row r="451" spans="1:10" x14ac:dyDescent="0.4">
      <c r="A451" s="72" t="s">
        <v>1</v>
      </c>
      <c r="B451" s="1">
        <v>2.94</v>
      </c>
      <c r="C451" s="67"/>
      <c r="D451" s="72" t="s">
        <v>1</v>
      </c>
      <c r="E451" s="1">
        <v>2.94</v>
      </c>
      <c r="F451" s="67"/>
      <c r="G451" s="72" t="s">
        <v>1</v>
      </c>
      <c r="H451" s="1">
        <v>2.94</v>
      </c>
      <c r="J451" s="67"/>
    </row>
    <row r="453" spans="1:10" x14ac:dyDescent="0.4">
      <c r="A453" s="68" t="s">
        <v>49</v>
      </c>
      <c r="B453" s="69" t="s">
        <v>219</v>
      </c>
      <c r="C453" s="67"/>
      <c r="D453" s="68" t="s">
        <v>174</v>
      </c>
      <c r="E453" s="69" t="s">
        <v>219</v>
      </c>
      <c r="F453" s="67"/>
      <c r="G453" s="68" t="s">
        <v>172</v>
      </c>
      <c r="H453" s="69" t="s">
        <v>219</v>
      </c>
      <c r="I453" s="67"/>
      <c r="J453" s="67"/>
    </row>
    <row r="454" spans="1:10" x14ac:dyDescent="0.4">
      <c r="A454" s="68" t="s">
        <v>11</v>
      </c>
      <c r="B454" s="51">
        <v>-10.919</v>
      </c>
      <c r="C454" s="67"/>
      <c r="D454" s="68" t="s">
        <v>11</v>
      </c>
      <c r="E454" s="51">
        <v>-11.02</v>
      </c>
      <c r="F454" s="67"/>
      <c r="G454" s="68" t="s">
        <v>11</v>
      </c>
      <c r="H454" s="51"/>
      <c r="I454" s="68" t="s">
        <v>2</v>
      </c>
      <c r="J454" s="71"/>
    </row>
    <row r="455" spans="1:10" x14ac:dyDescent="0.4">
      <c r="A455" s="68" t="s">
        <v>19</v>
      </c>
      <c r="B455" s="70">
        <v>21.765999999999998</v>
      </c>
      <c r="C455" s="67"/>
      <c r="D455" s="68" t="s">
        <v>19</v>
      </c>
      <c r="E455" s="70">
        <v>20.228000000000002</v>
      </c>
      <c r="F455" s="67"/>
      <c r="G455" s="68" t="s">
        <v>19</v>
      </c>
      <c r="H455" s="1"/>
      <c r="I455" s="68" t="s">
        <v>252</v>
      </c>
      <c r="J455" s="71"/>
    </row>
    <row r="456" spans="1:10" x14ac:dyDescent="0.4">
      <c r="A456" s="68" t="s">
        <v>0</v>
      </c>
      <c r="B456" s="71">
        <v>0.89900000000000002</v>
      </c>
      <c r="C456" s="67"/>
      <c r="D456" s="68" t="s">
        <v>0</v>
      </c>
      <c r="E456" s="71">
        <v>0.89900000000000002</v>
      </c>
      <c r="F456" s="67"/>
      <c r="G456" s="68" t="s">
        <v>0</v>
      </c>
      <c r="H456" s="71">
        <v>0.89900000000000002</v>
      </c>
      <c r="I456" s="67"/>
      <c r="J456" s="67"/>
    </row>
    <row r="457" spans="1:10" x14ac:dyDescent="0.4">
      <c r="A457" s="72" t="s">
        <v>1</v>
      </c>
      <c r="B457" s="1">
        <v>3.9710000000000001</v>
      </c>
      <c r="C457" s="67"/>
      <c r="D457" s="72" t="s">
        <v>1</v>
      </c>
      <c r="E457" s="1">
        <v>3.9710000000000001</v>
      </c>
      <c r="F457" s="67"/>
      <c r="G457" s="72" t="s">
        <v>1</v>
      </c>
      <c r="H457" s="1">
        <v>3.9710000000000001</v>
      </c>
      <c r="J457" s="67"/>
    </row>
    <row r="459" spans="1:10" x14ac:dyDescent="0.4">
      <c r="A459" s="68" t="s">
        <v>49</v>
      </c>
      <c r="B459" s="69" t="s">
        <v>221</v>
      </c>
      <c r="C459" s="67"/>
      <c r="D459" s="68" t="s">
        <v>174</v>
      </c>
      <c r="E459" s="69" t="s">
        <v>221</v>
      </c>
      <c r="F459" s="67"/>
      <c r="G459" s="68" t="s">
        <v>172</v>
      </c>
      <c r="H459" s="69" t="s">
        <v>221</v>
      </c>
      <c r="I459" s="67"/>
      <c r="J459" s="67"/>
    </row>
    <row r="460" spans="1:10" x14ac:dyDescent="0.4">
      <c r="A460" s="68" t="s">
        <v>11</v>
      </c>
      <c r="B460" s="51"/>
      <c r="C460" s="67"/>
      <c r="D460" s="68" t="s">
        <v>11</v>
      </c>
      <c r="E460" s="51">
        <v>-12.500299999999999</v>
      </c>
      <c r="F460" s="67"/>
      <c r="G460" s="68" t="s">
        <v>11</v>
      </c>
      <c r="H460" s="51"/>
      <c r="I460" s="68" t="s">
        <v>2</v>
      </c>
      <c r="J460" s="71"/>
    </row>
    <row r="461" spans="1:10" x14ac:dyDescent="0.4">
      <c r="A461" s="68" t="s">
        <v>19</v>
      </c>
      <c r="B461" s="70"/>
      <c r="C461" s="67"/>
      <c r="D461" s="68" t="s">
        <v>19</v>
      </c>
      <c r="E461" s="70">
        <v>17.754999999999999</v>
      </c>
      <c r="F461" s="67"/>
      <c r="G461" s="68" t="s">
        <v>19</v>
      </c>
      <c r="H461" s="1"/>
      <c r="I461" s="68" t="s">
        <v>252</v>
      </c>
      <c r="J461" s="71"/>
    </row>
    <row r="462" spans="1:10" x14ac:dyDescent="0.4">
      <c r="A462" s="68" t="s">
        <v>0</v>
      </c>
      <c r="B462" s="71">
        <v>1.272</v>
      </c>
      <c r="C462" s="67"/>
      <c r="D462" s="68" t="s">
        <v>0</v>
      </c>
      <c r="E462" s="71">
        <v>1.272</v>
      </c>
      <c r="F462" s="67"/>
      <c r="G462" s="68" t="s">
        <v>0</v>
      </c>
      <c r="H462" s="71">
        <v>1.272</v>
      </c>
      <c r="I462" s="67"/>
      <c r="J462" s="67"/>
    </row>
    <row r="463" spans="1:10" x14ac:dyDescent="0.4">
      <c r="A463" s="72" t="s">
        <v>1</v>
      </c>
      <c r="B463" s="1">
        <v>4.274</v>
      </c>
      <c r="C463" s="67"/>
      <c r="D463" s="72" t="s">
        <v>1</v>
      </c>
      <c r="E463" s="1">
        <v>4.274</v>
      </c>
      <c r="F463" s="67"/>
      <c r="G463" s="72" t="s">
        <v>1</v>
      </c>
      <c r="H463" s="1">
        <v>4.274</v>
      </c>
      <c r="J463" s="67"/>
    </row>
    <row r="465" spans="1:10" x14ac:dyDescent="0.4">
      <c r="A465" s="68" t="s">
        <v>49</v>
      </c>
      <c r="B465" s="69" t="s">
        <v>240</v>
      </c>
      <c r="C465" s="67"/>
      <c r="D465" s="68" t="s">
        <v>174</v>
      </c>
      <c r="E465" s="69" t="s">
        <v>240</v>
      </c>
      <c r="F465" s="67"/>
      <c r="G465" s="68" t="s">
        <v>172</v>
      </c>
      <c r="H465" s="69" t="s">
        <v>240</v>
      </c>
      <c r="I465" s="67"/>
      <c r="J465" s="67"/>
    </row>
    <row r="466" spans="1:10" x14ac:dyDescent="0.4">
      <c r="A466" s="68" t="s">
        <v>11</v>
      </c>
      <c r="B466" s="51">
        <v>-13.990600000000001</v>
      </c>
      <c r="C466" s="67"/>
      <c r="D466" s="68" t="s">
        <v>11</v>
      </c>
      <c r="E466" s="51">
        <v>-13.722099999999999</v>
      </c>
      <c r="F466" s="67"/>
      <c r="G466" s="68" t="s">
        <v>11</v>
      </c>
      <c r="H466" s="51"/>
      <c r="I466" s="68" t="s">
        <v>2</v>
      </c>
      <c r="J466" s="71"/>
    </row>
    <row r="467" spans="1:10" x14ac:dyDescent="0.4">
      <c r="A467" s="68" t="s">
        <v>19</v>
      </c>
      <c r="B467" s="70">
        <v>27.449000000000002</v>
      </c>
      <c r="C467" s="67"/>
      <c r="D467" s="68" t="s">
        <v>19</v>
      </c>
      <c r="E467" s="70">
        <v>16.484000000000002</v>
      </c>
      <c r="F467" s="67"/>
      <c r="G467" s="68" t="s">
        <v>19</v>
      </c>
      <c r="H467" s="1"/>
      <c r="I467" s="68" t="s">
        <v>252</v>
      </c>
      <c r="J467" s="71"/>
    </row>
    <row r="468" spans="1:10" x14ac:dyDescent="0.4">
      <c r="A468" s="68" t="s">
        <v>0</v>
      </c>
      <c r="B468" s="71"/>
      <c r="C468" s="67"/>
      <c r="D468" s="68" t="s">
        <v>0</v>
      </c>
      <c r="E468" s="71"/>
      <c r="F468" s="67"/>
      <c r="G468" s="68" t="s">
        <v>0</v>
      </c>
      <c r="H468" s="71"/>
      <c r="I468" s="67"/>
      <c r="J468" s="67"/>
    </row>
    <row r="469" spans="1:10" x14ac:dyDescent="0.4">
      <c r="A469" s="72" t="s">
        <v>1</v>
      </c>
      <c r="B469" s="1"/>
      <c r="C469" s="67"/>
      <c r="D469" s="72" t="s">
        <v>1</v>
      </c>
      <c r="E469" s="1"/>
      <c r="F469" s="67"/>
      <c r="G469" s="72" t="s">
        <v>1</v>
      </c>
      <c r="H469" s="1"/>
      <c r="J469" s="67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fit_5NN_FCC</vt:lpstr>
      <vt:lpstr>fit_5NN_BCC</vt:lpstr>
      <vt:lpstr>fit_5NN_HCP</vt:lpstr>
      <vt:lpstr>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2024-11-26T02:13:28Z</dcterms:modified>
</cp:coreProperties>
</file>