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morse\"/>
    </mc:Choice>
  </mc:AlternateContent>
  <xr:revisionPtr revIDLastSave="0" documentId="13_ncr:1_{B7F4E1DA-DD10-4EF3-B0BE-8D9405366F34}" xr6:coauthVersionLast="47" xr6:coauthVersionMax="47" xr10:uidLastSave="{00000000-0000-0000-0000-000000000000}"/>
  <bookViews>
    <workbookView xWindow="585" yWindow="750" windowWidth="28635" windowHeight="12690" activeTab="2" xr2:uid="{B1CE91EC-0DE3-4F38-BC70-60547E21D489}"/>
  </bookViews>
  <sheets>
    <sheet name="fit_2NN_FCC" sheetId="11" r:id="rId1"/>
    <sheet name="fit_2NN_BCC" sheetId="10" r:id="rId2"/>
    <sheet name="fit_2NN_HCP" sheetId="5" r:id="rId3"/>
    <sheet name="table" sheetId="3" r:id="rId4"/>
  </sheets>
  <definedNames>
    <definedName name="solver_adj" localSheetId="1" hidden="1">fit_2NN_BCC!$O$4:$O$6</definedName>
    <definedName name="solver_adj" localSheetId="0" hidden="1">fit_2NN_FCC!$O$4:$O$6</definedName>
    <definedName name="solver_adj" localSheetId="2" hidden="1">fit_2NN_HCP!$O$4:$O$6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fit_2NN_BCC!$O$8</definedName>
    <definedName name="solver_lhs1" localSheetId="0" hidden="1">fit_2NN_FCC!$O$8</definedName>
    <definedName name="solver_lhs1" localSheetId="2" hidden="1">fit_2NN_HCP!$O$8</definedName>
    <definedName name="solver_lhs2" localSheetId="1" hidden="1">fit_2NN_BCC!$O$4</definedName>
    <definedName name="solver_lhs2" localSheetId="0" hidden="1">fit_2NN_FCC!$O$4</definedName>
    <definedName name="solver_lhs2" localSheetId="2" hidden="1">fit_2NN_HCP!$O$4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fit_2NN_BCC!$P$19</definedName>
    <definedName name="solver_opt" localSheetId="0" hidden="1">fit_2NN_FCC!$P$19</definedName>
    <definedName name="solver_opt" localSheetId="2" hidden="1">fit_2NN_HCP!$P$19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5" l="1"/>
  <c r="U9" i="5"/>
  <c r="U5" i="10"/>
  <c r="R4" i="10"/>
  <c r="R8" i="10"/>
  <c r="U9" i="10"/>
  <c r="R4" i="11"/>
  <c r="U5" i="11"/>
  <c r="R8" i="11"/>
  <c r="U9" i="11"/>
  <c r="T9" i="11"/>
  <c r="U5" i="5"/>
  <c r="R4" i="5"/>
  <c r="H14" i="5"/>
  <c r="O12" i="11"/>
  <c r="B11" i="11" l="1"/>
  <c r="E11" i="11"/>
  <c r="T9" i="5"/>
  <c r="S9" i="5"/>
  <c r="R9" i="5"/>
  <c r="S5" i="5"/>
  <c r="R5" i="5"/>
  <c r="S9" i="11"/>
  <c r="R9" i="11"/>
  <c r="S5" i="11"/>
  <c r="R5" i="11"/>
  <c r="L5" i="5"/>
  <c r="L7" i="5" s="1"/>
  <c r="L4" i="5"/>
  <c r="O8" i="5"/>
  <c r="O7" i="5"/>
  <c r="T9" i="10"/>
  <c r="S9" i="10"/>
  <c r="R9" i="10"/>
  <c r="M19" i="5" l="1"/>
  <c r="M20" i="5"/>
  <c r="M30" i="5"/>
  <c r="M40" i="5"/>
  <c r="M50" i="5"/>
  <c r="M60" i="5"/>
  <c r="M70" i="5"/>
  <c r="M80" i="5"/>
  <c r="M90" i="5"/>
  <c r="M100" i="5"/>
  <c r="M110" i="5"/>
  <c r="M120" i="5"/>
  <c r="M130" i="5"/>
  <c r="M140" i="5"/>
  <c r="M150" i="5"/>
  <c r="M160" i="5"/>
  <c r="M170" i="5"/>
  <c r="M180" i="5"/>
  <c r="M190" i="5"/>
  <c r="M200" i="5"/>
  <c r="M210" i="5"/>
  <c r="M220" i="5"/>
  <c r="M230" i="5"/>
  <c r="M240" i="5"/>
  <c r="M250" i="5"/>
  <c r="M260" i="5"/>
  <c r="M270" i="5"/>
  <c r="M280" i="5"/>
  <c r="M290" i="5"/>
  <c r="M300" i="5"/>
  <c r="M310" i="5"/>
  <c r="M320" i="5"/>
  <c r="M340" i="5"/>
  <c r="M350" i="5"/>
  <c r="M360" i="5"/>
  <c r="M370" i="5"/>
  <c r="M380" i="5"/>
  <c r="M390" i="5"/>
  <c r="M400" i="5"/>
  <c r="M410" i="5"/>
  <c r="M331" i="5"/>
  <c r="M342" i="5"/>
  <c r="M353" i="5"/>
  <c r="M364" i="5"/>
  <c r="M375" i="5"/>
  <c r="M386" i="5"/>
  <c r="M397" i="5"/>
  <c r="M408" i="5"/>
  <c r="M419" i="5"/>
  <c r="M430" i="5"/>
  <c r="M451" i="5"/>
  <c r="M462" i="5"/>
  <c r="M442" i="5"/>
  <c r="M366" i="5"/>
  <c r="M399" i="5"/>
  <c r="M432" i="5"/>
  <c r="M89" i="5"/>
  <c r="M201" i="5"/>
  <c r="M267" i="5"/>
  <c r="M443" i="5"/>
  <c r="M356" i="5"/>
  <c r="M454" i="5"/>
  <c r="M68" i="5"/>
  <c r="M113" i="5"/>
  <c r="M168" i="5"/>
  <c r="M202" i="5"/>
  <c r="M246" i="5"/>
  <c r="M291" i="5"/>
  <c r="M444" i="5"/>
  <c r="M391" i="5"/>
  <c r="M69" i="5"/>
  <c r="M158" i="5"/>
  <c r="M247" i="5"/>
  <c r="M445" i="5"/>
  <c r="M358" i="5"/>
  <c r="M259" i="5"/>
  <c r="M393" i="5"/>
  <c r="M394" i="5"/>
  <c r="M196" i="5"/>
  <c r="M307" i="5"/>
  <c r="M21" i="5"/>
  <c r="M32" i="5"/>
  <c r="M43" i="5"/>
  <c r="M54" i="5"/>
  <c r="M65" i="5"/>
  <c r="M76" i="5"/>
  <c r="M87" i="5"/>
  <c r="M98" i="5"/>
  <c r="M109" i="5"/>
  <c r="M121" i="5"/>
  <c r="M132" i="5"/>
  <c r="M143" i="5"/>
  <c r="M154" i="5"/>
  <c r="M165" i="5"/>
  <c r="M176" i="5"/>
  <c r="M187" i="5"/>
  <c r="M198" i="5"/>
  <c r="M209" i="5"/>
  <c r="M221" i="5"/>
  <c r="M232" i="5"/>
  <c r="M243" i="5"/>
  <c r="M254" i="5"/>
  <c r="M265" i="5"/>
  <c r="M276" i="5"/>
  <c r="M287" i="5"/>
  <c r="M298" i="5"/>
  <c r="M309" i="5"/>
  <c r="M321" i="5"/>
  <c r="M420" i="5"/>
  <c r="M441" i="5"/>
  <c r="M409" i="5"/>
  <c r="M344" i="5"/>
  <c r="M112" i="5"/>
  <c r="M189" i="5"/>
  <c r="M256" i="5"/>
  <c r="M301" i="5"/>
  <c r="M378" i="5"/>
  <c r="M46" i="5"/>
  <c r="M102" i="5"/>
  <c r="M191" i="5"/>
  <c r="M257" i="5"/>
  <c r="M423" i="5"/>
  <c r="M413" i="5"/>
  <c r="M47" i="5"/>
  <c r="M169" i="5"/>
  <c r="M281" i="5"/>
  <c r="M435" i="5"/>
  <c r="M467" i="5"/>
  <c r="M359" i="5"/>
  <c r="M316" i="5"/>
  <c r="M395" i="5"/>
  <c r="M118" i="5"/>
  <c r="M229" i="5"/>
  <c r="M332" i="5"/>
  <c r="M343" i="5"/>
  <c r="M354" i="5"/>
  <c r="M365" i="5"/>
  <c r="M376" i="5"/>
  <c r="M387" i="5"/>
  <c r="M398" i="5"/>
  <c r="M431" i="5"/>
  <c r="M452" i="5"/>
  <c r="M463" i="5"/>
  <c r="M355" i="5"/>
  <c r="M411" i="5"/>
  <c r="M453" i="5"/>
  <c r="M67" i="5"/>
  <c r="M223" i="5"/>
  <c r="M312" i="5"/>
  <c r="M464" i="5"/>
  <c r="M345" i="5"/>
  <c r="M412" i="5"/>
  <c r="M24" i="5"/>
  <c r="M91" i="5"/>
  <c r="M157" i="5"/>
  <c r="M235" i="5"/>
  <c r="M302" i="5"/>
  <c r="M465" i="5"/>
  <c r="M357" i="5"/>
  <c r="M36" i="5"/>
  <c r="M147" i="5"/>
  <c r="M236" i="5"/>
  <c r="M325" i="5"/>
  <c r="M381" i="5"/>
  <c r="M404" i="5"/>
  <c r="M63" i="5"/>
  <c r="M329" i="5"/>
  <c r="M22" i="5"/>
  <c r="M33" i="5"/>
  <c r="M44" i="5"/>
  <c r="M55" i="5"/>
  <c r="M66" i="5"/>
  <c r="M77" i="5"/>
  <c r="M88" i="5"/>
  <c r="M99" i="5"/>
  <c r="M111" i="5"/>
  <c r="M122" i="5"/>
  <c r="M133" i="5"/>
  <c r="M144" i="5"/>
  <c r="M155" i="5"/>
  <c r="M166" i="5"/>
  <c r="M177" i="5"/>
  <c r="M188" i="5"/>
  <c r="M199" i="5"/>
  <c r="M211" i="5"/>
  <c r="M222" i="5"/>
  <c r="M233" i="5"/>
  <c r="M244" i="5"/>
  <c r="M255" i="5"/>
  <c r="M266" i="5"/>
  <c r="M277" i="5"/>
  <c r="M288" i="5"/>
  <c r="M299" i="5"/>
  <c r="M311" i="5"/>
  <c r="M322" i="5"/>
  <c r="M421" i="5"/>
  <c r="M377" i="5"/>
  <c r="M78" i="5"/>
  <c r="M212" i="5"/>
  <c r="M278" i="5"/>
  <c r="M57" i="5"/>
  <c r="M146" i="5"/>
  <c r="M213" i="5"/>
  <c r="M279" i="5"/>
  <c r="M335" i="5"/>
  <c r="M81" i="5"/>
  <c r="M125" i="5"/>
  <c r="M181" i="5"/>
  <c r="M225" i="5"/>
  <c r="M258" i="5"/>
  <c r="M314" i="5"/>
  <c r="M326" i="5"/>
  <c r="M457" i="5"/>
  <c r="M426" i="5"/>
  <c r="M372" i="5"/>
  <c r="M152" i="5"/>
  <c r="M274" i="5"/>
  <c r="M428" i="5"/>
  <c r="M333" i="5"/>
  <c r="M388" i="5"/>
  <c r="M123" i="5"/>
  <c r="M178" i="5"/>
  <c r="M245" i="5"/>
  <c r="M289" i="5"/>
  <c r="M323" i="5"/>
  <c r="M422" i="5"/>
  <c r="M367" i="5"/>
  <c r="M401" i="5"/>
  <c r="M433" i="5"/>
  <c r="M35" i="5"/>
  <c r="M124" i="5"/>
  <c r="M179" i="5"/>
  <c r="M224" i="5"/>
  <c r="M268" i="5"/>
  <c r="M324" i="5"/>
  <c r="M346" i="5"/>
  <c r="M434" i="5"/>
  <c r="M58" i="5"/>
  <c r="M136" i="5"/>
  <c r="M214" i="5"/>
  <c r="M269" i="5"/>
  <c r="M369" i="5"/>
  <c r="M425" i="5"/>
  <c r="M382" i="5"/>
  <c r="M468" i="5"/>
  <c r="M383" i="5"/>
  <c r="M74" i="5"/>
  <c r="M207" i="5"/>
  <c r="M23" i="5"/>
  <c r="M34" i="5"/>
  <c r="M45" i="5"/>
  <c r="M56" i="5"/>
  <c r="M101" i="5"/>
  <c r="M134" i="5"/>
  <c r="M145" i="5"/>
  <c r="M156" i="5"/>
  <c r="M167" i="5"/>
  <c r="M234" i="5"/>
  <c r="M334" i="5"/>
  <c r="M79" i="5"/>
  <c r="M379" i="5"/>
  <c r="M103" i="5"/>
  <c r="M392" i="5"/>
  <c r="M96" i="5"/>
  <c r="M389" i="5"/>
  <c r="M135" i="5"/>
  <c r="M368" i="5"/>
  <c r="M402" i="5"/>
  <c r="M455" i="5"/>
  <c r="M25" i="5"/>
  <c r="M114" i="5"/>
  <c r="M203" i="5"/>
  <c r="M292" i="5"/>
  <c r="M466" i="5"/>
  <c r="M403" i="5"/>
  <c r="M293" i="5"/>
  <c r="M371" i="5"/>
  <c r="M361" i="5"/>
  <c r="M52" i="5"/>
  <c r="M296" i="5"/>
  <c r="M313" i="5"/>
  <c r="M92" i="5"/>
  <c r="M192" i="5"/>
  <c r="M303" i="5"/>
  <c r="M424" i="5"/>
  <c r="M336" i="5"/>
  <c r="M414" i="5"/>
  <c r="M282" i="5"/>
  <c r="M337" i="5"/>
  <c r="M436" i="5"/>
  <c r="M437" i="5"/>
  <c r="M438" i="5"/>
  <c r="M185" i="5"/>
  <c r="M318" i="5"/>
  <c r="M449" i="5"/>
  <c r="M456" i="5"/>
  <c r="M405" i="5"/>
  <c r="M459" i="5"/>
  <c r="M85" i="5"/>
  <c r="M285" i="5"/>
  <c r="M416" i="5"/>
  <c r="M29" i="5"/>
  <c r="M252" i="5"/>
  <c r="M460" i="5"/>
  <c r="M347" i="5"/>
  <c r="M304" i="5"/>
  <c r="M446" i="5"/>
  <c r="M415" i="5"/>
  <c r="M447" i="5"/>
  <c r="M174" i="5"/>
  <c r="M26" i="5"/>
  <c r="M37" i="5"/>
  <c r="M48" i="5"/>
  <c r="M59" i="5"/>
  <c r="M71" i="5"/>
  <c r="M82" i="5"/>
  <c r="M93" i="5"/>
  <c r="M104" i="5"/>
  <c r="M115" i="5"/>
  <c r="M126" i="5"/>
  <c r="M137" i="5"/>
  <c r="M148" i="5"/>
  <c r="M159" i="5"/>
  <c r="M171" i="5"/>
  <c r="M182" i="5"/>
  <c r="M193" i="5"/>
  <c r="M204" i="5"/>
  <c r="M215" i="5"/>
  <c r="M226" i="5"/>
  <c r="M237" i="5"/>
  <c r="M248" i="5"/>
  <c r="M271" i="5"/>
  <c r="M315" i="5"/>
  <c r="M348" i="5"/>
  <c r="M141" i="5"/>
  <c r="M27" i="5"/>
  <c r="M38" i="5"/>
  <c r="M49" i="5"/>
  <c r="M61" i="5"/>
  <c r="M72" i="5"/>
  <c r="M83" i="5"/>
  <c r="M94" i="5"/>
  <c r="M105" i="5"/>
  <c r="M116" i="5"/>
  <c r="M127" i="5"/>
  <c r="M138" i="5"/>
  <c r="M149" i="5"/>
  <c r="M161" i="5"/>
  <c r="M172" i="5"/>
  <c r="M183" i="5"/>
  <c r="M194" i="5"/>
  <c r="M205" i="5"/>
  <c r="M216" i="5"/>
  <c r="M227" i="5"/>
  <c r="M238" i="5"/>
  <c r="M249" i="5"/>
  <c r="M261" i="5"/>
  <c r="M272" i="5"/>
  <c r="M283" i="5"/>
  <c r="M294" i="5"/>
  <c r="M305" i="5"/>
  <c r="M327" i="5"/>
  <c r="M417" i="5"/>
  <c r="M163" i="5"/>
  <c r="M263" i="5"/>
  <c r="M338" i="5"/>
  <c r="M349" i="5"/>
  <c r="M458" i="5"/>
  <c r="M129" i="5"/>
  <c r="M241" i="5"/>
  <c r="M28" i="5"/>
  <c r="M39" i="5"/>
  <c r="M51" i="5"/>
  <c r="M62" i="5"/>
  <c r="M73" i="5"/>
  <c r="M84" i="5"/>
  <c r="M95" i="5"/>
  <c r="M106" i="5"/>
  <c r="M117" i="5"/>
  <c r="M128" i="5"/>
  <c r="M139" i="5"/>
  <c r="M151" i="5"/>
  <c r="M162" i="5"/>
  <c r="M173" i="5"/>
  <c r="M184" i="5"/>
  <c r="M195" i="5"/>
  <c r="M206" i="5"/>
  <c r="M217" i="5"/>
  <c r="M228" i="5"/>
  <c r="M239" i="5"/>
  <c r="M251" i="5"/>
  <c r="M262" i="5"/>
  <c r="M273" i="5"/>
  <c r="M284" i="5"/>
  <c r="M295" i="5"/>
  <c r="M306" i="5"/>
  <c r="M317" i="5"/>
  <c r="M328" i="5"/>
  <c r="M427" i="5"/>
  <c r="M448" i="5"/>
  <c r="M469" i="5"/>
  <c r="M41" i="5"/>
  <c r="M339" i="5"/>
  <c r="M351" i="5"/>
  <c r="M362" i="5"/>
  <c r="M373" i="5"/>
  <c r="M384" i="5"/>
  <c r="M406" i="5"/>
  <c r="M107" i="5"/>
  <c r="M218" i="5"/>
  <c r="M31" i="5"/>
  <c r="M418" i="5"/>
  <c r="M308" i="5"/>
  <c r="M42" i="5"/>
  <c r="M53" i="5"/>
  <c r="M208" i="5"/>
  <c r="M319" i="5"/>
  <c r="M429" i="5"/>
  <c r="M439" i="5"/>
  <c r="M75" i="5"/>
  <c r="M450" i="5"/>
  <c r="M407" i="5"/>
  <c r="M197" i="5"/>
  <c r="M330" i="5"/>
  <c r="M219" i="5"/>
  <c r="M440" i="5"/>
  <c r="M341" i="5"/>
  <c r="M86" i="5"/>
  <c r="M242" i="5"/>
  <c r="M461" i="5"/>
  <c r="M119" i="5"/>
  <c r="M131" i="5"/>
  <c r="M385" i="5"/>
  <c r="M275" i="5"/>
  <c r="M396" i="5"/>
  <c r="M64" i="5"/>
  <c r="M231" i="5"/>
  <c r="M97" i="5"/>
  <c r="M363" i="5"/>
  <c r="M253" i="5"/>
  <c r="M374" i="5"/>
  <c r="M264" i="5"/>
  <c r="M153" i="5"/>
  <c r="M175" i="5"/>
  <c r="M352" i="5"/>
  <c r="M108" i="5"/>
  <c r="M142" i="5"/>
  <c r="M164" i="5"/>
  <c r="M286" i="5"/>
  <c r="M186" i="5"/>
  <c r="M297" i="5"/>
  <c r="T5" i="11"/>
  <c r="T5" i="5"/>
  <c r="L6" i="5"/>
  <c r="K20" i="5" s="1"/>
  <c r="T5" i="10"/>
  <c r="S5" i="10"/>
  <c r="R5" i="10"/>
  <c r="O8" i="10"/>
  <c r="O7" i="10"/>
  <c r="L5" i="10"/>
  <c r="L4" i="10"/>
  <c r="L4" i="11"/>
  <c r="L5" i="11"/>
  <c r="O7" i="11"/>
  <c r="O8" i="11"/>
  <c r="O9" i="5"/>
  <c r="B11" i="5"/>
  <c r="R29" i="5"/>
  <c r="L3" i="11"/>
  <c r="O3" i="11" s="1"/>
  <c r="H11" i="5"/>
  <c r="H13" i="5" s="1"/>
  <c r="G3" i="5"/>
  <c r="R29" i="11"/>
  <c r="Y27" i="11"/>
  <c r="W25" i="11"/>
  <c r="W30" i="11" s="1"/>
  <c r="T21" i="11"/>
  <c r="E12" i="11"/>
  <c r="B14" i="11" s="1"/>
  <c r="B12" i="11"/>
  <c r="E4" i="11"/>
  <c r="X9" i="11"/>
  <c r="W9" i="11"/>
  <c r="L9" i="11"/>
  <c r="E8" i="11"/>
  <c r="X5" i="11"/>
  <c r="W5" i="11"/>
  <c r="N3" i="11"/>
  <c r="K3" i="11"/>
  <c r="E3" i="11"/>
  <c r="W24" i="11" s="1"/>
  <c r="D3" i="11"/>
  <c r="V24" i="11" s="1"/>
  <c r="R29" i="10"/>
  <c r="Y27" i="10"/>
  <c r="W25" i="10"/>
  <c r="V24" i="10"/>
  <c r="E12" i="10"/>
  <c r="B12" i="10"/>
  <c r="B11" i="10"/>
  <c r="X9" i="10"/>
  <c r="W9" i="10"/>
  <c r="L9" i="10"/>
  <c r="E8" i="10"/>
  <c r="X5" i="10"/>
  <c r="W5" i="10"/>
  <c r="N3" i="10"/>
  <c r="L3" i="10"/>
  <c r="O3" i="10" s="1"/>
  <c r="K3" i="10"/>
  <c r="E3" i="10"/>
  <c r="W24" i="10" s="1"/>
  <c r="D3" i="10"/>
  <c r="AD4" i="3"/>
  <c r="K19" i="5" l="1"/>
  <c r="M28" i="10"/>
  <c r="M38" i="10"/>
  <c r="M48" i="10"/>
  <c r="M58" i="10"/>
  <c r="M68" i="10"/>
  <c r="M78" i="10"/>
  <c r="M88" i="10"/>
  <c r="M98" i="10"/>
  <c r="M108" i="10"/>
  <c r="M118" i="10"/>
  <c r="M128" i="10"/>
  <c r="M138" i="10"/>
  <c r="M148" i="10"/>
  <c r="M158" i="10"/>
  <c r="M168" i="10"/>
  <c r="M178" i="10"/>
  <c r="M188" i="10"/>
  <c r="M198" i="10"/>
  <c r="M208" i="10"/>
  <c r="M218" i="10"/>
  <c r="M228" i="10"/>
  <c r="M238" i="10"/>
  <c r="M248" i="10"/>
  <c r="M258" i="10"/>
  <c r="M268" i="10"/>
  <c r="M278" i="10"/>
  <c r="M288" i="10"/>
  <c r="M298" i="10"/>
  <c r="M308" i="10"/>
  <c r="M318" i="10"/>
  <c r="M328" i="10"/>
  <c r="M338" i="10"/>
  <c r="M348" i="10"/>
  <c r="M358" i="10"/>
  <c r="M368" i="10"/>
  <c r="M378" i="10"/>
  <c r="M388" i="10"/>
  <c r="M398" i="10"/>
  <c r="M408" i="10"/>
  <c r="M418" i="10"/>
  <c r="M428" i="10"/>
  <c r="M449" i="10"/>
  <c r="M19" i="10"/>
  <c r="M417" i="10"/>
  <c r="M439" i="10"/>
  <c r="M460" i="10"/>
  <c r="M42" i="10"/>
  <c r="M97" i="10"/>
  <c r="M131" i="10"/>
  <c r="M153" i="10"/>
  <c r="M175" i="10"/>
  <c r="M186" i="10"/>
  <c r="M209" i="10"/>
  <c r="M231" i="10"/>
  <c r="M242" i="10"/>
  <c r="M253" i="10"/>
  <c r="M264" i="10"/>
  <c r="M286" i="10"/>
  <c r="M297" i="10"/>
  <c r="M320" i="10"/>
  <c r="M331" i="10"/>
  <c r="M342" i="10"/>
  <c r="M353" i="10"/>
  <c r="M375" i="10"/>
  <c r="M397" i="10"/>
  <c r="M409" i="10"/>
  <c r="M420" i="10"/>
  <c r="M441" i="10"/>
  <c r="M462" i="10"/>
  <c r="M29" i="10"/>
  <c r="M40" i="10"/>
  <c r="M51" i="10"/>
  <c r="M62" i="10"/>
  <c r="M73" i="10"/>
  <c r="M84" i="10"/>
  <c r="M95" i="10"/>
  <c r="M106" i="10"/>
  <c r="M117" i="10"/>
  <c r="M129" i="10"/>
  <c r="M140" i="10"/>
  <c r="M151" i="10"/>
  <c r="M162" i="10"/>
  <c r="M173" i="10"/>
  <c r="M184" i="10"/>
  <c r="M195" i="10"/>
  <c r="M206" i="10"/>
  <c r="M217" i="10"/>
  <c r="M229" i="10"/>
  <c r="M240" i="10"/>
  <c r="M251" i="10"/>
  <c r="M262" i="10"/>
  <c r="M273" i="10"/>
  <c r="M284" i="10"/>
  <c r="M295" i="10"/>
  <c r="M306" i="10"/>
  <c r="M317" i="10"/>
  <c r="M329" i="10"/>
  <c r="M340" i="10"/>
  <c r="M351" i="10"/>
  <c r="M362" i="10"/>
  <c r="M373" i="10"/>
  <c r="M384" i="10"/>
  <c r="M395" i="10"/>
  <c r="M406" i="10"/>
  <c r="M429" i="10"/>
  <c r="M450" i="10"/>
  <c r="M430" i="10"/>
  <c r="M451" i="10"/>
  <c r="M20" i="10"/>
  <c r="M53" i="10"/>
  <c r="M75" i="10"/>
  <c r="M109" i="10"/>
  <c r="M142" i="10"/>
  <c r="M197" i="10"/>
  <c r="M275" i="10"/>
  <c r="M364" i="10"/>
  <c r="M30" i="10"/>
  <c r="M41" i="10"/>
  <c r="M52" i="10"/>
  <c r="M63" i="10"/>
  <c r="M74" i="10"/>
  <c r="M85" i="10"/>
  <c r="M96" i="10"/>
  <c r="M107" i="10"/>
  <c r="M119" i="10"/>
  <c r="M130" i="10"/>
  <c r="M141" i="10"/>
  <c r="M152" i="10"/>
  <c r="M163" i="10"/>
  <c r="M174" i="10"/>
  <c r="M185" i="10"/>
  <c r="M196" i="10"/>
  <c r="M207" i="10"/>
  <c r="M219" i="10"/>
  <c r="M230" i="10"/>
  <c r="M241" i="10"/>
  <c r="M252" i="10"/>
  <c r="M263" i="10"/>
  <c r="M274" i="10"/>
  <c r="M285" i="10"/>
  <c r="M296" i="10"/>
  <c r="M307" i="10"/>
  <c r="M319" i="10"/>
  <c r="M330" i="10"/>
  <c r="M341" i="10"/>
  <c r="M352" i="10"/>
  <c r="M363" i="10"/>
  <c r="M374" i="10"/>
  <c r="M385" i="10"/>
  <c r="M396" i="10"/>
  <c r="M407" i="10"/>
  <c r="M419" i="10"/>
  <c r="M440" i="10"/>
  <c r="M461" i="10"/>
  <c r="M31" i="10"/>
  <c r="M64" i="10"/>
  <c r="M86" i="10"/>
  <c r="M120" i="10"/>
  <c r="M164" i="10"/>
  <c r="M220" i="10"/>
  <c r="M309" i="10"/>
  <c r="M386" i="10"/>
  <c r="M432" i="10"/>
  <c r="M453" i="10"/>
  <c r="M22" i="10"/>
  <c r="M33" i="10"/>
  <c r="M44" i="10"/>
  <c r="M55" i="10"/>
  <c r="M66" i="10"/>
  <c r="M77" i="10"/>
  <c r="M89" i="10"/>
  <c r="M100" i="10"/>
  <c r="M111" i="10"/>
  <c r="M122" i="10"/>
  <c r="M133" i="10"/>
  <c r="M144" i="10"/>
  <c r="M155" i="10"/>
  <c r="M166" i="10"/>
  <c r="M177" i="10"/>
  <c r="M189" i="10"/>
  <c r="M200" i="10"/>
  <c r="M211" i="10"/>
  <c r="M222" i="10"/>
  <c r="M233" i="10"/>
  <c r="M244" i="10"/>
  <c r="M255" i="10"/>
  <c r="M266" i="10"/>
  <c r="M277" i="10"/>
  <c r="M289" i="10"/>
  <c r="M300" i="10"/>
  <c r="M311" i="10"/>
  <c r="M322" i="10"/>
  <c r="M333" i="10"/>
  <c r="M344" i="10"/>
  <c r="M355" i="10"/>
  <c r="M366" i="10"/>
  <c r="M377" i="10"/>
  <c r="M389" i="10"/>
  <c r="M400" i="10"/>
  <c r="M411" i="10"/>
  <c r="M422" i="10"/>
  <c r="M443" i="10"/>
  <c r="M464" i="10"/>
  <c r="M457" i="10"/>
  <c r="M387" i="10"/>
  <c r="M424" i="10"/>
  <c r="M442" i="10"/>
  <c r="M458" i="10"/>
  <c r="M335" i="10"/>
  <c r="M410" i="10"/>
  <c r="M59" i="10"/>
  <c r="M114" i="10"/>
  <c r="M190" i="10"/>
  <c r="M245" i="10"/>
  <c r="M316" i="10"/>
  <c r="M392" i="10"/>
  <c r="M446" i="10"/>
  <c r="M447" i="10"/>
  <c r="M25" i="10"/>
  <c r="M283" i="10"/>
  <c r="M452" i="10"/>
  <c r="M82" i="10"/>
  <c r="M137" i="10"/>
  <c r="M249" i="10"/>
  <c r="M343" i="10"/>
  <c r="M47" i="10"/>
  <c r="M159" i="10"/>
  <c r="M325" i="10"/>
  <c r="M87" i="10"/>
  <c r="M215" i="10"/>
  <c r="M382" i="10"/>
  <c r="M456" i="10"/>
  <c r="M34" i="10"/>
  <c r="M216" i="10"/>
  <c r="M367" i="10"/>
  <c r="M35" i="10"/>
  <c r="M54" i="10"/>
  <c r="M71" i="10"/>
  <c r="M91" i="10"/>
  <c r="M110" i="10"/>
  <c r="M126" i="10"/>
  <c r="M146" i="10"/>
  <c r="M165" i="10"/>
  <c r="M182" i="10"/>
  <c r="M202" i="10"/>
  <c r="M221" i="10"/>
  <c r="M237" i="10"/>
  <c r="M257" i="10"/>
  <c r="M276" i="10"/>
  <c r="M293" i="10"/>
  <c r="M313" i="10"/>
  <c r="M332" i="10"/>
  <c r="M349" i="10"/>
  <c r="M369" i="10"/>
  <c r="M404" i="10"/>
  <c r="M371" i="10"/>
  <c r="M426" i="10"/>
  <c r="M39" i="10"/>
  <c r="M150" i="10"/>
  <c r="M225" i="10"/>
  <c r="M301" i="10"/>
  <c r="M372" i="10"/>
  <c r="M427" i="10"/>
  <c r="M466" i="10"/>
  <c r="M433" i="10"/>
  <c r="M81" i="10"/>
  <c r="M116" i="10"/>
  <c r="M172" i="10"/>
  <c r="M247" i="10"/>
  <c r="M339" i="10"/>
  <c r="M394" i="10"/>
  <c r="M467" i="10"/>
  <c r="M65" i="10"/>
  <c r="M121" i="10"/>
  <c r="M193" i="10"/>
  <c r="M287" i="10"/>
  <c r="M399" i="10"/>
  <c r="M435" i="10"/>
  <c r="M103" i="10"/>
  <c r="M123" i="10"/>
  <c r="M214" i="10"/>
  <c r="M270" i="10"/>
  <c r="M345" i="10"/>
  <c r="M401" i="10"/>
  <c r="M436" i="10"/>
  <c r="M69" i="10"/>
  <c r="M143" i="10"/>
  <c r="M254" i="10"/>
  <c r="M346" i="10"/>
  <c r="M421" i="10"/>
  <c r="M105" i="10"/>
  <c r="M145" i="10"/>
  <c r="M201" i="10"/>
  <c r="M256" i="10"/>
  <c r="M312" i="10"/>
  <c r="M403" i="10"/>
  <c r="M36" i="10"/>
  <c r="M56" i="10"/>
  <c r="M72" i="10"/>
  <c r="M92" i="10"/>
  <c r="M112" i="10"/>
  <c r="M127" i="10"/>
  <c r="M147" i="10"/>
  <c r="M167" i="10"/>
  <c r="M183" i="10"/>
  <c r="M203" i="10"/>
  <c r="M223" i="10"/>
  <c r="M239" i="10"/>
  <c r="M259" i="10"/>
  <c r="M279" i="10"/>
  <c r="M294" i="10"/>
  <c r="M314" i="10"/>
  <c r="M334" i="10"/>
  <c r="M350" i="10"/>
  <c r="M370" i="10"/>
  <c r="M390" i="10"/>
  <c r="M405" i="10"/>
  <c r="M425" i="10"/>
  <c r="M444" i="10"/>
  <c r="M459" i="10"/>
  <c r="M391" i="10"/>
  <c r="M445" i="10"/>
  <c r="M23" i="10"/>
  <c r="M170" i="10"/>
  <c r="M261" i="10"/>
  <c r="M336" i="10"/>
  <c r="M412" i="10"/>
  <c r="M448" i="10"/>
  <c r="M45" i="10"/>
  <c r="M192" i="10"/>
  <c r="M379" i="10"/>
  <c r="M46" i="10"/>
  <c r="M232" i="10"/>
  <c r="M360" i="10"/>
  <c r="M454" i="10"/>
  <c r="M83" i="10"/>
  <c r="M194" i="10"/>
  <c r="M290" i="10"/>
  <c r="M381" i="10"/>
  <c r="M49" i="10"/>
  <c r="M199" i="10"/>
  <c r="M291" i="10"/>
  <c r="M70" i="10"/>
  <c r="M236" i="10"/>
  <c r="M383" i="10"/>
  <c r="M21" i="10"/>
  <c r="M37" i="10"/>
  <c r="M57" i="10"/>
  <c r="M76" i="10"/>
  <c r="M93" i="10"/>
  <c r="M113" i="10"/>
  <c r="M132" i="10"/>
  <c r="M149" i="10"/>
  <c r="M169" i="10"/>
  <c r="M187" i="10"/>
  <c r="M204" i="10"/>
  <c r="M224" i="10"/>
  <c r="M243" i="10"/>
  <c r="M260" i="10"/>
  <c r="M280" i="10"/>
  <c r="M299" i="10"/>
  <c r="M315" i="10"/>
  <c r="M354" i="10"/>
  <c r="M463" i="10"/>
  <c r="M79" i="10"/>
  <c r="M94" i="10"/>
  <c r="M134" i="10"/>
  <c r="M205" i="10"/>
  <c r="M281" i="10"/>
  <c r="M356" i="10"/>
  <c r="M465" i="10"/>
  <c r="M413" i="10"/>
  <c r="M61" i="10"/>
  <c r="M136" i="10"/>
  <c r="M227" i="10"/>
  <c r="M323" i="10"/>
  <c r="M414" i="10"/>
  <c r="M434" i="10"/>
  <c r="M468" i="10"/>
  <c r="M26" i="10"/>
  <c r="M304" i="10"/>
  <c r="M27" i="10"/>
  <c r="M179" i="10"/>
  <c r="M305" i="10"/>
  <c r="M416" i="10"/>
  <c r="M455" i="10"/>
  <c r="M32" i="10"/>
  <c r="M180" i="10"/>
  <c r="M326" i="10"/>
  <c r="M437" i="10"/>
  <c r="M50" i="10"/>
  <c r="M161" i="10"/>
  <c r="M292" i="10"/>
  <c r="M423" i="10"/>
  <c r="M431" i="10"/>
  <c r="M303" i="10"/>
  <c r="M176" i="10"/>
  <c r="M469" i="10"/>
  <c r="M234" i="10"/>
  <c r="M124" i="10"/>
  <c r="M125" i="10"/>
  <c r="M347" i="10"/>
  <c r="M24" i="10"/>
  <c r="M43" i="10"/>
  <c r="M60" i="10"/>
  <c r="M80" i="10"/>
  <c r="M99" i="10"/>
  <c r="M115" i="10"/>
  <c r="M135" i="10"/>
  <c r="M154" i="10"/>
  <c r="M171" i="10"/>
  <c r="M191" i="10"/>
  <c r="M210" i="10"/>
  <c r="M226" i="10"/>
  <c r="M246" i="10"/>
  <c r="M265" i="10"/>
  <c r="M282" i="10"/>
  <c r="M302" i="10"/>
  <c r="M321" i="10"/>
  <c r="M337" i="10"/>
  <c r="M357" i="10"/>
  <c r="M376" i="10"/>
  <c r="M393" i="10"/>
  <c r="M101" i="10"/>
  <c r="M156" i="10"/>
  <c r="M212" i="10"/>
  <c r="M267" i="10"/>
  <c r="M359" i="10"/>
  <c r="M102" i="10"/>
  <c r="M157" i="10"/>
  <c r="M213" i="10"/>
  <c r="M269" i="10"/>
  <c r="M324" i="10"/>
  <c r="M380" i="10"/>
  <c r="M415" i="10"/>
  <c r="M67" i="10"/>
  <c r="M139" i="10"/>
  <c r="M250" i="10"/>
  <c r="M361" i="10"/>
  <c r="M104" i="10"/>
  <c r="M160" i="10"/>
  <c r="M235" i="10"/>
  <c r="M271" i="10"/>
  <c r="M310" i="10"/>
  <c r="M365" i="10"/>
  <c r="M402" i="10"/>
  <c r="M90" i="10"/>
  <c r="M181" i="10"/>
  <c r="M272" i="10"/>
  <c r="M327" i="10"/>
  <c r="M438" i="10"/>
  <c r="M27" i="11"/>
  <c r="M37" i="11"/>
  <c r="M47" i="11"/>
  <c r="M57" i="11"/>
  <c r="M67" i="11"/>
  <c r="M77" i="11"/>
  <c r="M87" i="11"/>
  <c r="M97" i="11"/>
  <c r="M107" i="11"/>
  <c r="M117" i="11"/>
  <c r="M127" i="11"/>
  <c r="M137" i="11"/>
  <c r="M147" i="11"/>
  <c r="M167" i="11"/>
  <c r="M177" i="11"/>
  <c r="M187" i="11"/>
  <c r="M197" i="11"/>
  <c r="M207" i="11"/>
  <c r="M217" i="11"/>
  <c r="M227" i="11"/>
  <c r="M237" i="11"/>
  <c r="M247" i="11"/>
  <c r="M257" i="11"/>
  <c r="M267" i="11"/>
  <c r="M277" i="11"/>
  <c r="M287" i="11"/>
  <c r="M297" i="11"/>
  <c r="M307" i="11"/>
  <c r="M317" i="11"/>
  <c r="M327" i="11"/>
  <c r="M337" i="11"/>
  <c r="M347" i="11"/>
  <c r="M357" i="11"/>
  <c r="M367" i="11"/>
  <c r="M377" i="11"/>
  <c r="M387" i="11"/>
  <c r="M397" i="11"/>
  <c r="M407" i="11"/>
  <c r="M417" i="11"/>
  <c r="M427" i="11"/>
  <c r="M157" i="11"/>
  <c r="M438" i="11"/>
  <c r="M459" i="11"/>
  <c r="M350" i="11"/>
  <c r="M383" i="11"/>
  <c r="M394" i="11"/>
  <c r="M416" i="11"/>
  <c r="M449" i="11"/>
  <c r="M306" i="11"/>
  <c r="M395" i="11"/>
  <c r="M63" i="11"/>
  <c r="M74" i="11"/>
  <c r="M108" i="11"/>
  <c r="M141" i="11"/>
  <c r="M174" i="11"/>
  <c r="M208" i="11"/>
  <c r="M252" i="11"/>
  <c r="M296" i="11"/>
  <c r="M341" i="11"/>
  <c r="M374" i="11"/>
  <c r="M430" i="11"/>
  <c r="M220" i="11"/>
  <c r="M275" i="11"/>
  <c r="M331" i="11"/>
  <c r="M386" i="11"/>
  <c r="M54" i="11"/>
  <c r="M143" i="11"/>
  <c r="M243" i="11"/>
  <c r="M332" i="11"/>
  <c r="M421" i="11"/>
  <c r="M22" i="11"/>
  <c r="M189" i="11"/>
  <c r="M278" i="11"/>
  <c r="M28" i="11"/>
  <c r="M39" i="11"/>
  <c r="M50" i="11"/>
  <c r="M61" i="11"/>
  <c r="M72" i="11"/>
  <c r="M83" i="11"/>
  <c r="M94" i="11"/>
  <c r="M105" i="11"/>
  <c r="M116" i="11"/>
  <c r="M128" i="11"/>
  <c r="M139" i="11"/>
  <c r="M150" i="11"/>
  <c r="M161" i="11"/>
  <c r="M172" i="11"/>
  <c r="M183" i="11"/>
  <c r="M194" i="11"/>
  <c r="M205" i="11"/>
  <c r="M216" i="11"/>
  <c r="M228" i="11"/>
  <c r="M239" i="11"/>
  <c r="M250" i="11"/>
  <c r="M261" i="11"/>
  <c r="M272" i="11"/>
  <c r="M283" i="11"/>
  <c r="M294" i="11"/>
  <c r="M305" i="11"/>
  <c r="M316" i="11"/>
  <c r="M328" i="11"/>
  <c r="M339" i="11"/>
  <c r="M361" i="11"/>
  <c r="M372" i="11"/>
  <c r="M405" i="11"/>
  <c r="M428" i="11"/>
  <c r="M439" i="11"/>
  <c r="M318" i="11"/>
  <c r="M373" i="11"/>
  <c r="M429" i="11"/>
  <c r="M196" i="11"/>
  <c r="M319" i="11"/>
  <c r="M385" i="11"/>
  <c r="M231" i="11"/>
  <c r="M298" i="11"/>
  <c r="M353" i="11"/>
  <c r="M398" i="11"/>
  <c r="M32" i="11"/>
  <c r="M121" i="11"/>
  <c r="M210" i="11"/>
  <c r="M299" i="11"/>
  <c r="M399" i="11"/>
  <c r="M44" i="11"/>
  <c r="M133" i="11"/>
  <c r="M211" i="11"/>
  <c r="M300" i="11"/>
  <c r="M460" i="11"/>
  <c r="M295" i="11"/>
  <c r="M418" i="11"/>
  <c r="M52" i="11"/>
  <c r="M85" i="11"/>
  <c r="M119" i="11"/>
  <c r="M152" i="11"/>
  <c r="M185" i="11"/>
  <c r="M241" i="11"/>
  <c r="M263" i="11"/>
  <c r="M308" i="11"/>
  <c r="M363" i="11"/>
  <c r="M419" i="11"/>
  <c r="M175" i="11"/>
  <c r="M286" i="11"/>
  <c r="M364" i="11"/>
  <c r="M452" i="11"/>
  <c r="M65" i="11"/>
  <c r="M110" i="11"/>
  <c r="M165" i="11"/>
  <c r="M221" i="11"/>
  <c r="M276" i="11"/>
  <c r="M343" i="11"/>
  <c r="M376" i="11"/>
  <c r="M432" i="11"/>
  <c r="M55" i="11"/>
  <c r="M144" i="11"/>
  <c r="M222" i="11"/>
  <c r="M289" i="11"/>
  <c r="M29" i="11"/>
  <c r="M40" i="11"/>
  <c r="M51" i="11"/>
  <c r="M62" i="11"/>
  <c r="M73" i="11"/>
  <c r="M84" i="11"/>
  <c r="M95" i="11"/>
  <c r="M106" i="11"/>
  <c r="M118" i="11"/>
  <c r="M129" i="11"/>
  <c r="M140" i="11"/>
  <c r="M151" i="11"/>
  <c r="M162" i="11"/>
  <c r="M173" i="11"/>
  <c r="M184" i="11"/>
  <c r="M195" i="11"/>
  <c r="M206" i="11"/>
  <c r="M218" i="11"/>
  <c r="M229" i="11"/>
  <c r="M240" i="11"/>
  <c r="M251" i="11"/>
  <c r="M262" i="11"/>
  <c r="M273" i="11"/>
  <c r="M284" i="11"/>
  <c r="M329" i="11"/>
  <c r="M340" i="11"/>
  <c r="M351" i="11"/>
  <c r="M362" i="11"/>
  <c r="M384" i="11"/>
  <c r="M406" i="11"/>
  <c r="M450" i="11"/>
  <c r="M30" i="11"/>
  <c r="M130" i="11"/>
  <c r="M219" i="11"/>
  <c r="M285" i="11"/>
  <c r="M352" i="11"/>
  <c r="M408" i="11"/>
  <c r="M198" i="11"/>
  <c r="M264" i="11"/>
  <c r="M342" i="11"/>
  <c r="M420" i="11"/>
  <c r="M442" i="11"/>
  <c r="M43" i="11"/>
  <c r="M176" i="11"/>
  <c r="M288" i="11"/>
  <c r="M464" i="11"/>
  <c r="M89" i="11"/>
  <c r="M155" i="11"/>
  <c r="M244" i="11"/>
  <c r="M19" i="11"/>
  <c r="M440" i="11"/>
  <c r="M461" i="11"/>
  <c r="M41" i="11"/>
  <c r="M96" i="11"/>
  <c r="M163" i="11"/>
  <c r="M230" i="11"/>
  <c r="M274" i="11"/>
  <c r="M330" i="11"/>
  <c r="M396" i="11"/>
  <c r="M451" i="11"/>
  <c r="M186" i="11"/>
  <c r="M320" i="11"/>
  <c r="M409" i="11"/>
  <c r="M88" i="11"/>
  <c r="M132" i="11"/>
  <c r="M188" i="11"/>
  <c r="M254" i="11"/>
  <c r="M321" i="11"/>
  <c r="M388" i="11"/>
  <c r="M453" i="11"/>
  <c r="M78" i="11"/>
  <c r="M111" i="11"/>
  <c r="M166" i="11"/>
  <c r="M233" i="11"/>
  <c r="M441" i="11"/>
  <c r="M462" i="11"/>
  <c r="M20" i="11"/>
  <c r="M31" i="11"/>
  <c r="M42" i="11"/>
  <c r="M53" i="11"/>
  <c r="M64" i="11"/>
  <c r="M75" i="11"/>
  <c r="M86" i="11"/>
  <c r="M98" i="11"/>
  <c r="M109" i="11"/>
  <c r="M120" i="11"/>
  <c r="M131" i="11"/>
  <c r="M142" i="11"/>
  <c r="M153" i="11"/>
  <c r="M164" i="11"/>
  <c r="M209" i="11"/>
  <c r="M242" i="11"/>
  <c r="M253" i="11"/>
  <c r="M309" i="11"/>
  <c r="M375" i="11"/>
  <c r="M431" i="11"/>
  <c r="M76" i="11"/>
  <c r="M99" i="11"/>
  <c r="M154" i="11"/>
  <c r="M199" i="11"/>
  <c r="M265" i="11"/>
  <c r="M310" i="11"/>
  <c r="M365" i="11"/>
  <c r="M410" i="11"/>
  <c r="M443" i="11"/>
  <c r="M66" i="11"/>
  <c r="M122" i="11"/>
  <c r="M200" i="11"/>
  <c r="M266" i="11"/>
  <c r="M463" i="11"/>
  <c r="M21" i="11"/>
  <c r="M232" i="11"/>
  <c r="M354" i="11"/>
  <c r="M33" i="11"/>
  <c r="M178" i="11"/>
  <c r="M255" i="11"/>
  <c r="M38" i="11"/>
  <c r="M69" i="11"/>
  <c r="M93" i="11"/>
  <c r="M314" i="11"/>
  <c r="M338" i="11"/>
  <c r="M437" i="11"/>
  <c r="M344" i="11"/>
  <c r="M391" i="11"/>
  <c r="M414" i="11"/>
  <c r="M465" i="11"/>
  <c r="M315" i="11"/>
  <c r="M322" i="11"/>
  <c r="M369" i="11"/>
  <c r="M392" i="11"/>
  <c r="M466" i="11"/>
  <c r="M422" i="11"/>
  <c r="M102" i="11"/>
  <c r="M238" i="11"/>
  <c r="M393" i="11"/>
  <c r="M423" i="11"/>
  <c r="M348" i="11"/>
  <c r="M378" i="11"/>
  <c r="M271" i="11"/>
  <c r="M379" i="11"/>
  <c r="M279" i="11"/>
  <c r="M356" i="11"/>
  <c r="M249" i="11"/>
  <c r="M433" i="11"/>
  <c r="M381" i="11"/>
  <c r="M382" i="11"/>
  <c r="M171" i="11"/>
  <c r="M258" i="11"/>
  <c r="M412" i="11"/>
  <c r="M36" i="11"/>
  <c r="M313" i="11"/>
  <c r="M203" i="11"/>
  <c r="M390" i="11"/>
  <c r="M100" i="11"/>
  <c r="M124" i="11"/>
  <c r="M149" i="11"/>
  <c r="M180" i="11"/>
  <c r="M204" i="11"/>
  <c r="M235" i="11"/>
  <c r="M260" i="11"/>
  <c r="M291" i="11"/>
  <c r="M368" i="11"/>
  <c r="M236" i="11"/>
  <c r="M346" i="11"/>
  <c r="M103" i="11"/>
  <c r="M190" i="11"/>
  <c r="M270" i="11"/>
  <c r="M324" i="11"/>
  <c r="M80" i="11"/>
  <c r="M447" i="11"/>
  <c r="M160" i="11"/>
  <c r="M246" i="11"/>
  <c r="M25" i="11"/>
  <c r="M448" i="11"/>
  <c r="M168" i="11"/>
  <c r="M192" i="11"/>
  <c r="M303" i="11"/>
  <c r="M333" i="11"/>
  <c r="M138" i="11"/>
  <c r="M224" i="11"/>
  <c r="M90" i="11"/>
  <c r="M145" i="11"/>
  <c r="M225" i="11"/>
  <c r="M60" i="11"/>
  <c r="M146" i="11"/>
  <c r="M226" i="11"/>
  <c r="M435" i="11"/>
  <c r="M68" i="11"/>
  <c r="M45" i="11"/>
  <c r="M70" i="11"/>
  <c r="M292" i="11"/>
  <c r="M444" i="11"/>
  <c r="M445" i="11"/>
  <c r="M134" i="11"/>
  <c r="M214" i="11"/>
  <c r="M301" i="11"/>
  <c r="M24" i="11"/>
  <c r="M424" i="11"/>
  <c r="M135" i="11"/>
  <c r="M191" i="11"/>
  <c r="M349" i="11"/>
  <c r="M56" i="11"/>
  <c r="M425" i="11"/>
  <c r="M112" i="11"/>
  <c r="M223" i="11"/>
  <c r="M454" i="11"/>
  <c r="M26" i="11"/>
  <c r="M169" i="11"/>
  <c r="M193" i="11"/>
  <c r="M304" i="11"/>
  <c r="M34" i="11"/>
  <c r="M358" i="11"/>
  <c r="M170" i="11"/>
  <c r="M281" i="11"/>
  <c r="M434" i="11"/>
  <c r="M335" i="11"/>
  <c r="M457" i="11"/>
  <c r="M336" i="11"/>
  <c r="M234" i="11"/>
  <c r="M101" i="11"/>
  <c r="M125" i="11"/>
  <c r="M156" i="11"/>
  <c r="M181" i="11"/>
  <c r="M212" i="11"/>
  <c r="M268" i="11"/>
  <c r="M345" i="11"/>
  <c r="M415" i="11"/>
  <c r="M293" i="11"/>
  <c r="M245" i="11"/>
  <c r="M49" i="11"/>
  <c r="M302" i="11"/>
  <c r="M81" i="11"/>
  <c r="M136" i="11"/>
  <c r="M82" i="11"/>
  <c r="M113" i="11"/>
  <c r="M280" i="11"/>
  <c r="M455" i="11"/>
  <c r="M404" i="11"/>
  <c r="M312" i="11"/>
  <c r="M282" i="11"/>
  <c r="M148" i="11"/>
  <c r="M366" i="11"/>
  <c r="M46" i="11"/>
  <c r="M71" i="11"/>
  <c r="M467" i="11"/>
  <c r="M126" i="11"/>
  <c r="M158" i="11"/>
  <c r="M182" i="11"/>
  <c r="M213" i="11"/>
  <c r="M269" i="11"/>
  <c r="M323" i="11"/>
  <c r="M370" i="11"/>
  <c r="M400" i="11"/>
  <c r="M371" i="11"/>
  <c r="M401" i="11"/>
  <c r="M325" i="11"/>
  <c r="M355" i="11"/>
  <c r="M248" i="11"/>
  <c r="M380" i="11"/>
  <c r="M426" i="11"/>
  <c r="M311" i="11"/>
  <c r="M256" i="11"/>
  <c r="M411" i="11"/>
  <c r="M91" i="11"/>
  <c r="M202" i="11"/>
  <c r="M389" i="11"/>
  <c r="M458" i="11"/>
  <c r="M123" i="11"/>
  <c r="M259" i="11"/>
  <c r="M436" i="11"/>
  <c r="M23" i="11"/>
  <c r="M48" i="11"/>
  <c r="M79" i="11"/>
  <c r="M468" i="11"/>
  <c r="M159" i="11"/>
  <c r="M446" i="11"/>
  <c r="M469" i="11"/>
  <c r="M104" i="11"/>
  <c r="M215" i="11"/>
  <c r="M402" i="11"/>
  <c r="M326" i="11"/>
  <c r="M58" i="11"/>
  <c r="M403" i="11"/>
  <c r="M59" i="11"/>
  <c r="M334" i="11"/>
  <c r="M114" i="11"/>
  <c r="M201" i="11"/>
  <c r="M456" i="11"/>
  <c r="M35" i="11"/>
  <c r="M359" i="11"/>
  <c r="M115" i="11"/>
  <c r="M92" i="11"/>
  <c r="M360" i="11"/>
  <c r="M179" i="11"/>
  <c r="M290" i="11"/>
  <c r="M413" i="11"/>
  <c r="K74" i="5"/>
  <c r="K28" i="5"/>
  <c r="K124" i="5"/>
  <c r="K101" i="5"/>
  <c r="K33" i="5"/>
  <c r="K176" i="5"/>
  <c r="K112" i="5"/>
  <c r="K63" i="5"/>
  <c r="K467" i="5"/>
  <c r="K113" i="5"/>
  <c r="K67" i="5"/>
  <c r="K175" i="5"/>
  <c r="K154" i="5"/>
  <c r="K318" i="5"/>
  <c r="K39" i="5"/>
  <c r="K52" i="5"/>
  <c r="K271" i="5"/>
  <c r="K102" i="5"/>
  <c r="K326" i="5"/>
  <c r="K418" i="5"/>
  <c r="K143" i="5"/>
  <c r="K84" i="5"/>
  <c r="K62" i="5"/>
  <c r="K135" i="5"/>
  <c r="K41" i="5"/>
  <c r="K193" i="5"/>
  <c r="K27" i="5"/>
  <c r="K443" i="5"/>
  <c r="K422" i="5"/>
  <c r="K390" i="5"/>
  <c r="K276" i="5"/>
  <c r="K29" i="5"/>
  <c r="K126" i="5"/>
  <c r="K348" i="5"/>
  <c r="K383" i="5"/>
  <c r="K432" i="5"/>
  <c r="K380" i="5"/>
  <c r="K164" i="5"/>
  <c r="K371" i="5"/>
  <c r="K182" i="5"/>
  <c r="K294" i="5"/>
  <c r="K411" i="5"/>
  <c r="K370" i="5"/>
  <c r="K374" i="5"/>
  <c r="K462" i="5"/>
  <c r="K77" i="5"/>
  <c r="K55" i="5"/>
  <c r="K459" i="5"/>
  <c r="K108" i="5"/>
  <c r="K37" i="5"/>
  <c r="K183" i="5"/>
  <c r="K452" i="5"/>
  <c r="K360" i="5"/>
  <c r="K106" i="5"/>
  <c r="K314" i="5"/>
  <c r="K292" i="5"/>
  <c r="K309" i="5"/>
  <c r="K123" i="5"/>
  <c r="K44" i="5"/>
  <c r="K438" i="5"/>
  <c r="K349" i="5"/>
  <c r="K456" i="5"/>
  <c r="K127" i="5"/>
  <c r="K376" i="5"/>
  <c r="K350" i="5"/>
  <c r="K178" i="5"/>
  <c r="K95" i="5"/>
  <c r="K145" i="5"/>
  <c r="K66" i="5"/>
  <c r="K285" i="5"/>
  <c r="K364" i="5"/>
  <c r="K339" i="5"/>
  <c r="K447" i="5"/>
  <c r="K403" i="5"/>
  <c r="K457" i="5"/>
  <c r="K161" i="5"/>
  <c r="K340" i="5"/>
  <c r="K199" i="5"/>
  <c r="K441" i="5"/>
  <c r="K73" i="5"/>
  <c r="K125" i="5"/>
  <c r="K146" i="5"/>
  <c r="K85" i="5"/>
  <c r="K253" i="5"/>
  <c r="K385" i="5"/>
  <c r="K327" i="5"/>
  <c r="K336" i="5"/>
  <c r="K337" i="5"/>
  <c r="K105" i="5"/>
  <c r="K330" i="5"/>
  <c r="K211" i="5"/>
  <c r="K329" i="5"/>
  <c r="K236" i="5"/>
  <c r="K51" i="5"/>
  <c r="K353" i="5"/>
  <c r="K217" i="5"/>
  <c r="K205" i="5"/>
  <c r="K214" i="5"/>
  <c r="K215" i="5"/>
  <c r="K393" i="5"/>
  <c r="K320" i="5"/>
  <c r="K445" i="5"/>
  <c r="K167" i="5"/>
  <c r="K156" i="5"/>
  <c r="K321" i="5"/>
  <c r="K296" i="5"/>
  <c r="K342" i="5"/>
  <c r="K128" i="5"/>
  <c r="K49" i="5"/>
  <c r="K279" i="5"/>
  <c r="K414" i="5"/>
  <c r="K293" i="5"/>
  <c r="K210" i="5"/>
  <c r="K387" i="5"/>
  <c r="K177" i="5"/>
  <c r="K307" i="5"/>
  <c r="K134" i="5"/>
  <c r="K298" i="5"/>
  <c r="K331" i="5"/>
  <c r="K117" i="5"/>
  <c r="K369" i="5"/>
  <c r="K268" i="5"/>
  <c r="K424" i="5"/>
  <c r="K204" i="5"/>
  <c r="K200" i="5"/>
  <c r="K291" i="5"/>
  <c r="K89" i="5"/>
  <c r="K48" i="5"/>
  <c r="K22" i="5"/>
  <c r="K425" i="5"/>
  <c r="K165" i="5"/>
  <c r="K300" i="5"/>
  <c r="K297" i="5"/>
  <c r="K274" i="5"/>
  <c r="K328" i="5"/>
  <c r="K439" i="5"/>
  <c r="K404" i="5"/>
  <c r="K91" i="5"/>
  <c r="K224" i="5"/>
  <c r="K226" i="5"/>
  <c r="K203" i="5"/>
  <c r="K249" i="5"/>
  <c r="K104" i="5"/>
  <c r="K132" i="5"/>
  <c r="K190" i="5"/>
  <c r="K461" i="5"/>
  <c r="K263" i="5"/>
  <c r="K317" i="5"/>
  <c r="K352" i="5"/>
  <c r="K437" i="5"/>
  <c r="K79" i="5"/>
  <c r="K433" i="5"/>
  <c r="K71" i="5"/>
  <c r="K299" i="5"/>
  <c r="K72" i="5"/>
  <c r="K358" i="5"/>
  <c r="K121" i="5"/>
  <c r="K180" i="5"/>
  <c r="K42" i="5"/>
  <c r="K252" i="5"/>
  <c r="K306" i="5"/>
  <c r="K341" i="5"/>
  <c r="K361" i="5"/>
  <c r="K68" i="5"/>
  <c r="K389" i="5"/>
  <c r="K435" i="5"/>
  <c r="K288" i="5"/>
  <c r="K304" i="5"/>
  <c r="K303" i="5"/>
  <c r="K109" i="5"/>
  <c r="K170" i="5"/>
  <c r="K397" i="5"/>
  <c r="K241" i="5"/>
  <c r="K295" i="5"/>
  <c r="K428" i="5"/>
  <c r="K94" i="5"/>
  <c r="K57" i="5"/>
  <c r="K356" i="5"/>
  <c r="K381" i="5"/>
  <c r="K277" i="5"/>
  <c r="K335" i="5"/>
  <c r="K225" i="5"/>
  <c r="K98" i="5"/>
  <c r="K160" i="5"/>
  <c r="K286" i="5"/>
  <c r="K218" i="5"/>
  <c r="K284" i="5"/>
  <c r="K469" i="5"/>
  <c r="K83" i="5"/>
  <c r="K46" i="5"/>
  <c r="K464" i="5"/>
  <c r="K466" i="5"/>
  <c r="K266" i="5"/>
  <c r="K465" i="5"/>
  <c r="K103" i="5"/>
  <c r="K87" i="5"/>
  <c r="K150" i="5"/>
  <c r="K386" i="5"/>
  <c r="K207" i="5"/>
  <c r="K273" i="5"/>
  <c r="K372" i="5"/>
  <c r="K315" i="5"/>
  <c r="K24" i="5"/>
  <c r="K323" i="5"/>
  <c r="K247" i="5"/>
  <c r="K255" i="5"/>
  <c r="K246" i="5"/>
  <c r="K442" i="5"/>
  <c r="K76" i="5"/>
  <c r="K140" i="5"/>
  <c r="K275" i="5"/>
  <c r="K118" i="5"/>
  <c r="K262" i="5"/>
  <c r="K283" i="5"/>
  <c r="K248" i="5"/>
  <c r="K378" i="5"/>
  <c r="K312" i="5"/>
  <c r="K147" i="5"/>
  <c r="K244" i="5"/>
  <c r="K454" i="5"/>
  <c r="K421" i="5"/>
  <c r="K54" i="5"/>
  <c r="K130" i="5"/>
  <c r="K375" i="5"/>
  <c r="K107" i="5"/>
  <c r="K251" i="5"/>
  <c r="K172" i="5"/>
  <c r="K171" i="5"/>
  <c r="K407" i="5"/>
  <c r="K289" i="5"/>
  <c r="K36" i="5"/>
  <c r="K233" i="5"/>
  <c r="K412" i="5"/>
  <c r="K431" i="5"/>
  <c r="K410" i="5"/>
  <c r="K120" i="5"/>
  <c r="K131" i="5"/>
  <c r="K96" i="5"/>
  <c r="K228" i="5"/>
  <c r="K116" i="5"/>
  <c r="K93" i="5"/>
  <c r="K216" i="5"/>
  <c r="K189" i="5"/>
  <c r="K434" i="5"/>
  <c r="K222" i="5"/>
  <c r="K345" i="5"/>
  <c r="K409" i="5"/>
  <c r="K400" i="5"/>
  <c r="K100" i="5"/>
  <c r="K408" i="5"/>
  <c r="K242" i="5"/>
  <c r="K229" i="5"/>
  <c r="K363" i="5"/>
  <c r="K239" i="5"/>
  <c r="K75" i="5"/>
  <c r="K137" i="5"/>
  <c r="K238" i="5"/>
  <c r="K192" i="5"/>
  <c r="K35" i="5"/>
  <c r="K281" i="5"/>
  <c r="K301" i="5"/>
  <c r="K78" i="5"/>
  <c r="K357" i="5"/>
  <c r="K269" i="5"/>
  <c r="K188" i="5"/>
  <c r="K359" i="5"/>
  <c r="K398" i="5"/>
  <c r="K169" i="5"/>
  <c r="K287" i="5"/>
  <c r="K65" i="5"/>
  <c r="K310" i="5"/>
  <c r="K110" i="5"/>
  <c r="K59" i="5"/>
  <c r="K436" i="5"/>
  <c r="K81" i="5"/>
  <c r="K61" i="5"/>
  <c r="K158" i="5"/>
  <c r="K278" i="5"/>
  <c r="K56" i="5"/>
  <c r="K453" i="5"/>
  <c r="K136" i="5"/>
  <c r="K166" i="5"/>
  <c r="K159" i="5"/>
  <c r="K365" i="5"/>
  <c r="K25" i="5"/>
  <c r="K265" i="5"/>
  <c r="K43" i="5"/>
  <c r="K290" i="5"/>
  <c r="K90" i="5"/>
  <c r="K451" i="5"/>
  <c r="K219" i="5"/>
  <c r="K196" i="5"/>
  <c r="K417" i="5"/>
  <c r="K206" i="5"/>
  <c r="K449" i="5"/>
  <c r="K153" i="5"/>
  <c r="K282" i="5"/>
  <c r="K379" i="5"/>
  <c r="K415" i="5"/>
  <c r="K47" i="5"/>
  <c r="K267" i="5"/>
  <c r="K45" i="5"/>
  <c r="K388" i="5"/>
  <c r="K69" i="5"/>
  <c r="K155" i="5"/>
  <c r="K26" i="5"/>
  <c r="K354" i="5"/>
  <c r="K413" i="5"/>
  <c r="K254" i="5"/>
  <c r="K32" i="5"/>
  <c r="K280" i="5"/>
  <c r="K80" i="5"/>
  <c r="K231" i="5"/>
  <c r="K429" i="5"/>
  <c r="K185" i="5"/>
  <c r="K406" i="5"/>
  <c r="K195" i="5"/>
  <c r="K448" i="5"/>
  <c r="K458" i="5"/>
  <c r="K237" i="5"/>
  <c r="K213" i="5"/>
  <c r="K259" i="5"/>
  <c r="K455" i="5"/>
  <c r="K256" i="5"/>
  <c r="K34" i="5"/>
  <c r="K377" i="5"/>
  <c r="K391" i="5"/>
  <c r="K144" i="5"/>
  <c r="K392" i="5"/>
  <c r="K343" i="5"/>
  <c r="K346" i="5"/>
  <c r="K243" i="5"/>
  <c r="K21" i="5"/>
  <c r="K270" i="5"/>
  <c r="K70" i="5"/>
  <c r="K208" i="5"/>
  <c r="K319" i="5"/>
  <c r="K174" i="5"/>
  <c r="K395" i="5"/>
  <c r="K184" i="5"/>
  <c r="K394" i="5"/>
  <c r="K405" i="5"/>
  <c r="K148" i="5"/>
  <c r="K202" i="5"/>
  <c r="K115" i="5"/>
  <c r="K402" i="5"/>
  <c r="K245" i="5"/>
  <c r="K23" i="5"/>
  <c r="K355" i="5"/>
  <c r="K235" i="5"/>
  <c r="K133" i="5"/>
  <c r="K325" i="5"/>
  <c r="K332" i="5"/>
  <c r="K257" i="5"/>
  <c r="K232" i="5"/>
  <c r="K460" i="5"/>
  <c r="K260" i="5"/>
  <c r="K60" i="5"/>
  <c r="K186" i="5"/>
  <c r="K419" i="5"/>
  <c r="K163" i="5"/>
  <c r="K384" i="5"/>
  <c r="K173" i="5"/>
  <c r="K468" i="5"/>
  <c r="K426" i="5"/>
  <c r="K82" i="5"/>
  <c r="K191" i="5"/>
  <c r="K347" i="5"/>
  <c r="K423" i="5"/>
  <c r="K234" i="5"/>
  <c r="K119" i="5"/>
  <c r="K344" i="5"/>
  <c r="K367" i="5"/>
  <c r="K122" i="5"/>
  <c r="K258" i="5"/>
  <c r="K31" i="5"/>
  <c r="K401" i="5"/>
  <c r="K221" i="5"/>
  <c r="K450" i="5"/>
  <c r="K250" i="5"/>
  <c r="K50" i="5"/>
  <c r="K264" i="5"/>
  <c r="K308" i="5"/>
  <c r="K152" i="5"/>
  <c r="K373" i="5"/>
  <c r="K162" i="5"/>
  <c r="K261" i="5"/>
  <c r="K316" i="5"/>
  <c r="K53" i="5"/>
  <c r="K179" i="5"/>
  <c r="K92" i="5"/>
  <c r="K324" i="5"/>
  <c r="K223" i="5"/>
  <c r="K305" i="5"/>
  <c r="K333" i="5"/>
  <c r="K399" i="5"/>
  <c r="K111" i="5"/>
  <c r="K181" i="5"/>
  <c r="K396" i="5"/>
  <c r="K334" i="5"/>
  <c r="K209" i="5"/>
  <c r="K440" i="5"/>
  <c r="K240" i="5"/>
  <c r="K40" i="5"/>
  <c r="K86" i="5"/>
  <c r="K197" i="5"/>
  <c r="K141" i="5"/>
  <c r="K362" i="5"/>
  <c r="K151" i="5"/>
  <c r="K149" i="5"/>
  <c r="K194" i="5"/>
  <c r="K416" i="5"/>
  <c r="K168" i="5"/>
  <c r="K368" i="5"/>
  <c r="K313" i="5"/>
  <c r="K212" i="5"/>
  <c r="K38" i="5"/>
  <c r="K97" i="5"/>
  <c r="K322" i="5"/>
  <c r="K99" i="5"/>
  <c r="K114" i="5"/>
  <c r="K338" i="5"/>
  <c r="K366" i="5"/>
  <c r="K198" i="5"/>
  <c r="K430" i="5"/>
  <c r="K230" i="5"/>
  <c r="K30" i="5"/>
  <c r="K64" i="5"/>
  <c r="K142" i="5"/>
  <c r="K129" i="5"/>
  <c r="K351" i="5"/>
  <c r="K139" i="5"/>
  <c r="K382" i="5"/>
  <c r="K138" i="5"/>
  <c r="K227" i="5"/>
  <c r="K157" i="5"/>
  <c r="K444" i="5"/>
  <c r="K302" i="5"/>
  <c r="K201" i="5"/>
  <c r="K446" i="5"/>
  <c r="K427" i="5"/>
  <c r="K311" i="5"/>
  <c r="K88" i="5"/>
  <c r="K58" i="5"/>
  <c r="K272" i="5"/>
  <c r="K463" i="5"/>
  <c r="K187" i="5"/>
  <c r="K420" i="5"/>
  <c r="K220" i="5"/>
  <c r="O9" i="10"/>
  <c r="O10" i="10" s="1"/>
  <c r="L7" i="10"/>
  <c r="L6" i="10"/>
  <c r="L6" i="11"/>
  <c r="L7" i="11"/>
  <c r="O9" i="11"/>
  <c r="O10" i="11" s="1"/>
  <c r="E5" i="11" s="1"/>
  <c r="O10" i="5"/>
  <c r="E5" i="5" s="1"/>
  <c r="B12" i="5"/>
  <c r="I13" i="5"/>
  <c r="E4" i="5"/>
  <c r="W28" i="11"/>
  <c r="W29" i="11" s="1"/>
  <c r="E11" i="10"/>
  <c r="G312" i="10" s="1"/>
  <c r="B14" i="10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13" i="11"/>
  <c r="G403" i="11"/>
  <c r="G34" i="11"/>
  <c r="G420" i="11"/>
  <c r="G310" i="11"/>
  <c r="G292" i="11"/>
  <c r="G197" i="11"/>
  <c r="G191" i="11"/>
  <c r="G137" i="11"/>
  <c r="G76" i="11"/>
  <c r="G72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R17" i="10"/>
  <c r="R19" i="10"/>
  <c r="G357" i="10"/>
  <c r="G465" i="10"/>
  <c r="G163" i="10"/>
  <c r="T21" i="10"/>
  <c r="K384" i="10" l="1"/>
  <c r="K383" i="10"/>
  <c r="K169" i="10"/>
  <c r="K19" i="10"/>
  <c r="K401" i="10"/>
  <c r="K290" i="10"/>
  <c r="K128" i="10"/>
  <c r="K194" i="10"/>
  <c r="K227" i="10"/>
  <c r="K366" i="10"/>
  <c r="K333" i="10"/>
  <c r="K27" i="10"/>
  <c r="K355" i="10"/>
  <c r="K79" i="10"/>
  <c r="K344" i="10"/>
  <c r="K256" i="10"/>
  <c r="K322" i="10"/>
  <c r="K201" i="10"/>
  <c r="K311" i="10"/>
  <c r="K125" i="10"/>
  <c r="K300" i="10"/>
  <c r="K90" i="10"/>
  <c r="K341" i="10"/>
  <c r="K437" i="10"/>
  <c r="K330" i="10"/>
  <c r="K346" i="10"/>
  <c r="K319" i="10"/>
  <c r="K280" i="10"/>
  <c r="K307" i="10"/>
  <c r="K39" i="10"/>
  <c r="K406" i="10"/>
  <c r="K445" i="10"/>
  <c r="K395" i="10"/>
  <c r="K354" i="10"/>
  <c r="K289" i="10"/>
  <c r="K373" i="10"/>
  <c r="K292" i="10"/>
  <c r="K261" i="10"/>
  <c r="K67" i="10"/>
  <c r="K353" i="10"/>
  <c r="K362" i="10"/>
  <c r="K34" i="10"/>
  <c r="K315" i="10"/>
  <c r="K303" i="10"/>
  <c r="K342" i="10"/>
  <c r="K351" i="10"/>
  <c r="K331" i="10"/>
  <c r="K340" i="10"/>
  <c r="K304" i="10"/>
  <c r="K243" i="10"/>
  <c r="K192" i="10"/>
  <c r="K320" i="10"/>
  <c r="K329" i="10"/>
  <c r="K282" i="10"/>
  <c r="K224" i="10"/>
  <c r="K183" i="10"/>
  <c r="K309" i="10"/>
  <c r="K418" i="10"/>
  <c r="K265" i="10"/>
  <c r="K187" i="10"/>
  <c r="K147" i="10"/>
  <c r="K297" i="10"/>
  <c r="K408" i="10"/>
  <c r="K246" i="10"/>
  <c r="K149" i="10"/>
  <c r="K127" i="10"/>
  <c r="K286" i="10"/>
  <c r="K398" i="10"/>
  <c r="K226" i="10"/>
  <c r="K132" i="10"/>
  <c r="K92" i="10"/>
  <c r="K275" i="10"/>
  <c r="K388" i="10"/>
  <c r="K210" i="10"/>
  <c r="K157" i="10"/>
  <c r="K72" i="10"/>
  <c r="K396" i="10"/>
  <c r="K378" i="10"/>
  <c r="K191" i="10"/>
  <c r="K46" i="10"/>
  <c r="K56" i="10"/>
  <c r="K385" i="10"/>
  <c r="K368" i="10"/>
  <c r="K171" i="10"/>
  <c r="K247" i="10"/>
  <c r="K442" i="10"/>
  <c r="K374" i="10"/>
  <c r="K358" i="10"/>
  <c r="K154" i="10"/>
  <c r="K134" i="10"/>
  <c r="K257" i="10"/>
  <c r="K352" i="10"/>
  <c r="K348" i="10"/>
  <c r="K26" i="10"/>
  <c r="K70" i="10"/>
  <c r="K254" i="10"/>
  <c r="K113" i="10"/>
  <c r="K459" i="10"/>
  <c r="K156" i="10"/>
  <c r="K237" i="10"/>
  <c r="K277" i="10"/>
  <c r="K264" i="10"/>
  <c r="K296" i="10"/>
  <c r="K317" i="10"/>
  <c r="K338" i="10"/>
  <c r="K434" i="10"/>
  <c r="K365" i="10"/>
  <c r="K160" i="10"/>
  <c r="K93" i="10"/>
  <c r="K425" i="10"/>
  <c r="K81" i="10"/>
  <c r="K221" i="10"/>
  <c r="K166" i="10"/>
  <c r="K253" i="10"/>
  <c r="K285" i="10"/>
  <c r="K306" i="10"/>
  <c r="K328" i="10"/>
  <c r="K339" i="10"/>
  <c r="K271" i="10"/>
  <c r="K82" i="10"/>
  <c r="K76" i="10"/>
  <c r="K390" i="10"/>
  <c r="K447" i="10"/>
  <c r="K202" i="10"/>
  <c r="K155" i="10"/>
  <c r="K131" i="10"/>
  <c r="K141" i="10"/>
  <c r="K184" i="10"/>
  <c r="K218" i="10"/>
  <c r="K101" i="10"/>
  <c r="K180" i="10"/>
  <c r="K359" i="10"/>
  <c r="K57" i="10"/>
  <c r="K350" i="10"/>
  <c r="K465" i="10"/>
  <c r="K182" i="10"/>
  <c r="K144" i="10"/>
  <c r="K120" i="10"/>
  <c r="K130" i="10"/>
  <c r="K173" i="10"/>
  <c r="K208" i="10"/>
  <c r="K347" i="10"/>
  <c r="K49" i="10"/>
  <c r="K267" i="10"/>
  <c r="K32" i="10"/>
  <c r="K314" i="10"/>
  <c r="K392" i="10"/>
  <c r="K165" i="10"/>
  <c r="K133" i="10"/>
  <c r="K109" i="10"/>
  <c r="K119" i="10"/>
  <c r="K162" i="10"/>
  <c r="K198" i="10"/>
  <c r="K216" i="10"/>
  <c r="K416" i="10"/>
  <c r="K212" i="10"/>
  <c r="K455" i="10"/>
  <c r="K279" i="10"/>
  <c r="K301" i="10"/>
  <c r="K146" i="10"/>
  <c r="K122" i="10"/>
  <c r="K97" i="10"/>
  <c r="K96" i="10"/>
  <c r="K151" i="10"/>
  <c r="K188" i="10"/>
  <c r="K382" i="10"/>
  <c r="K381" i="10"/>
  <c r="K136" i="10"/>
  <c r="K325" i="10"/>
  <c r="K181" i="10"/>
  <c r="K190" i="10"/>
  <c r="K126" i="10"/>
  <c r="K111" i="10"/>
  <c r="K86" i="10"/>
  <c r="K85" i="10"/>
  <c r="K140" i="10"/>
  <c r="K178" i="10"/>
  <c r="K124" i="10"/>
  <c r="K305" i="10"/>
  <c r="K61" i="10"/>
  <c r="K234" i="10"/>
  <c r="K105" i="10"/>
  <c r="K23" i="10"/>
  <c r="K110" i="10"/>
  <c r="K100" i="10"/>
  <c r="K75" i="10"/>
  <c r="K74" i="10"/>
  <c r="K129" i="10"/>
  <c r="K168" i="10"/>
  <c r="K436" i="10"/>
  <c r="K214" i="10"/>
  <c r="K432" i="10"/>
  <c r="K139" i="10"/>
  <c r="K421" i="10"/>
  <c r="K334" i="10"/>
  <c r="K91" i="10"/>
  <c r="K89" i="10"/>
  <c r="K64" i="10"/>
  <c r="K63" i="10"/>
  <c r="K117" i="10"/>
  <c r="K158" i="10"/>
  <c r="K337" i="10"/>
  <c r="K103" i="10"/>
  <c r="K427" i="10"/>
  <c r="K47" i="10"/>
  <c r="K291" i="10"/>
  <c r="K294" i="10"/>
  <c r="K71" i="10"/>
  <c r="K77" i="10"/>
  <c r="K53" i="10"/>
  <c r="K52" i="10"/>
  <c r="K106" i="10"/>
  <c r="K148" i="10"/>
  <c r="K321" i="10"/>
  <c r="K380" i="10"/>
  <c r="K372" i="10"/>
  <c r="K360" i="10"/>
  <c r="K199" i="10"/>
  <c r="K259" i="10"/>
  <c r="K389" i="10"/>
  <c r="K66" i="10"/>
  <c r="K42" i="10"/>
  <c r="K41" i="10"/>
  <c r="K95" i="10"/>
  <c r="K138" i="10"/>
  <c r="K28" i="10"/>
  <c r="K302" i="10"/>
  <c r="K336" i="10"/>
  <c r="K316" i="10"/>
  <c r="K249" i="10"/>
  <c r="K104" i="10"/>
  <c r="K223" i="10"/>
  <c r="K377" i="10"/>
  <c r="K55" i="10"/>
  <c r="K31" i="10"/>
  <c r="K30" i="10"/>
  <c r="K84" i="10"/>
  <c r="K242" i="10"/>
  <c r="K20" i="10"/>
  <c r="K274" i="10"/>
  <c r="K429" i="10"/>
  <c r="K295" i="10"/>
  <c r="K73" i="10"/>
  <c r="K318" i="10"/>
  <c r="K118" i="10"/>
  <c r="K456" i="10"/>
  <c r="K123" i="10"/>
  <c r="K135" i="10"/>
  <c r="K324" i="10"/>
  <c r="K87" i="10"/>
  <c r="K225" i="10"/>
  <c r="K37" i="10"/>
  <c r="K25" i="10"/>
  <c r="K239" i="10"/>
  <c r="K453" i="10"/>
  <c r="K426" i="10"/>
  <c r="K424" i="10"/>
  <c r="K54" i="10"/>
  <c r="K266" i="10"/>
  <c r="K44" i="10"/>
  <c r="K231" i="10"/>
  <c r="K451" i="10"/>
  <c r="K252" i="10"/>
  <c r="K431" i="10"/>
  <c r="K284" i="10"/>
  <c r="K62" i="10"/>
  <c r="K308" i="10"/>
  <c r="K108" i="10"/>
  <c r="K402" i="10"/>
  <c r="K435" i="10"/>
  <c r="K115" i="10"/>
  <c r="K269" i="10"/>
  <c r="K345" i="10"/>
  <c r="K170" i="10"/>
  <c r="K21" i="10"/>
  <c r="K466" i="10"/>
  <c r="K203" i="10"/>
  <c r="K343" i="10"/>
  <c r="K391" i="10"/>
  <c r="K404" i="10"/>
  <c r="K35" i="10"/>
  <c r="K255" i="10"/>
  <c r="K33" i="10"/>
  <c r="K220" i="10"/>
  <c r="K430" i="10"/>
  <c r="K241" i="10"/>
  <c r="K363" i="10"/>
  <c r="K273" i="10"/>
  <c r="K51" i="10"/>
  <c r="K298" i="10"/>
  <c r="K98" i="10"/>
  <c r="K310" i="10"/>
  <c r="K399" i="10"/>
  <c r="K99" i="10"/>
  <c r="K213" i="10"/>
  <c r="K270" i="10"/>
  <c r="K150" i="10"/>
  <c r="K457" i="10"/>
  <c r="K413" i="10"/>
  <c r="K167" i="10"/>
  <c r="K232" i="10"/>
  <c r="K335" i="10"/>
  <c r="K387" i="10"/>
  <c r="K454" i="10"/>
  <c r="K244" i="10"/>
  <c r="K22" i="10"/>
  <c r="K209" i="10"/>
  <c r="K452" i="10"/>
  <c r="K230" i="10"/>
  <c r="K263" i="10"/>
  <c r="K262" i="10"/>
  <c r="K40" i="10"/>
  <c r="K288" i="10"/>
  <c r="K88" i="10"/>
  <c r="K235" i="10"/>
  <c r="K121" i="10"/>
  <c r="K80" i="10"/>
  <c r="K137" i="10"/>
  <c r="K179" i="10"/>
  <c r="K114" i="10"/>
  <c r="K403" i="10"/>
  <c r="K446" i="10"/>
  <c r="K112" i="10"/>
  <c r="K176" i="10"/>
  <c r="K299" i="10"/>
  <c r="K369" i="10"/>
  <c r="K433" i="10"/>
  <c r="K233" i="10"/>
  <c r="K462" i="10"/>
  <c r="K197" i="10"/>
  <c r="K397" i="10"/>
  <c r="K219" i="10"/>
  <c r="K174" i="10"/>
  <c r="K251" i="10"/>
  <c r="K29" i="10"/>
  <c r="K278" i="10"/>
  <c r="K78" i="10"/>
  <c r="K412" i="10"/>
  <c r="K268" i="10"/>
  <c r="K69" i="10"/>
  <c r="K116" i="10"/>
  <c r="K43" i="10"/>
  <c r="K394" i="10"/>
  <c r="K469" i="10"/>
  <c r="K59" i="10"/>
  <c r="K145" i="10"/>
  <c r="K356" i="10"/>
  <c r="K423" i="10"/>
  <c r="K467" i="10"/>
  <c r="K204" i="10"/>
  <c r="K332" i="10"/>
  <c r="K443" i="10"/>
  <c r="K211" i="10"/>
  <c r="K420" i="10"/>
  <c r="K175" i="10"/>
  <c r="K461" i="10"/>
  <c r="K196" i="10"/>
  <c r="K450" i="10"/>
  <c r="K229" i="10"/>
  <c r="K458" i="10"/>
  <c r="K258" i="10"/>
  <c r="K58" i="10"/>
  <c r="K143" i="10"/>
  <c r="K449" i="10"/>
  <c r="K60" i="10"/>
  <c r="K65" i="10"/>
  <c r="K83" i="10"/>
  <c r="K94" i="10"/>
  <c r="K272" i="10"/>
  <c r="K36" i="10"/>
  <c r="K102" i="10"/>
  <c r="K260" i="10"/>
  <c r="K349" i="10"/>
  <c r="K464" i="10"/>
  <c r="K222" i="10"/>
  <c r="K441" i="10"/>
  <c r="K186" i="10"/>
  <c r="K364" i="10"/>
  <c r="K207" i="10"/>
  <c r="K107" i="10"/>
  <c r="K240" i="10"/>
  <c r="K468" i="10"/>
  <c r="K68" i="10"/>
  <c r="K361" i="10"/>
  <c r="K393" i="10"/>
  <c r="K24" i="10"/>
  <c r="K283" i="10"/>
  <c r="K415" i="10"/>
  <c r="K463" i="10"/>
  <c r="K50" i="10"/>
  <c r="K281" i="10"/>
  <c r="K367" i="10"/>
  <c r="K414" i="10"/>
  <c r="K444" i="10"/>
  <c r="K313" i="10"/>
  <c r="K422" i="10"/>
  <c r="K200" i="10"/>
  <c r="K409" i="10"/>
  <c r="K164" i="10"/>
  <c r="K440" i="10"/>
  <c r="K185" i="10"/>
  <c r="K460" i="10"/>
  <c r="K217" i="10"/>
  <c r="K448" i="10"/>
  <c r="K248" i="10"/>
  <c r="K48" i="10"/>
  <c r="K250" i="10"/>
  <c r="K376" i="10"/>
  <c r="K312" i="10"/>
  <c r="K172" i="10"/>
  <c r="K287" i="10"/>
  <c r="K410" i="10"/>
  <c r="K326" i="10"/>
  <c r="K245" i="10"/>
  <c r="K327" i="10"/>
  <c r="K379" i="10"/>
  <c r="K405" i="10"/>
  <c r="K293" i="10"/>
  <c r="K411" i="10"/>
  <c r="K189" i="10"/>
  <c r="K386" i="10"/>
  <c r="K153" i="10"/>
  <c r="K419" i="10"/>
  <c r="K163" i="10"/>
  <c r="K439" i="10"/>
  <c r="K206" i="10"/>
  <c r="K438" i="10"/>
  <c r="K238" i="10"/>
  <c r="K38" i="10"/>
  <c r="K159" i="10"/>
  <c r="K357" i="10"/>
  <c r="K161" i="10"/>
  <c r="K45" i="10"/>
  <c r="K193" i="10"/>
  <c r="K371" i="10"/>
  <c r="K215" i="10"/>
  <c r="K205" i="10"/>
  <c r="K236" i="10"/>
  <c r="K323" i="10"/>
  <c r="K370" i="10"/>
  <c r="K276" i="10"/>
  <c r="K400" i="10"/>
  <c r="K177" i="10"/>
  <c r="K375" i="10"/>
  <c r="K142" i="10"/>
  <c r="K407" i="10"/>
  <c r="K152" i="10"/>
  <c r="K417" i="10"/>
  <c r="K195" i="10"/>
  <c r="K428" i="10"/>
  <c r="K228" i="10"/>
  <c r="K107" i="11"/>
  <c r="K82" i="11"/>
  <c r="K390" i="11"/>
  <c r="K251" i="11"/>
  <c r="K117" i="11"/>
  <c r="K344" i="11"/>
  <c r="K129" i="11"/>
  <c r="K34" i="11"/>
  <c r="K166" i="11"/>
  <c r="K57" i="11"/>
  <c r="K224" i="11"/>
  <c r="K210" i="11"/>
  <c r="K47" i="11"/>
  <c r="K77" i="11"/>
  <c r="K196" i="11"/>
  <c r="K190" i="11"/>
  <c r="K174" i="11"/>
  <c r="K159" i="11"/>
  <c r="K163" i="11"/>
  <c r="K67" i="11"/>
  <c r="K278" i="11"/>
  <c r="K222" i="11"/>
  <c r="K303" i="11"/>
  <c r="K360" i="11"/>
  <c r="K455" i="11"/>
  <c r="K43" i="11"/>
  <c r="K141" i="11"/>
  <c r="K280" i="11"/>
  <c r="K463" i="11"/>
  <c r="K97" i="11"/>
  <c r="K144" i="11"/>
  <c r="K135" i="11"/>
  <c r="K380" i="11"/>
  <c r="K441" i="11"/>
  <c r="K87" i="11"/>
  <c r="K355" i="11"/>
  <c r="K266" i="11"/>
  <c r="K185" i="11"/>
  <c r="K338" i="11"/>
  <c r="K384" i="11"/>
  <c r="K152" i="11"/>
  <c r="K93" i="11"/>
  <c r="K329" i="11"/>
  <c r="K80" i="11"/>
  <c r="K336" i="11"/>
  <c r="K33" i="11"/>
  <c r="K130" i="11"/>
  <c r="K394" i="11"/>
  <c r="K37" i="11"/>
  <c r="K301" i="11"/>
  <c r="K246" i="11"/>
  <c r="K342" i="11"/>
  <c r="K389" i="11"/>
  <c r="K283" i="11"/>
  <c r="K27" i="11"/>
  <c r="K331" i="11"/>
  <c r="K346" i="11"/>
  <c r="K445" i="11"/>
  <c r="K131" i="11"/>
  <c r="K54" i="11"/>
  <c r="K250" i="11"/>
  <c r="K272" i="11"/>
  <c r="K423" i="11"/>
  <c r="K269" i="11"/>
  <c r="K392" i="11"/>
  <c r="K109" i="11"/>
  <c r="K429" i="11"/>
  <c r="K228" i="11"/>
  <c r="K207" i="11"/>
  <c r="K221" i="11"/>
  <c r="K76" i="11"/>
  <c r="K92" i="11"/>
  <c r="K70" i="11"/>
  <c r="K98" i="11"/>
  <c r="K295" i="11"/>
  <c r="K39" i="11"/>
  <c r="K469" i="11"/>
  <c r="K48" i="11"/>
  <c r="K239" i="11"/>
  <c r="K413" i="11"/>
  <c r="K146" i="11"/>
  <c r="K438" i="11"/>
  <c r="K86" i="11"/>
  <c r="K84" i="11"/>
  <c r="K28" i="11"/>
  <c r="K468" i="11"/>
  <c r="K120" i="11"/>
  <c r="K234" i="11"/>
  <c r="K56" i="11"/>
  <c r="K315" i="11"/>
  <c r="K75" i="11"/>
  <c r="K73" i="11"/>
  <c r="K467" i="11"/>
  <c r="K261" i="11"/>
  <c r="K313" i="11"/>
  <c r="K349" i="11"/>
  <c r="K149" i="11"/>
  <c r="K64" i="11"/>
  <c r="K62" i="11"/>
  <c r="K457" i="11"/>
  <c r="K293" i="11"/>
  <c r="K335" i="11"/>
  <c r="K459" i="11"/>
  <c r="K124" i="11"/>
  <c r="K53" i="11"/>
  <c r="K51" i="11"/>
  <c r="K447" i="11"/>
  <c r="K321" i="11"/>
  <c r="K142" i="11"/>
  <c r="K466" i="11"/>
  <c r="K358" i="11"/>
  <c r="K179" i="11"/>
  <c r="K411" i="11"/>
  <c r="K42" i="11"/>
  <c r="K40" i="11"/>
  <c r="K437" i="11"/>
  <c r="K464" i="11"/>
  <c r="K65" i="11"/>
  <c r="K418" i="11"/>
  <c r="K460" i="11"/>
  <c r="K427" i="11"/>
  <c r="K45" i="11"/>
  <c r="K453" i="11"/>
  <c r="K451" i="11"/>
  <c r="K406" i="11"/>
  <c r="K439" i="11"/>
  <c r="K417" i="11"/>
  <c r="K134" i="11"/>
  <c r="K36" i="11"/>
  <c r="K69" i="11"/>
  <c r="K354" i="11"/>
  <c r="K352" i="11"/>
  <c r="K373" i="11"/>
  <c r="K19" i="11"/>
  <c r="K407" i="11"/>
  <c r="K103" i="11"/>
  <c r="K412" i="11"/>
  <c r="K24" i="11"/>
  <c r="K254" i="11"/>
  <c r="K241" i="11"/>
  <c r="K362" i="11"/>
  <c r="K449" i="11"/>
  <c r="K307" i="11"/>
  <c r="K112" i="11"/>
  <c r="K226" i="11"/>
  <c r="K348" i="11"/>
  <c r="K375" i="11"/>
  <c r="K230" i="11"/>
  <c r="K351" i="11"/>
  <c r="K428" i="11"/>
  <c r="K297" i="11"/>
  <c r="K25" i="11"/>
  <c r="K171" i="11"/>
  <c r="K323" i="11"/>
  <c r="K364" i="11"/>
  <c r="K219" i="11"/>
  <c r="K340" i="11"/>
  <c r="K416" i="11"/>
  <c r="K287" i="11"/>
  <c r="K302" i="11"/>
  <c r="K404" i="11"/>
  <c r="K444" i="11"/>
  <c r="K353" i="11"/>
  <c r="K208" i="11"/>
  <c r="K306" i="11"/>
  <c r="K405" i="11"/>
  <c r="K277" i="11"/>
  <c r="K290" i="11"/>
  <c r="K312" i="11"/>
  <c r="K268" i="11"/>
  <c r="K202" i="11"/>
  <c r="K100" i="11"/>
  <c r="K320" i="11"/>
  <c r="K430" i="11"/>
  <c r="K300" i="11"/>
  <c r="K284" i="11"/>
  <c r="K433" i="11"/>
  <c r="K216" i="11"/>
  <c r="K267" i="11"/>
  <c r="K123" i="11"/>
  <c r="K91" i="11"/>
  <c r="K236" i="11"/>
  <c r="K115" i="11"/>
  <c r="K78" i="11"/>
  <c r="K309" i="11"/>
  <c r="K419" i="11"/>
  <c r="K233" i="11"/>
  <c r="K162" i="11"/>
  <c r="K366" i="11"/>
  <c r="K205" i="11"/>
  <c r="K257" i="11"/>
  <c r="K68" i="11"/>
  <c r="K256" i="11"/>
  <c r="K212" i="11"/>
  <c r="K136" i="11"/>
  <c r="K410" i="11"/>
  <c r="K298" i="11"/>
  <c r="K408" i="11"/>
  <c r="K200" i="11"/>
  <c r="K151" i="11"/>
  <c r="K311" i="11"/>
  <c r="K194" i="11"/>
  <c r="K247" i="11"/>
  <c r="K435" i="11"/>
  <c r="K170" i="11"/>
  <c r="K181" i="11"/>
  <c r="K425" i="11"/>
  <c r="K376" i="11"/>
  <c r="K286" i="11"/>
  <c r="K396" i="11"/>
  <c r="K133" i="11"/>
  <c r="K140" i="11"/>
  <c r="K461" i="11"/>
  <c r="K183" i="11"/>
  <c r="K237" i="11"/>
  <c r="K258" i="11"/>
  <c r="K304" i="11"/>
  <c r="K156" i="11"/>
  <c r="K81" i="11"/>
  <c r="K110" i="11"/>
  <c r="K275" i="11"/>
  <c r="K385" i="11"/>
  <c r="K111" i="11"/>
  <c r="K118" i="11"/>
  <c r="K450" i="11"/>
  <c r="K172" i="11"/>
  <c r="K227" i="11"/>
  <c r="K314" i="11"/>
  <c r="K60" i="11"/>
  <c r="K356" i="11"/>
  <c r="K125" i="11"/>
  <c r="K271" i="11"/>
  <c r="K88" i="11"/>
  <c r="K264" i="11"/>
  <c r="K374" i="11"/>
  <c r="K89" i="11"/>
  <c r="K106" i="11"/>
  <c r="K395" i="11"/>
  <c r="K61" i="11"/>
  <c r="K217" i="11"/>
  <c r="K38" i="11"/>
  <c r="K434" i="11"/>
  <c r="K326" i="11"/>
  <c r="K101" i="11"/>
  <c r="K160" i="11"/>
  <c r="K21" i="11"/>
  <c r="K153" i="11"/>
  <c r="K363" i="11"/>
  <c r="K443" i="11"/>
  <c r="K95" i="11"/>
  <c r="K318" i="11"/>
  <c r="K50" i="11"/>
  <c r="K168" i="11"/>
  <c r="K201" i="11"/>
  <c r="K238" i="11"/>
  <c r="K191" i="11"/>
  <c r="K248" i="11"/>
  <c r="K282" i="11"/>
  <c r="K359" i="11"/>
  <c r="K465" i="11"/>
  <c r="K365" i="11"/>
  <c r="K165" i="11"/>
  <c r="K253" i="11"/>
  <c r="K31" i="11"/>
  <c r="K341" i="11"/>
  <c r="K119" i="11"/>
  <c r="K462" i="11"/>
  <c r="K273" i="11"/>
  <c r="K29" i="11"/>
  <c r="K255" i="11"/>
  <c r="K383" i="11"/>
  <c r="K161" i="11"/>
  <c r="K397" i="11"/>
  <c r="K197" i="11"/>
  <c r="K448" i="11"/>
  <c r="K145" i="11"/>
  <c r="K213" i="11"/>
  <c r="K424" i="11"/>
  <c r="K215" i="11"/>
  <c r="K382" i="11"/>
  <c r="K35" i="11"/>
  <c r="K414" i="11"/>
  <c r="K332" i="11"/>
  <c r="K132" i="11"/>
  <c r="K242" i="11"/>
  <c r="K20" i="11"/>
  <c r="K330" i="11"/>
  <c r="K108" i="11"/>
  <c r="K440" i="11"/>
  <c r="K262" i="11"/>
  <c r="K454" i="11"/>
  <c r="K211" i="11"/>
  <c r="K372" i="11"/>
  <c r="K150" i="11"/>
  <c r="K379" i="11"/>
  <c r="K334" i="11"/>
  <c r="K182" i="11"/>
  <c r="K49" i="11"/>
  <c r="K401" i="11"/>
  <c r="K456" i="11"/>
  <c r="K225" i="11"/>
  <c r="K391" i="11"/>
  <c r="K299" i="11"/>
  <c r="K99" i="11"/>
  <c r="K231" i="11"/>
  <c r="K422" i="11"/>
  <c r="K319" i="11"/>
  <c r="K96" i="11"/>
  <c r="K400" i="11"/>
  <c r="K240" i="11"/>
  <c r="K378" i="11"/>
  <c r="K122" i="11"/>
  <c r="K361" i="11"/>
  <c r="K139" i="11"/>
  <c r="K377" i="11"/>
  <c r="K177" i="11"/>
  <c r="K325" i="11"/>
  <c r="K23" i="11"/>
  <c r="K265" i="11"/>
  <c r="K333" i="11"/>
  <c r="K229" i="11"/>
  <c r="K350" i="11"/>
  <c r="K104" i="11"/>
  <c r="K249" i="11"/>
  <c r="K126" i="11"/>
  <c r="K371" i="11"/>
  <c r="K393" i="11"/>
  <c r="K381" i="11"/>
  <c r="K59" i="11"/>
  <c r="K291" i="11"/>
  <c r="K243" i="11"/>
  <c r="K431" i="11"/>
  <c r="K209" i="11"/>
  <c r="K244" i="11"/>
  <c r="K296" i="11"/>
  <c r="K74" i="11"/>
  <c r="K189" i="11"/>
  <c r="K218" i="11"/>
  <c r="K178" i="11"/>
  <c r="K399" i="11"/>
  <c r="K339" i="11"/>
  <c r="K116" i="11"/>
  <c r="K357" i="11"/>
  <c r="K157" i="11"/>
  <c r="K90" i="11"/>
  <c r="K368" i="11"/>
  <c r="K85" i="11"/>
  <c r="K367" i="11"/>
  <c r="K324" i="11"/>
  <c r="K169" i="11"/>
  <c r="K102" i="11"/>
  <c r="K79" i="11"/>
  <c r="K415" i="11"/>
  <c r="K113" i="11"/>
  <c r="K193" i="11"/>
  <c r="K260" i="11"/>
  <c r="K232" i="11"/>
  <c r="K420" i="11"/>
  <c r="K198" i="11"/>
  <c r="K155" i="11"/>
  <c r="K285" i="11"/>
  <c r="K63" i="11"/>
  <c r="K22" i="11"/>
  <c r="K206" i="11"/>
  <c r="K55" i="11"/>
  <c r="K276" i="11"/>
  <c r="K328" i="11"/>
  <c r="K105" i="11"/>
  <c r="K347" i="11"/>
  <c r="K147" i="11"/>
  <c r="K187" i="11"/>
  <c r="K281" i="11"/>
  <c r="K308" i="11"/>
  <c r="K128" i="11"/>
  <c r="K270" i="11"/>
  <c r="K403" i="11"/>
  <c r="K436" i="11"/>
  <c r="K370" i="11"/>
  <c r="K369" i="11"/>
  <c r="K426" i="11"/>
  <c r="K138" i="11"/>
  <c r="K235" i="11"/>
  <c r="K154" i="11"/>
  <c r="K409" i="11"/>
  <c r="K186" i="11"/>
  <c r="K44" i="11"/>
  <c r="K274" i="11"/>
  <c r="K52" i="11"/>
  <c r="K421" i="11"/>
  <c r="K195" i="11"/>
  <c r="K388" i="11"/>
  <c r="K199" i="11"/>
  <c r="K316" i="11"/>
  <c r="K94" i="11"/>
  <c r="K337" i="11"/>
  <c r="K137" i="11"/>
  <c r="K158" i="11"/>
  <c r="K114" i="11"/>
  <c r="K220" i="11"/>
  <c r="K322" i="11"/>
  <c r="K66" i="11"/>
  <c r="K167" i="11"/>
  <c r="K203" i="11"/>
  <c r="K245" i="11"/>
  <c r="K26" i="11"/>
  <c r="K259" i="11"/>
  <c r="K71" i="11"/>
  <c r="K345" i="11"/>
  <c r="K279" i="11"/>
  <c r="K58" i="11"/>
  <c r="K204" i="11"/>
  <c r="K143" i="11"/>
  <c r="K398" i="11"/>
  <c r="K175" i="11"/>
  <c r="K432" i="11"/>
  <c r="K263" i="11"/>
  <c r="K41" i="11"/>
  <c r="K310" i="11"/>
  <c r="K184" i="11"/>
  <c r="K288" i="11"/>
  <c r="K32" i="11"/>
  <c r="K305" i="11"/>
  <c r="K83" i="11"/>
  <c r="K327" i="11"/>
  <c r="K127" i="11"/>
  <c r="K387" i="11"/>
  <c r="K446" i="11"/>
  <c r="K452" i="11"/>
  <c r="K289" i="11"/>
  <c r="K458" i="11"/>
  <c r="K214" i="11"/>
  <c r="K223" i="11"/>
  <c r="K148" i="11"/>
  <c r="K46" i="11"/>
  <c r="K292" i="11"/>
  <c r="K402" i="11"/>
  <c r="K192" i="11"/>
  <c r="K180" i="11"/>
  <c r="K121" i="11"/>
  <c r="K386" i="11"/>
  <c r="K164" i="11"/>
  <c r="K343" i="11"/>
  <c r="K252" i="11"/>
  <c r="K30" i="11"/>
  <c r="K176" i="11"/>
  <c r="K173" i="11"/>
  <c r="K188" i="11"/>
  <c r="K442" i="11"/>
  <c r="K294" i="11"/>
  <c r="K72" i="11"/>
  <c r="K317" i="11"/>
  <c r="O12" i="5"/>
  <c r="G305" i="10"/>
  <c r="G123" i="10"/>
  <c r="G351" i="10"/>
  <c r="E5" i="10"/>
  <c r="H288" i="10" s="1"/>
  <c r="I288" i="10" s="1"/>
  <c r="G99" i="10"/>
  <c r="G49" i="10"/>
  <c r="G174" i="10"/>
  <c r="H450" i="11"/>
  <c r="I450" i="11" s="1"/>
  <c r="G136" i="10"/>
  <c r="G61" i="10"/>
  <c r="G447" i="10"/>
  <c r="G451" i="10"/>
  <c r="G206" i="10"/>
  <c r="G377" i="10"/>
  <c r="G121" i="10"/>
  <c r="G348" i="10"/>
  <c r="G97" i="10"/>
  <c r="G185" i="10"/>
  <c r="E232" i="11"/>
  <c r="E182" i="11"/>
  <c r="E219" i="11"/>
  <c r="H67" i="11"/>
  <c r="I67" i="11" s="1"/>
  <c r="G398" i="10"/>
  <c r="G50" i="10"/>
  <c r="G462" i="10"/>
  <c r="G267" i="10"/>
  <c r="G323" i="10"/>
  <c r="G367" i="10"/>
  <c r="G193" i="10"/>
  <c r="G32" i="10"/>
  <c r="G355" i="10"/>
  <c r="G426" i="10"/>
  <c r="G336" i="10"/>
  <c r="G341" i="10"/>
  <c r="G446" i="10"/>
  <c r="G143" i="10"/>
  <c r="G349" i="10"/>
  <c r="G414" i="10"/>
  <c r="G272" i="10"/>
  <c r="G47" i="10"/>
  <c r="G224" i="10"/>
  <c r="G115" i="10"/>
  <c r="G431" i="10"/>
  <c r="G268" i="10"/>
  <c r="G68" i="10"/>
  <c r="G320" i="10"/>
  <c r="G147" i="10"/>
  <c r="G19" i="10"/>
  <c r="G36" i="10"/>
  <c r="G321" i="10"/>
  <c r="G169" i="10"/>
  <c r="G221" i="10"/>
  <c r="G150" i="10"/>
  <c r="G436" i="10"/>
  <c r="G179" i="10"/>
  <c r="G125" i="10"/>
  <c r="G370" i="10"/>
  <c r="G137" i="10"/>
  <c r="G160" i="10"/>
  <c r="G93" i="10"/>
  <c r="G128" i="10"/>
  <c r="G145" i="10"/>
  <c r="G70" i="10"/>
  <c r="G255" i="10"/>
  <c r="G113" i="10"/>
  <c r="G103" i="10"/>
  <c r="G338" i="10"/>
  <c r="G430" i="10"/>
  <c r="G102" i="10"/>
  <c r="G226" i="10"/>
  <c r="G415" i="10"/>
  <c r="G168" i="10"/>
  <c r="G468" i="10"/>
  <c r="G34" i="10"/>
  <c r="G387" i="10"/>
  <c r="G419" i="10"/>
  <c r="G273" i="10"/>
  <c r="G293" i="10"/>
  <c r="G86" i="10"/>
  <c r="G402" i="10"/>
  <c r="G452" i="10"/>
  <c r="G127" i="10"/>
  <c r="G213" i="10"/>
  <c r="G178" i="10"/>
  <c r="G77" i="10"/>
  <c r="G65" i="10"/>
  <c r="G79" i="10"/>
  <c r="G43" i="10"/>
  <c r="G264" i="10"/>
  <c r="G409" i="10"/>
  <c r="G247" i="10"/>
  <c r="G88" i="10"/>
  <c r="G91" i="10"/>
  <c r="G309" i="10"/>
  <c r="G381" i="10"/>
  <c r="G343" i="10"/>
  <c r="G400" i="10"/>
  <c r="G106" i="10"/>
  <c r="G141" i="10"/>
  <c r="G53" i="10"/>
  <c r="G422" i="10"/>
  <c r="G317" i="10"/>
  <c r="G386" i="10"/>
  <c r="G118" i="10"/>
  <c r="G384" i="10"/>
  <c r="G89" i="10"/>
  <c r="G101" i="10"/>
  <c r="G117" i="10"/>
  <c r="G26" i="10"/>
  <c r="G20" i="10"/>
  <c r="G216" i="10"/>
  <c r="G202" i="10"/>
  <c r="G85" i="10"/>
  <c r="G363" i="10"/>
  <c r="G369" i="10"/>
  <c r="G138" i="10"/>
  <c r="G33" i="10"/>
  <c r="G297" i="10"/>
  <c r="G366" i="10"/>
  <c r="G41" i="10"/>
  <c r="G358" i="10"/>
  <c r="G208" i="10"/>
  <c r="G114" i="10"/>
  <c r="G90" i="10"/>
  <c r="G133" i="10"/>
  <c r="G83" i="10"/>
  <c r="G282" i="10"/>
  <c r="G453" i="10"/>
  <c r="G254" i="10"/>
  <c r="G94" i="10"/>
  <c r="G122" i="10"/>
  <c r="G313" i="10"/>
  <c r="G416" i="10"/>
  <c r="G347" i="10"/>
  <c r="G407" i="10"/>
  <c r="G126" i="10"/>
  <c r="G144" i="10"/>
  <c r="G73" i="10"/>
  <c r="G442" i="10"/>
  <c r="G337" i="10"/>
  <c r="G406" i="10"/>
  <c r="G220" i="10"/>
  <c r="G207" i="10"/>
  <c r="G440" i="10"/>
  <c r="G116" i="10"/>
  <c r="G199" i="10"/>
  <c r="G195" i="10"/>
  <c r="G130" i="10"/>
  <c r="G435" i="10"/>
  <c r="G433" i="10"/>
  <c r="G417" i="10"/>
  <c r="G233" i="10"/>
  <c r="G249" i="10"/>
  <c r="G420" i="10"/>
  <c r="G227" i="10"/>
  <c r="G437" i="10"/>
  <c r="G149" i="10"/>
  <c r="G239" i="10"/>
  <c r="G393" i="10"/>
  <c r="G241" i="10"/>
  <c r="G52" i="10"/>
  <c r="G57" i="10"/>
  <c r="G256" i="10"/>
  <c r="G339" i="10"/>
  <c r="G194" i="10"/>
  <c r="G27" i="10"/>
  <c r="G69" i="10"/>
  <c r="G276" i="10"/>
  <c r="G244" i="10"/>
  <c r="G424" i="10"/>
  <c r="G98" i="10"/>
  <c r="G203" i="10"/>
  <c r="G290" i="10"/>
  <c r="G230" i="10"/>
  <c r="G275" i="10"/>
  <c r="G299" i="10"/>
  <c r="G385" i="10"/>
  <c r="G457" i="10"/>
  <c r="G192" i="10"/>
  <c r="G80" i="10"/>
  <c r="G189" i="10"/>
  <c r="G165" i="10"/>
  <c r="G361" i="10"/>
  <c r="G236" i="10"/>
  <c r="G55" i="10"/>
  <c r="G449" i="10"/>
  <c r="G158" i="10"/>
  <c r="G397" i="10"/>
  <c r="G261" i="10"/>
  <c r="G183" i="10"/>
  <c r="G401" i="10"/>
  <c r="G394" i="10"/>
  <c r="G274" i="10"/>
  <c r="G243" i="10"/>
  <c r="G345" i="10"/>
  <c r="G240" i="10"/>
  <c r="G360" i="10"/>
  <c r="G176" i="10"/>
  <c r="G340" i="10"/>
  <c r="G229" i="10"/>
  <c r="G155" i="10"/>
  <c r="G259" i="10"/>
  <c r="G365" i="10"/>
  <c r="G28" i="10"/>
  <c r="G67" i="10"/>
  <c r="G458" i="10"/>
  <c r="G140" i="10"/>
  <c r="G74" i="10"/>
  <c r="G304" i="10"/>
  <c r="G395" i="10"/>
  <c r="G327" i="10"/>
  <c r="G38" i="10"/>
  <c r="G72" i="10"/>
  <c r="G284" i="10"/>
  <c r="G350" i="10"/>
  <c r="G428" i="10"/>
  <c r="G139" i="10"/>
  <c r="G219" i="10"/>
  <c r="G300" i="10"/>
  <c r="G262" i="10"/>
  <c r="G308" i="10"/>
  <c r="G330" i="10"/>
  <c r="G405" i="10"/>
  <c r="G146" i="10"/>
  <c r="G212" i="10"/>
  <c r="G131" i="10"/>
  <c r="G62" i="10"/>
  <c r="G59" i="10"/>
  <c r="G180" i="10"/>
  <c r="G356" i="10"/>
  <c r="G324" i="10"/>
  <c r="G371" i="10"/>
  <c r="G399" i="10"/>
  <c r="G182" i="10"/>
  <c r="G325" i="10"/>
  <c r="G466" i="10"/>
  <c r="G242" i="10"/>
  <c r="G196" i="10"/>
  <c r="G171" i="10"/>
  <c r="G364" i="10"/>
  <c r="G251" i="10"/>
  <c r="G58" i="10"/>
  <c r="G214" i="10"/>
  <c r="G225" i="10"/>
  <c r="G152" i="10"/>
  <c r="G60" i="10"/>
  <c r="G188" i="10"/>
  <c r="G410" i="10"/>
  <c r="G391" i="10"/>
  <c r="G269" i="10"/>
  <c r="G95" i="10"/>
  <c r="G287" i="10"/>
  <c r="G238" i="10"/>
  <c r="G172" i="10"/>
  <c r="G54" i="10"/>
  <c r="G71" i="10"/>
  <c r="G48" i="10"/>
  <c r="G265" i="10"/>
  <c r="G120" i="10"/>
  <c r="G35" i="10"/>
  <c r="G429" i="10"/>
  <c r="G418" i="10"/>
  <c r="G75" i="10"/>
  <c r="G109" i="10"/>
  <c r="G288" i="10"/>
  <c r="G354" i="10"/>
  <c r="G455" i="10"/>
  <c r="G153" i="10"/>
  <c r="G235" i="10"/>
  <c r="G307" i="10"/>
  <c r="G294" i="10"/>
  <c r="G315" i="10"/>
  <c r="G344" i="10"/>
  <c r="G425" i="10"/>
  <c r="G166" i="10"/>
  <c r="G232" i="10"/>
  <c r="G40" i="10"/>
  <c r="G84" i="10"/>
  <c r="G108" i="10"/>
  <c r="G100" i="10"/>
  <c r="G270" i="10"/>
  <c r="G423" i="10"/>
  <c r="G124" i="10"/>
  <c r="G87" i="10"/>
  <c r="G253" i="10"/>
  <c r="G467" i="10"/>
  <c r="G78" i="10"/>
  <c r="G112" i="10"/>
  <c r="G333" i="10"/>
  <c r="G248" i="10"/>
  <c r="G469" i="10"/>
  <c r="G161" i="10"/>
  <c r="G283" i="10"/>
  <c r="G314" i="10"/>
  <c r="G301" i="10"/>
  <c r="G353" i="10"/>
  <c r="G413" i="10"/>
  <c r="G445" i="10"/>
  <c r="G186" i="10"/>
  <c r="G252" i="10"/>
  <c r="G44" i="10"/>
  <c r="G450" i="10"/>
  <c r="G154" i="10"/>
  <c r="G162" i="10"/>
  <c r="G298" i="10"/>
  <c r="G464" i="10"/>
  <c r="G379" i="10"/>
  <c r="G441" i="10"/>
  <c r="G234" i="10"/>
  <c r="G278" i="10"/>
  <c r="G404" i="10"/>
  <c r="G96" i="10"/>
  <c r="G25" i="10"/>
  <c r="G204" i="10"/>
  <c r="G454" i="10"/>
  <c r="G332" i="10"/>
  <c r="G316" i="10"/>
  <c r="G151" i="10"/>
  <c r="G215" i="10"/>
  <c r="G302" i="10"/>
  <c r="G223" i="10"/>
  <c r="G373" i="10"/>
  <c r="G148" i="10"/>
  <c r="G175" i="10"/>
  <c r="G24" i="10"/>
  <c r="G390" i="10"/>
  <c r="G173" i="10"/>
  <c r="G209" i="10"/>
  <c r="G159" i="10"/>
  <c r="G291" i="10"/>
  <c r="G42" i="10"/>
  <c r="G380" i="10"/>
  <c r="G211" i="10"/>
  <c r="G245" i="10"/>
  <c r="G438" i="10"/>
  <c r="G421" i="10"/>
  <c r="G461" i="10"/>
  <c r="G375" i="10"/>
  <c r="G322" i="10"/>
  <c r="G217" i="10"/>
  <c r="G286" i="10"/>
  <c r="G372" i="10"/>
  <c r="G81" i="10"/>
  <c r="G56" i="10"/>
  <c r="G280" i="10"/>
  <c r="G408" i="10"/>
  <c r="G292" i="10"/>
  <c r="G250" i="10"/>
  <c r="G258" i="10"/>
  <c r="G376" i="10"/>
  <c r="G246" i="10"/>
  <c r="G105" i="10"/>
  <c r="G434" i="10"/>
  <c r="G279" i="10"/>
  <c r="G104" i="10"/>
  <c r="G383" i="10"/>
  <c r="G368" i="10"/>
  <c r="G352" i="10"/>
  <c r="G427" i="10"/>
  <c r="G63" i="10"/>
  <c r="G198" i="10"/>
  <c r="G190" i="10"/>
  <c r="G107" i="10"/>
  <c r="G456" i="10"/>
  <c r="G187" i="10"/>
  <c r="G271" i="10"/>
  <c r="G170" i="10"/>
  <c r="G295" i="10"/>
  <c r="G45" i="10"/>
  <c r="G389" i="10"/>
  <c r="G285" i="10"/>
  <c r="G263" i="10"/>
  <c r="G463" i="10"/>
  <c r="G460" i="10"/>
  <c r="G129" i="10"/>
  <c r="G448" i="10"/>
  <c r="G342" i="10"/>
  <c r="G237" i="10"/>
  <c r="G306" i="10"/>
  <c r="G392" i="10"/>
  <c r="G156" i="10"/>
  <c r="G142" i="10"/>
  <c r="G228" i="10"/>
  <c r="G64" i="10"/>
  <c r="G359" i="10"/>
  <c r="G157" i="10"/>
  <c r="G210" i="10"/>
  <c r="G134" i="10"/>
  <c r="G396" i="10"/>
  <c r="G177" i="10"/>
  <c r="G218" i="10"/>
  <c r="G439" i="10"/>
  <c r="G184" i="10"/>
  <c r="G329" i="10"/>
  <c r="G403" i="10"/>
  <c r="G443" i="10"/>
  <c r="G266" i="10"/>
  <c r="G76" i="10"/>
  <c r="G231" i="10"/>
  <c r="G111" i="10"/>
  <c r="G21" i="10"/>
  <c r="G201" i="10"/>
  <c r="G311" i="10"/>
  <c r="G181" i="10"/>
  <c r="G328" i="10"/>
  <c r="G51" i="10"/>
  <c r="G411" i="10"/>
  <c r="G318" i="10"/>
  <c r="G281" i="10"/>
  <c r="G310" i="10"/>
  <c r="G46" i="10"/>
  <c r="G132" i="10"/>
  <c r="G459" i="10"/>
  <c r="G362" i="10"/>
  <c r="G257" i="10"/>
  <c r="G326" i="10"/>
  <c r="G412" i="10"/>
  <c r="G222" i="10"/>
  <c r="G200" i="10"/>
  <c r="G167" i="10"/>
  <c r="G296" i="10"/>
  <c r="G319" i="10"/>
  <c r="G30" i="10"/>
  <c r="G197" i="10"/>
  <c r="E4" i="10"/>
  <c r="G374" i="10"/>
  <c r="G39" i="10"/>
  <c r="G92" i="10"/>
  <c r="G444" i="10"/>
  <c r="G303" i="10"/>
  <c r="G335" i="10"/>
  <c r="G31" i="10"/>
  <c r="G205" i="10"/>
  <c r="G378" i="10"/>
  <c r="G191" i="10"/>
  <c r="G388" i="10"/>
  <c r="G82" i="10"/>
  <c r="G164" i="10"/>
  <c r="G334" i="10"/>
  <c r="G289" i="10"/>
  <c r="G331" i="10"/>
  <c r="G66" i="10"/>
  <c r="G135" i="10"/>
  <c r="G23" i="10"/>
  <c r="G382" i="10"/>
  <c r="G277" i="10"/>
  <c r="G346" i="10"/>
  <c r="G432" i="10"/>
  <c r="G22" i="10"/>
  <c r="G29" i="10"/>
  <c r="G260" i="10"/>
  <c r="G37" i="10"/>
  <c r="G110" i="10"/>
  <c r="G119" i="10"/>
  <c r="R21" i="11"/>
  <c r="V21" i="11" s="1"/>
  <c r="R17" i="11"/>
  <c r="R21" i="10"/>
  <c r="V21" i="10" s="1"/>
  <c r="E13" i="10" l="1"/>
  <c r="O12" i="10"/>
  <c r="N288" i="10"/>
  <c r="H267" i="10"/>
  <c r="I267" i="10" s="1"/>
  <c r="H467" i="10"/>
  <c r="I467" i="10" s="1"/>
  <c r="H233" i="10"/>
  <c r="I233" i="10" s="1"/>
  <c r="H259" i="10"/>
  <c r="I259" i="10" s="1"/>
  <c r="E159" i="10"/>
  <c r="H214" i="10"/>
  <c r="I214" i="10" s="1"/>
  <c r="E233" i="10"/>
  <c r="H154" i="10"/>
  <c r="I154" i="10" s="1"/>
  <c r="H68" i="10"/>
  <c r="I68" i="10" s="1"/>
  <c r="E264" i="10"/>
  <c r="H305" i="10"/>
  <c r="I305" i="10" s="1"/>
  <c r="E342" i="10"/>
  <c r="E201" i="10"/>
  <c r="E292" i="10"/>
  <c r="E212" i="10"/>
  <c r="H191" i="10"/>
  <c r="I191" i="10" s="1"/>
  <c r="E307" i="10"/>
  <c r="H310" i="10"/>
  <c r="I310" i="10" s="1"/>
  <c r="E365" i="10"/>
  <c r="E209" i="10"/>
  <c r="H90" i="10"/>
  <c r="I90" i="10" s="1"/>
  <c r="H136" i="10"/>
  <c r="I136" i="10" s="1"/>
  <c r="H406" i="10"/>
  <c r="I406" i="10" s="1"/>
  <c r="H217" i="10"/>
  <c r="I217" i="10" s="1"/>
  <c r="H216" i="10"/>
  <c r="I216" i="10" s="1"/>
  <c r="E432" i="10"/>
  <c r="E464" i="10"/>
  <c r="E244" i="10"/>
  <c r="H198" i="10"/>
  <c r="I198" i="10" s="1"/>
  <c r="E389" i="10"/>
  <c r="H36" i="10"/>
  <c r="I36" i="10" s="1"/>
  <c r="E115" i="10"/>
  <c r="E211" i="10"/>
  <c r="H449" i="10"/>
  <c r="I449" i="10" s="1"/>
  <c r="E357" i="10"/>
  <c r="E257" i="10"/>
  <c r="E175" i="10"/>
  <c r="H454" i="10"/>
  <c r="I454" i="10" s="1"/>
  <c r="E314" i="10"/>
  <c r="E39" i="10"/>
  <c r="E165" i="10"/>
  <c r="E113" i="10"/>
  <c r="H46" i="10"/>
  <c r="I46" i="10" s="1"/>
  <c r="H418" i="10"/>
  <c r="I418" i="10" s="1"/>
  <c r="E92" i="10"/>
  <c r="H102" i="10"/>
  <c r="I102" i="10" s="1"/>
  <c r="E37" i="10"/>
  <c r="E382" i="10"/>
  <c r="E271" i="10"/>
  <c r="H59" i="10"/>
  <c r="I59" i="10" s="1"/>
  <c r="E396" i="10"/>
  <c r="H97" i="10"/>
  <c r="I97" i="10" s="1"/>
  <c r="H78" i="10"/>
  <c r="I78" i="10" s="1"/>
  <c r="H147" i="10"/>
  <c r="I147" i="10" s="1"/>
  <c r="E337" i="10"/>
  <c r="E434" i="10"/>
  <c r="E156" i="10"/>
  <c r="E205" i="10"/>
  <c r="E451" i="10"/>
  <c r="H148" i="10"/>
  <c r="I148" i="10" s="1"/>
  <c r="H400" i="10"/>
  <c r="I400" i="10" s="1"/>
  <c r="H116" i="10"/>
  <c r="I116" i="10" s="1"/>
  <c r="H164" i="10"/>
  <c r="I164" i="10" s="1"/>
  <c r="H239" i="10"/>
  <c r="I239" i="10" s="1"/>
  <c r="E423" i="10"/>
  <c r="H402" i="10"/>
  <c r="I402" i="10" s="1"/>
  <c r="H335" i="10"/>
  <c r="I335" i="10" s="1"/>
  <c r="H258" i="10"/>
  <c r="I258" i="10" s="1"/>
  <c r="H465" i="10"/>
  <c r="I465" i="10" s="1"/>
  <c r="H235" i="10"/>
  <c r="I235" i="10" s="1"/>
  <c r="E44" i="10"/>
  <c r="E76" i="10"/>
  <c r="E452" i="10"/>
  <c r="H405" i="10"/>
  <c r="I405" i="10" s="1"/>
  <c r="H186" i="10"/>
  <c r="I186" i="10" s="1"/>
  <c r="E421" i="10"/>
  <c r="E62" i="10"/>
  <c r="E82" i="10"/>
  <c r="H71" i="10"/>
  <c r="I71" i="10" s="1"/>
  <c r="E269" i="10"/>
  <c r="H387" i="10"/>
  <c r="I387" i="10" s="1"/>
  <c r="H296" i="10"/>
  <c r="I296" i="10" s="1"/>
  <c r="H277" i="10"/>
  <c r="I277" i="10" s="1"/>
  <c r="H30" i="10"/>
  <c r="I30" i="10" s="1"/>
  <c r="H257" i="10"/>
  <c r="I257" i="10" s="1"/>
  <c r="H392" i="10"/>
  <c r="I392" i="10" s="1"/>
  <c r="E30" i="10"/>
  <c r="E417" i="10"/>
  <c r="H323" i="10"/>
  <c r="I323" i="10" s="1"/>
  <c r="H156" i="10"/>
  <c r="I156" i="10" s="1"/>
  <c r="E55" i="10"/>
  <c r="H321" i="10"/>
  <c r="I321" i="10" s="1"/>
  <c r="H41" i="10"/>
  <c r="I41" i="10" s="1"/>
  <c r="E106" i="10"/>
  <c r="H414" i="10"/>
  <c r="I414" i="10" s="1"/>
  <c r="E387" i="10"/>
  <c r="E219" i="10"/>
  <c r="E313" i="10"/>
  <c r="H118" i="10"/>
  <c r="I118" i="10" s="1"/>
  <c r="H240" i="10"/>
  <c r="I240" i="10" s="1"/>
  <c r="H184" i="10"/>
  <c r="I184" i="10" s="1"/>
  <c r="E133" i="10"/>
  <c r="E397" i="10"/>
  <c r="E412" i="10"/>
  <c r="H234" i="10"/>
  <c r="I234" i="10" s="1"/>
  <c r="H253" i="10"/>
  <c r="I253" i="10" s="1"/>
  <c r="H444" i="10"/>
  <c r="I444" i="10" s="1"/>
  <c r="E60" i="10"/>
  <c r="H190" i="10"/>
  <c r="I190" i="10" s="1"/>
  <c r="E450" i="10"/>
  <c r="E169" i="10"/>
  <c r="E153" i="10"/>
  <c r="E453" i="10"/>
  <c r="H458" i="10"/>
  <c r="I458" i="10" s="1"/>
  <c r="E243" i="10"/>
  <c r="H133" i="10"/>
  <c r="I133" i="10" s="1"/>
  <c r="E191" i="10"/>
  <c r="H125" i="10"/>
  <c r="I125" i="10" s="1"/>
  <c r="H189" i="10"/>
  <c r="I189" i="10" s="1"/>
  <c r="H468" i="10"/>
  <c r="I468" i="10" s="1"/>
  <c r="E371" i="10"/>
  <c r="H42" i="10"/>
  <c r="I42" i="10" s="1"/>
  <c r="E116" i="10"/>
  <c r="H379" i="10"/>
  <c r="I379" i="10" s="1"/>
  <c r="E21" i="10"/>
  <c r="E167" i="10"/>
  <c r="H204" i="10"/>
  <c r="I204" i="10" s="1"/>
  <c r="E184" i="10"/>
  <c r="E56" i="10"/>
  <c r="H65" i="10"/>
  <c r="I65" i="10" s="1"/>
  <c r="H56" i="10"/>
  <c r="I56" i="10" s="1"/>
  <c r="E339" i="10"/>
  <c r="H347" i="10"/>
  <c r="I347" i="10" s="1"/>
  <c r="H425" i="10"/>
  <c r="I425" i="10" s="1"/>
  <c r="E220" i="10"/>
  <c r="E199" i="10"/>
  <c r="E390" i="10"/>
  <c r="H67" i="10"/>
  <c r="I67" i="10" s="1"/>
  <c r="E41" i="10"/>
  <c r="H82" i="10"/>
  <c r="I82" i="10" s="1"/>
  <c r="H416" i="10"/>
  <c r="I416" i="10" s="1"/>
  <c r="E102" i="10"/>
  <c r="H157" i="10"/>
  <c r="I157" i="10" s="1"/>
  <c r="E168" i="10"/>
  <c r="H103" i="10"/>
  <c r="I103" i="10" s="1"/>
  <c r="E284" i="10"/>
  <c r="E430" i="10"/>
  <c r="E112" i="10"/>
  <c r="H61" i="10"/>
  <c r="I61" i="10" s="1"/>
  <c r="H460" i="10"/>
  <c r="I460" i="10" s="1"/>
  <c r="H263" i="10"/>
  <c r="I263" i="10" s="1"/>
  <c r="H324" i="10"/>
  <c r="I324" i="10" s="1"/>
  <c r="H76" i="10"/>
  <c r="I76" i="10" s="1"/>
  <c r="E258" i="10"/>
  <c r="H360" i="10"/>
  <c r="I360" i="10" s="1"/>
  <c r="E461" i="10"/>
  <c r="H85" i="10"/>
  <c r="I85" i="10" s="1"/>
  <c r="E410" i="10"/>
  <c r="H318" i="10"/>
  <c r="I318" i="10" s="1"/>
  <c r="H393" i="10"/>
  <c r="I393" i="10" s="1"/>
  <c r="H252" i="10"/>
  <c r="I252" i="10" s="1"/>
  <c r="H377" i="10"/>
  <c r="I377" i="10" s="1"/>
  <c r="E79" i="10"/>
  <c r="E404" i="10"/>
  <c r="E67" i="10"/>
  <c r="E170" i="10"/>
  <c r="H74" i="10"/>
  <c r="I74" i="10" s="1"/>
  <c r="H220" i="10"/>
  <c r="I220" i="10" s="1"/>
  <c r="H54" i="10"/>
  <c r="I54" i="10" s="1"/>
  <c r="E246" i="10"/>
  <c r="H161" i="10"/>
  <c r="I161" i="10" s="1"/>
  <c r="E99" i="10"/>
  <c r="H345" i="10"/>
  <c r="I345" i="10" s="1"/>
  <c r="E436" i="10"/>
  <c r="E355" i="10"/>
  <c r="E376" i="10"/>
  <c r="H159" i="10"/>
  <c r="I159" i="10" s="1"/>
  <c r="H66" i="10"/>
  <c r="I66" i="10" s="1"/>
  <c r="E372" i="10"/>
  <c r="E260" i="10"/>
  <c r="E406" i="10"/>
  <c r="H272" i="10"/>
  <c r="I272" i="10" s="1"/>
  <c r="E241" i="10"/>
  <c r="E94" i="10"/>
  <c r="H439" i="10"/>
  <c r="I439" i="10" s="1"/>
  <c r="H369" i="10"/>
  <c r="I369" i="10" s="1"/>
  <c r="H298" i="10"/>
  <c r="I298" i="10" s="1"/>
  <c r="E294" i="10"/>
  <c r="E87" i="10"/>
  <c r="E245" i="10"/>
  <c r="H31" i="10"/>
  <c r="I31" i="10" s="1"/>
  <c r="E275" i="10"/>
  <c r="E51" i="10"/>
  <c r="E442" i="10"/>
  <c r="E226" i="10"/>
  <c r="E290" i="10"/>
  <c r="E289" i="10"/>
  <c r="E329" i="10"/>
  <c r="E28" i="10"/>
  <c r="E414" i="10"/>
  <c r="H314" i="10"/>
  <c r="I314" i="10" s="1"/>
  <c r="H106" i="10"/>
  <c r="I106" i="10" s="1"/>
  <c r="H104" i="10"/>
  <c r="I104" i="10" s="1"/>
  <c r="E444" i="10"/>
  <c r="E80" i="10"/>
  <c r="E279" i="10"/>
  <c r="E148" i="10"/>
  <c r="E134" i="10"/>
  <c r="E341" i="10"/>
  <c r="H336" i="10"/>
  <c r="I336" i="10" s="1"/>
  <c r="H81" i="10"/>
  <c r="I81" i="10" s="1"/>
  <c r="H69" i="10"/>
  <c r="I69" i="10" s="1"/>
  <c r="E130" i="10"/>
  <c r="H423" i="10"/>
  <c r="I423" i="10" s="1"/>
  <c r="E186" i="10"/>
  <c r="H141" i="10"/>
  <c r="I141" i="10" s="1"/>
  <c r="E408" i="10"/>
  <c r="E380" i="10"/>
  <c r="H43" i="10"/>
  <c r="I43" i="10" s="1"/>
  <c r="E426" i="10"/>
  <c r="E312" i="10"/>
  <c r="E295" i="10"/>
  <c r="E266" i="10"/>
  <c r="H174" i="10"/>
  <c r="I174" i="10" s="1"/>
  <c r="E318" i="10"/>
  <c r="H426" i="10"/>
  <c r="I426" i="10" s="1"/>
  <c r="E446" i="10"/>
  <c r="E383" i="10"/>
  <c r="H343" i="10"/>
  <c r="I343" i="10" s="1"/>
  <c r="H52" i="10"/>
  <c r="I52" i="10" s="1"/>
  <c r="E346" i="10"/>
  <c r="H442" i="10"/>
  <c r="I442" i="10" s="1"/>
  <c r="E222" i="10"/>
  <c r="E325" i="10"/>
  <c r="H383" i="10"/>
  <c r="I383" i="10" s="1"/>
  <c r="E46" i="10"/>
  <c r="E416" i="10"/>
  <c r="E278" i="10"/>
  <c r="H399" i="10"/>
  <c r="I399" i="10" s="1"/>
  <c r="E136" i="10"/>
  <c r="E207" i="10"/>
  <c r="E287" i="10"/>
  <c r="E239" i="10"/>
  <c r="H334" i="10"/>
  <c r="I334" i="10" s="1"/>
  <c r="E142" i="10"/>
  <c r="H342" i="10"/>
  <c r="I342" i="10" s="1"/>
  <c r="H295" i="10"/>
  <c r="I295" i="10" s="1"/>
  <c r="H95" i="10"/>
  <c r="I95" i="10" s="1"/>
  <c r="E206" i="10"/>
  <c r="E196" i="10"/>
  <c r="H230" i="10"/>
  <c r="I230" i="10" s="1"/>
  <c r="H349" i="10"/>
  <c r="I349" i="10" s="1"/>
  <c r="H309" i="10"/>
  <c r="I309" i="10" s="1"/>
  <c r="H246" i="10"/>
  <c r="I246" i="10" s="1"/>
  <c r="H250" i="10"/>
  <c r="I250" i="10" s="1"/>
  <c r="E256" i="10"/>
  <c r="H262" i="10"/>
  <c r="I262" i="10" s="1"/>
  <c r="H299" i="10"/>
  <c r="I299" i="10" s="1"/>
  <c r="E394" i="10"/>
  <c r="E338" i="10"/>
  <c r="H226" i="10"/>
  <c r="I226" i="10" s="1"/>
  <c r="E386" i="10"/>
  <c r="E71" i="10"/>
  <c r="E367" i="10"/>
  <c r="E224" i="10"/>
  <c r="H47" i="10"/>
  <c r="I47" i="10" s="1"/>
  <c r="E230" i="10"/>
  <c r="H329" i="10"/>
  <c r="I329" i="10" s="1"/>
  <c r="E270" i="10"/>
  <c r="E172" i="10"/>
  <c r="H193" i="10"/>
  <c r="I193" i="10" s="1"/>
  <c r="H407" i="10"/>
  <c r="I407" i="10" s="1"/>
  <c r="E392" i="10"/>
  <c r="E202" i="10"/>
  <c r="E301" i="10"/>
  <c r="H183" i="10"/>
  <c r="I183" i="10" s="1"/>
  <c r="H210" i="10"/>
  <c r="I210" i="10" s="1"/>
  <c r="H304" i="10"/>
  <c r="I304" i="10" s="1"/>
  <c r="H238" i="10"/>
  <c r="I238" i="10" s="1"/>
  <c r="E25" i="10"/>
  <c r="H153" i="10"/>
  <c r="I153" i="10" s="1"/>
  <c r="E286" i="10"/>
  <c r="H401" i="10"/>
  <c r="I401" i="10" s="1"/>
  <c r="E463" i="10"/>
  <c r="H289" i="10"/>
  <c r="I289" i="10" s="1"/>
  <c r="H396" i="10"/>
  <c r="I396" i="10" s="1"/>
  <c r="H120" i="10"/>
  <c r="I120" i="10" s="1"/>
  <c r="E70" i="10"/>
  <c r="E35" i="10"/>
  <c r="E323" i="10"/>
  <c r="E282" i="10"/>
  <c r="E151" i="10"/>
  <c r="H77" i="10"/>
  <c r="I77" i="10" s="1"/>
  <c r="H218" i="10"/>
  <c r="I218" i="10" s="1"/>
  <c r="E78" i="10"/>
  <c r="E31" i="10"/>
  <c r="H168" i="10"/>
  <c r="I168" i="10" s="1"/>
  <c r="H169" i="10"/>
  <c r="I169" i="10" s="1"/>
  <c r="H208" i="10"/>
  <c r="I208" i="10" s="1"/>
  <c r="H382" i="10"/>
  <c r="I382" i="10" s="1"/>
  <c r="E370" i="10"/>
  <c r="E45" i="10"/>
  <c r="H33" i="10"/>
  <c r="I33" i="10" s="1"/>
  <c r="E350" i="10"/>
  <c r="E204" i="10"/>
  <c r="E429" i="10"/>
  <c r="H251" i="10"/>
  <c r="I251" i="10" s="1"/>
  <c r="E110" i="10"/>
  <c r="E180" i="10"/>
  <c r="H274" i="10"/>
  <c r="I274" i="10" s="1"/>
  <c r="H211" i="10"/>
  <c r="I211" i="10" s="1"/>
  <c r="H23" i="10"/>
  <c r="I23" i="10" s="1"/>
  <c r="E192" i="10"/>
  <c r="H123" i="10"/>
  <c r="I123" i="10" s="1"/>
  <c r="H219" i="10"/>
  <c r="I219" i="10" s="1"/>
  <c r="E69" i="10"/>
  <c r="E138" i="10"/>
  <c r="H138" i="10"/>
  <c r="I138" i="10" s="1"/>
  <c r="H409" i="10"/>
  <c r="I409" i="10" s="1"/>
  <c r="E456" i="10"/>
  <c r="E157" i="10"/>
  <c r="E174" i="10"/>
  <c r="E401" i="10"/>
  <c r="E455" i="10"/>
  <c r="H199" i="10"/>
  <c r="I199" i="10" s="1"/>
  <c r="H111" i="10"/>
  <c r="I111" i="10" s="1"/>
  <c r="E447" i="10"/>
  <c r="E378" i="10"/>
  <c r="E304" i="10"/>
  <c r="E336" i="10"/>
  <c r="E352" i="10"/>
  <c r="E291" i="10"/>
  <c r="E398" i="10"/>
  <c r="H398" i="10"/>
  <c r="I398" i="10" s="1"/>
  <c r="E374" i="10"/>
  <c r="E232" i="10"/>
  <c r="H294" i="10"/>
  <c r="I294" i="10" s="1"/>
  <c r="H227" i="10"/>
  <c r="I227" i="10" s="1"/>
  <c r="H196" i="10"/>
  <c r="I196" i="10" s="1"/>
  <c r="E364" i="10"/>
  <c r="H455" i="10"/>
  <c r="I455" i="10" s="1"/>
  <c r="E19" i="10"/>
  <c r="E100" i="10"/>
  <c r="H243" i="10"/>
  <c r="I243" i="10" s="1"/>
  <c r="E137" i="10"/>
  <c r="E254" i="10"/>
  <c r="H373" i="10"/>
  <c r="I373" i="10" s="1"/>
  <c r="E315" i="10"/>
  <c r="E373" i="10"/>
  <c r="H195" i="10"/>
  <c r="I195" i="10" s="1"/>
  <c r="E152" i="10"/>
  <c r="H337" i="10"/>
  <c r="I337" i="10" s="1"/>
  <c r="H428" i="10"/>
  <c r="I428" i="10" s="1"/>
  <c r="H53" i="10"/>
  <c r="I53" i="10" s="1"/>
  <c r="E359" i="10"/>
  <c r="H132" i="10"/>
  <c r="I132" i="10" s="1"/>
  <c r="H447" i="10"/>
  <c r="I447" i="10" s="1"/>
  <c r="H424" i="10"/>
  <c r="I424" i="10" s="1"/>
  <c r="H264" i="10"/>
  <c r="I264" i="10" s="1"/>
  <c r="E449" i="10"/>
  <c r="H404" i="10"/>
  <c r="I404" i="10" s="1"/>
  <c r="H279" i="10"/>
  <c r="I279" i="10" s="1"/>
  <c r="E66" i="10"/>
  <c r="H303" i="10"/>
  <c r="I303" i="10" s="1"/>
  <c r="E332" i="10"/>
  <c r="H280" i="10"/>
  <c r="I280" i="10" s="1"/>
  <c r="E121" i="10"/>
  <c r="H292" i="10"/>
  <c r="I292" i="10" s="1"/>
  <c r="E240" i="10"/>
  <c r="E297" i="10"/>
  <c r="H79" i="10"/>
  <c r="I79" i="10" s="1"/>
  <c r="E57" i="10"/>
  <c r="H300" i="10"/>
  <c r="I300" i="10" s="1"/>
  <c r="H397" i="10"/>
  <c r="I397" i="10" s="1"/>
  <c r="H362" i="10"/>
  <c r="I362" i="10" s="1"/>
  <c r="E221" i="10"/>
  <c r="E305" i="10"/>
  <c r="H151" i="10"/>
  <c r="I151" i="10" s="1"/>
  <c r="H248" i="10"/>
  <c r="I248" i="10" s="1"/>
  <c r="E83" i="10"/>
  <c r="E146" i="10"/>
  <c r="H49" i="10"/>
  <c r="I49" i="10" s="1"/>
  <c r="H249" i="10"/>
  <c r="I249" i="10" s="1"/>
  <c r="H269" i="10"/>
  <c r="I269" i="10" s="1"/>
  <c r="H178" i="10"/>
  <c r="I178" i="10" s="1"/>
  <c r="E127" i="10"/>
  <c r="H170" i="10"/>
  <c r="I170" i="10" s="1"/>
  <c r="H64" i="10"/>
  <c r="I64" i="10" s="1"/>
  <c r="H181" i="10"/>
  <c r="I181" i="10" s="1"/>
  <c r="E435" i="10"/>
  <c r="E468" i="10"/>
  <c r="E419" i="10"/>
  <c r="E74" i="10"/>
  <c r="E72" i="10"/>
  <c r="H256" i="10"/>
  <c r="I256" i="10" s="1"/>
  <c r="H338" i="10"/>
  <c r="I338" i="10" s="1"/>
  <c r="E309" i="10"/>
  <c r="E103" i="10"/>
  <c r="E361" i="10"/>
  <c r="E322" i="10"/>
  <c r="E50" i="10"/>
  <c r="E283" i="10"/>
  <c r="E65" i="10"/>
  <c r="E124" i="10"/>
  <c r="H390" i="10"/>
  <c r="I390" i="10" s="1"/>
  <c r="H86" i="10"/>
  <c r="I86" i="10" s="1"/>
  <c r="H313" i="10"/>
  <c r="I313" i="10" s="1"/>
  <c r="H440" i="10"/>
  <c r="I440" i="10" s="1"/>
  <c r="H137" i="10"/>
  <c r="I137" i="10" s="1"/>
  <c r="H87" i="10"/>
  <c r="I87" i="10" s="1"/>
  <c r="E63" i="10"/>
  <c r="E96" i="10"/>
  <c r="H388" i="10"/>
  <c r="I388" i="10" s="1"/>
  <c r="H96" i="10"/>
  <c r="I96" i="10" s="1"/>
  <c r="E252" i="10"/>
  <c r="E77" i="10"/>
  <c r="E415" i="10"/>
  <c r="E235" i="10"/>
  <c r="E334" i="10"/>
  <c r="H176" i="10"/>
  <c r="I176" i="10" s="1"/>
  <c r="H284" i="10"/>
  <c r="I284" i="10" s="1"/>
  <c r="H374" i="10"/>
  <c r="I374" i="10" s="1"/>
  <c r="H326" i="10"/>
  <c r="I326" i="10" s="1"/>
  <c r="E343" i="10"/>
  <c r="E149" i="10"/>
  <c r="E462" i="10"/>
  <c r="H225" i="10"/>
  <c r="I225" i="10" s="1"/>
  <c r="H266" i="10"/>
  <c r="I266" i="10" s="1"/>
  <c r="E277" i="10"/>
  <c r="H200" i="10"/>
  <c r="I200" i="10" s="1"/>
  <c r="H197" i="10"/>
  <c r="I197" i="10" s="1"/>
  <c r="E234" i="10"/>
  <c r="H35" i="10"/>
  <c r="I35" i="10" s="1"/>
  <c r="E360" i="10"/>
  <c r="E139" i="10"/>
  <c r="E369" i="10"/>
  <c r="H438" i="10"/>
  <c r="I438" i="10" s="1"/>
  <c r="E144" i="10"/>
  <c r="H98" i="10"/>
  <c r="I98" i="10" s="1"/>
  <c r="E439" i="10"/>
  <c r="E95" i="10"/>
  <c r="H452" i="10"/>
  <c r="I452" i="10" s="1"/>
  <c r="E47" i="10"/>
  <c r="E351" i="10"/>
  <c r="E273" i="10"/>
  <c r="E465" i="10"/>
  <c r="E310" i="10"/>
  <c r="E227" i="10"/>
  <c r="H221" i="10"/>
  <c r="I221" i="10" s="1"/>
  <c r="E402" i="10"/>
  <c r="H24" i="10"/>
  <c r="I24" i="10" s="1"/>
  <c r="E255" i="10"/>
  <c r="H130" i="10"/>
  <c r="I130" i="10" s="1"/>
  <c r="E193" i="10"/>
  <c r="H417" i="10"/>
  <c r="I417" i="10" s="1"/>
  <c r="H38" i="10"/>
  <c r="I38" i="10" s="1"/>
  <c r="E308" i="10"/>
  <c r="H88" i="10"/>
  <c r="I88" i="10" s="1"/>
  <c r="H415" i="10"/>
  <c r="I415" i="10" s="1"/>
  <c r="E73" i="10"/>
  <c r="H354" i="10"/>
  <c r="I354" i="10" s="1"/>
  <c r="E188" i="10"/>
  <c r="E445" i="10"/>
  <c r="H464" i="10"/>
  <c r="I464" i="10" s="1"/>
  <c r="H145" i="10"/>
  <c r="I145" i="10" s="1"/>
  <c r="E324" i="10"/>
  <c r="H172" i="10"/>
  <c r="I172" i="10" s="1"/>
  <c r="E166" i="10"/>
  <c r="H353" i="10"/>
  <c r="I353" i="10" s="1"/>
  <c r="H384" i="10"/>
  <c r="I384" i="10" s="1"/>
  <c r="E231" i="10"/>
  <c r="E120" i="10"/>
  <c r="E182" i="10"/>
  <c r="H143" i="10"/>
  <c r="I143" i="10" s="1"/>
  <c r="H93" i="10"/>
  <c r="I93" i="10" s="1"/>
  <c r="H206" i="10"/>
  <c r="I206" i="10" s="1"/>
  <c r="H389" i="10"/>
  <c r="I389" i="10" s="1"/>
  <c r="E274" i="10"/>
  <c r="H32" i="10"/>
  <c r="I32" i="10" s="1"/>
  <c r="E411" i="10"/>
  <c r="H311" i="10"/>
  <c r="I311" i="10" s="1"/>
  <c r="H419" i="10"/>
  <c r="I419" i="10" s="1"/>
  <c r="H223" i="10"/>
  <c r="I223" i="10" s="1"/>
  <c r="E242" i="10"/>
  <c r="E267" i="10"/>
  <c r="E348" i="10"/>
  <c r="H37" i="10"/>
  <c r="I37" i="10" s="1"/>
  <c r="H245" i="10"/>
  <c r="I245" i="10" s="1"/>
  <c r="H105" i="10"/>
  <c r="I105" i="10" s="1"/>
  <c r="E403" i="10"/>
  <c r="H319" i="10"/>
  <c r="I319" i="10" s="1"/>
  <c r="H83" i="10"/>
  <c r="I83" i="10" s="1"/>
  <c r="H302" i="10"/>
  <c r="I302" i="10" s="1"/>
  <c r="E161" i="10"/>
  <c r="H149" i="10"/>
  <c r="I149" i="10" s="1"/>
  <c r="H255" i="10"/>
  <c r="I255" i="10" s="1"/>
  <c r="E300" i="10"/>
  <c r="E105" i="10"/>
  <c r="E147" i="10"/>
  <c r="H63" i="10"/>
  <c r="I63" i="10" s="1"/>
  <c r="H357" i="10"/>
  <c r="I357" i="10" s="1"/>
  <c r="H368" i="10"/>
  <c r="I368" i="10" s="1"/>
  <c r="E349" i="10"/>
  <c r="H50" i="10"/>
  <c r="I50" i="10" s="1"/>
  <c r="E340" i="10"/>
  <c r="H463" i="10"/>
  <c r="I463" i="10" s="1"/>
  <c r="H142" i="10"/>
  <c r="I142" i="10" s="1"/>
  <c r="H101" i="10"/>
  <c r="I101" i="10" s="1"/>
  <c r="H451" i="10"/>
  <c r="I451" i="10" s="1"/>
  <c r="H270" i="10"/>
  <c r="I270" i="10" s="1"/>
  <c r="E108" i="10"/>
  <c r="E86" i="10"/>
  <c r="E427" i="10"/>
  <c r="H412" i="10"/>
  <c r="I412" i="10" s="1"/>
  <c r="H441" i="10"/>
  <c r="I441" i="10" s="1"/>
  <c r="E262" i="10"/>
  <c r="E59" i="10"/>
  <c r="H231" i="10"/>
  <c r="I231" i="10" s="1"/>
  <c r="H457" i="10"/>
  <c r="I457" i="10" s="1"/>
  <c r="H371" i="10"/>
  <c r="I371" i="10" s="1"/>
  <c r="H394" i="10"/>
  <c r="I394" i="10" s="1"/>
  <c r="H185" i="10"/>
  <c r="I185" i="10" s="1"/>
  <c r="H75" i="10"/>
  <c r="I75" i="10" s="1"/>
  <c r="E155" i="10"/>
  <c r="E215" i="10"/>
  <c r="E52" i="10"/>
  <c r="H328" i="10"/>
  <c r="I328" i="10" s="1"/>
  <c r="H175" i="10"/>
  <c r="I175" i="10" s="1"/>
  <c r="E20" i="10"/>
  <c r="E399" i="10"/>
  <c r="H128" i="10"/>
  <c r="I128" i="10" s="1"/>
  <c r="H427" i="10"/>
  <c r="I427" i="10" s="1"/>
  <c r="H306" i="10"/>
  <c r="I306" i="10" s="1"/>
  <c r="E379" i="10"/>
  <c r="H224" i="10"/>
  <c r="I224" i="10" s="1"/>
  <c r="H367" i="10"/>
  <c r="I367" i="10" s="1"/>
  <c r="E458" i="10"/>
  <c r="H237" i="10"/>
  <c r="I237" i="10" s="1"/>
  <c r="H312" i="10"/>
  <c r="I312" i="10" s="1"/>
  <c r="E111" i="10"/>
  <c r="E154" i="10"/>
  <c r="E326" i="10"/>
  <c r="H453" i="10"/>
  <c r="I453" i="10" s="1"/>
  <c r="E32" i="10"/>
  <c r="H403" i="10"/>
  <c r="I403" i="10" s="1"/>
  <c r="E162" i="10"/>
  <c r="E189" i="10"/>
  <c r="E179" i="10"/>
  <c r="E460" i="10"/>
  <c r="E366" i="10"/>
  <c r="E181" i="10"/>
  <c r="H213" i="10"/>
  <c r="I213" i="10" s="1"/>
  <c r="E377" i="10"/>
  <c r="E388" i="10"/>
  <c r="H19" i="10"/>
  <c r="I19" i="10" s="1"/>
  <c r="H229" i="10"/>
  <c r="I229" i="10" s="1"/>
  <c r="H146" i="10"/>
  <c r="I146" i="10" s="1"/>
  <c r="H72" i="10"/>
  <c r="I72" i="10" s="1"/>
  <c r="H232" i="10"/>
  <c r="I232" i="10" s="1"/>
  <c r="H144" i="10"/>
  <c r="I144" i="10" s="1"/>
  <c r="H443" i="10"/>
  <c r="I443" i="10" s="1"/>
  <c r="H333" i="10"/>
  <c r="I333" i="10" s="1"/>
  <c r="H320" i="10"/>
  <c r="I320" i="10" s="1"/>
  <c r="H222" i="10"/>
  <c r="I222" i="10" s="1"/>
  <c r="H281" i="10"/>
  <c r="I281" i="10" s="1"/>
  <c r="H315" i="10"/>
  <c r="I315" i="10" s="1"/>
  <c r="H187" i="10"/>
  <c r="I187" i="10" s="1"/>
  <c r="H287" i="10"/>
  <c r="I287" i="10" s="1"/>
  <c r="E117" i="10"/>
  <c r="H346" i="10"/>
  <c r="I346" i="10" s="1"/>
  <c r="E194" i="10"/>
  <c r="E263" i="10"/>
  <c r="H70" i="10"/>
  <c r="I70" i="10" s="1"/>
  <c r="E319" i="10"/>
  <c r="H167" i="10"/>
  <c r="I167" i="10" s="1"/>
  <c r="H307" i="10"/>
  <c r="I307" i="10" s="1"/>
  <c r="H152" i="10"/>
  <c r="I152" i="10" s="1"/>
  <c r="H57" i="10"/>
  <c r="I57" i="10" s="1"/>
  <c r="E333" i="10"/>
  <c r="H276" i="10"/>
  <c r="I276" i="10" s="1"/>
  <c r="H114" i="10"/>
  <c r="I114" i="10" s="1"/>
  <c r="H45" i="10"/>
  <c r="I45" i="10" s="1"/>
  <c r="E143" i="10"/>
  <c r="E296" i="10"/>
  <c r="E384" i="10"/>
  <c r="H290" i="10"/>
  <c r="I290" i="10" s="1"/>
  <c r="H135" i="10"/>
  <c r="I135" i="10" s="1"/>
  <c r="E268" i="10"/>
  <c r="H241" i="10"/>
  <c r="I241" i="10" s="1"/>
  <c r="E171" i="10"/>
  <c r="H456" i="10"/>
  <c r="I456" i="10" s="1"/>
  <c r="E248" i="10"/>
  <c r="H283" i="10"/>
  <c r="I283" i="10" s="1"/>
  <c r="E48" i="10"/>
  <c r="E281" i="10"/>
  <c r="E469" i="10"/>
  <c r="H58" i="10"/>
  <c r="I58" i="10" s="1"/>
  <c r="H293" i="10"/>
  <c r="I293" i="10" s="1"/>
  <c r="E163" i="10"/>
  <c r="H121" i="10"/>
  <c r="I121" i="10" s="1"/>
  <c r="E160" i="10"/>
  <c r="H308" i="10"/>
  <c r="I308" i="10" s="1"/>
  <c r="H395" i="10"/>
  <c r="I395" i="10" s="1"/>
  <c r="H207" i="10"/>
  <c r="I207" i="10" s="1"/>
  <c r="E54" i="10"/>
  <c r="E407" i="10"/>
  <c r="E317" i="10"/>
  <c r="E391" i="10"/>
  <c r="H113" i="10"/>
  <c r="I113" i="10" s="1"/>
  <c r="H155" i="10"/>
  <c r="I155" i="10" s="1"/>
  <c r="E272" i="10"/>
  <c r="E123" i="10"/>
  <c r="E61" i="10"/>
  <c r="E89" i="10"/>
  <c r="H332" i="10"/>
  <c r="I332" i="10" s="1"/>
  <c r="E33" i="10"/>
  <c r="E358" i="10"/>
  <c r="H126" i="10"/>
  <c r="I126" i="10" s="1"/>
  <c r="H139" i="10"/>
  <c r="I139" i="10" s="1"/>
  <c r="E195" i="10"/>
  <c r="H322" i="10"/>
  <c r="I322" i="10" s="1"/>
  <c r="E385" i="10"/>
  <c r="E299" i="10"/>
  <c r="E345" i="10"/>
  <c r="H160" i="10"/>
  <c r="I160" i="10" s="1"/>
  <c r="E265" i="10"/>
  <c r="E393" i="10"/>
  <c r="H370" i="10"/>
  <c r="I370" i="10" s="1"/>
  <c r="E109" i="10"/>
  <c r="E259" i="10"/>
  <c r="H273" i="10"/>
  <c r="I273" i="10" s="1"/>
  <c r="E68" i="10"/>
  <c r="H435" i="10"/>
  <c r="I435" i="10" s="1"/>
  <c r="H430" i="10"/>
  <c r="I430" i="10" s="1"/>
  <c r="H212" i="10"/>
  <c r="I212" i="10" s="1"/>
  <c r="H410" i="10"/>
  <c r="I410" i="10" s="1"/>
  <c r="H131" i="10"/>
  <c r="I131" i="10" s="1"/>
  <c r="E164" i="10"/>
  <c r="E261" i="10"/>
  <c r="E107" i="10"/>
  <c r="E438" i="10"/>
  <c r="H39" i="10"/>
  <c r="I39" i="10" s="1"/>
  <c r="E81" i="10"/>
  <c r="E200" i="10"/>
  <c r="E303" i="10"/>
  <c r="E132" i="10"/>
  <c r="E126" i="10"/>
  <c r="H94" i="10"/>
  <c r="I94" i="10" s="1"/>
  <c r="E328" i="10"/>
  <c r="E27" i="10"/>
  <c r="H352" i="10"/>
  <c r="I352" i="10" s="1"/>
  <c r="H462" i="10"/>
  <c r="I462" i="10" s="1"/>
  <c r="E216" i="10"/>
  <c r="H340" i="10"/>
  <c r="I340" i="10" s="1"/>
  <c r="H215" i="10"/>
  <c r="I215" i="10" s="1"/>
  <c r="E306" i="10"/>
  <c r="E22" i="10"/>
  <c r="H420" i="10"/>
  <c r="I420" i="10" s="1"/>
  <c r="E409" i="10"/>
  <c r="E145" i="10"/>
  <c r="E457" i="10"/>
  <c r="E247" i="10"/>
  <c r="H361" i="10"/>
  <c r="I361" i="10" s="1"/>
  <c r="H275" i="10"/>
  <c r="I275" i="10" s="1"/>
  <c r="H158" i="10"/>
  <c r="I158" i="10" s="1"/>
  <c r="E298" i="10"/>
  <c r="E330" i="10"/>
  <c r="H278" i="10"/>
  <c r="I278" i="10" s="1"/>
  <c r="H381" i="10"/>
  <c r="I381" i="10" s="1"/>
  <c r="H119" i="10"/>
  <c r="I119" i="10" s="1"/>
  <c r="H355" i="10"/>
  <c r="I355" i="10" s="1"/>
  <c r="E425" i="10"/>
  <c r="H25" i="10"/>
  <c r="I25" i="10" s="1"/>
  <c r="H325" i="10"/>
  <c r="I325" i="10" s="1"/>
  <c r="E225" i="10"/>
  <c r="H327" i="10"/>
  <c r="I327" i="10" s="1"/>
  <c r="H107" i="10"/>
  <c r="I107" i="10" s="1"/>
  <c r="H466" i="10"/>
  <c r="I466" i="10" s="1"/>
  <c r="E413" i="10"/>
  <c r="H330" i="10"/>
  <c r="I330" i="10" s="1"/>
  <c r="H254" i="10"/>
  <c r="I254" i="10" s="1"/>
  <c r="E327" i="10"/>
  <c r="H122" i="10"/>
  <c r="I122" i="10" s="1"/>
  <c r="E114" i="10"/>
  <c r="E228" i="10"/>
  <c r="H244" i="10"/>
  <c r="I244" i="10" s="1"/>
  <c r="E428" i="10"/>
  <c r="E422" i="10"/>
  <c r="E356" i="10"/>
  <c r="E354" i="10"/>
  <c r="E91" i="10"/>
  <c r="H316" i="10"/>
  <c r="I316" i="10" s="1"/>
  <c r="E128" i="10"/>
  <c r="E93" i="10"/>
  <c r="E375" i="10"/>
  <c r="E75" i="10"/>
  <c r="H436" i="10"/>
  <c r="I436" i="10" s="1"/>
  <c r="E104" i="10"/>
  <c r="H411" i="10"/>
  <c r="I411" i="10" s="1"/>
  <c r="H391" i="10"/>
  <c r="I391" i="10" s="1"/>
  <c r="H366" i="10"/>
  <c r="I366" i="10" s="1"/>
  <c r="E218" i="10"/>
  <c r="E214" i="10"/>
  <c r="H385" i="10"/>
  <c r="I385" i="10" s="1"/>
  <c r="H459" i="10"/>
  <c r="I459" i="10" s="1"/>
  <c r="E150" i="10"/>
  <c r="E187" i="10"/>
  <c r="E84" i="10"/>
  <c r="E118" i="10"/>
  <c r="H236" i="10"/>
  <c r="I236" i="10" s="1"/>
  <c r="E368" i="10"/>
  <c r="E90" i="10"/>
  <c r="E129" i="10"/>
  <c r="H285" i="10"/>
  <c r="I285" i="10" s="1"/>
  <c r="E347" i="10"/>
  <c r="E98" i="10"/>
  <c r="H205" i="10"/>
  <c r="I205" i="10" s="1"/>
  <c r="E178" i="10"/>
  <c r="H166" i="10"/>
  <c r="I166" i="10" s="1"/>
  <c r="H99" i="10"/>
  <c r="I99" i="10" s="1"/>
  <c r="H247" i="10"/>
  <c r="I247" i="10" s="1"/>
  <c r="E40" i="10"/>
  <c r="H242" i="10"/>
  <c r="I242" i="10" s="1"/>
  <c r="H359" i="10"/>
  <c r="I359" i="10" s="1"/>
  <c r="H21" i="10"/>
  <c r="I21" i="10" s="1"/>
  <c r="H127" i="10"/>
  <c r="I127" i="10" s="1"/>
  <c r="H55" i="10"/>
  <c r="I55" i="10" s="1"/>
  <c r="H469" i="10"/>
  <c r="I469" i="10" s="1"/>
  <c r="H192" i="10"/>
  <c r="I192" i="10" s="1"/>
  <c r="H188" i="10"/>
  <c r="I188" i="10" s="1"/>
  <c r="E467" i="10"/>
  <c r="H44" i="10"/>
  <c r="I44" i="10" s="1"/>
  <c r="H433" i="10"/>
  <c r="I433" i="10" s="1"/>
  <c r="E293" i="10"/>
  <c r="H28" i="10"/>
  <c r="I28" i="10" s="1"/>
  <c r="E190" i="10"/>
  <c r="H84" i="10"/>
  <c r="I84" i="10" s="1"/>
  <c r="H115" i="10"/>
  <c r="I115" i="10" s="1"/>
  <c r="H89" i="10"/>
  <c r="I89" i="10" s="1"/>
  <c r="H365" i="10"/>
  <c r="I365" i="10" s="1"/>
  <c r="H344" i="10"/>
  <c r="I344" i="10" s="1"/>
  <c r="H339" i="10"/>
  <c r="I339" i="10" s="1"/>
  <c r="E176" i="10"/>
  <c r="H375" i="10"/>
  <c r="I375" i="10" s="1"/>
  <c r="E331" i="10"/>
  <c r="H363" i="10"/>
  <c r="I363" i="10" s="1"/>
  <c r="E183" i="10"/>
  <c r="H40" i="10"/>
  <c r="I40" i="10" s="1"/>
  <c r="E431" i="10"/>
  <c r="E141" i="10"/>
  <c r="H202" i="10"/>
  <c r="I202" i="10" s="1"/>
  <c r="H150" i="10"/>
  <c r="I150" i="10" s="1"/>
  <c r="E321" i="10"/>
  <c r="H26" i="10"/>
  <c r="I26" i="10" s="1"/>
  <c r="H80" i="10"/>
  <c r="I80" i="10" s="1"/>
  <c r="E122" i="10"/>
  <c r="H271" i="10"/>
  <c r="I271" i="10" s="1"/>
  <c r="H182" i="10"/>
  <c r="I182" i="10" s="1"/>
  <c r="E276" i="10"/>
  <c r="E251" i="10"/>
  <c r="E24" i="10"/>
  <c r="E173" i="10"/>
  <c r="H286" i="10"/>
  <c r="I286" i="10" s="1"/>
  <c r="H348" i="10"/>
  <c r="I348" i="10" s="1"/>
  <c r="E58" i="10"/>
  <c r="E198" i="10"/>
  <c r="H429" i="10"/>
  <c r="I429" i="10" s="1"/>
  <c r="H380" i="10"/>
  <c r="I380" i="10" s="1"/>
  <c r="E448" i="10"/>
  <c r="H171" i="10"/>
  <c r="I171" i="10" s="1"/>
  <c r="H228" i="10"/>
  <c r="I228" i="10" s="1"/>
  <c r="H201" i="10"/>
  <c r="I201" i="10" s="1"/>
  <c r="E23" i="10"/>
  <c r="H437" i="10"/>
  <c r="I437" i="10" s="1"/>
  <c r="H282" i="10"/>
  <c r="I282" i="10" s="1"/>
  <c r="H165" i="10"/>
  <c r="I165" i="10" s="1"/>
  <c r="H112" i="10"/>
  <c r="I112" i="10" s="1"/>
  <c r="E353" i="10"/>
  <c r="H408" i="10"/>
  <c r="I408" i="10" s="1"/>
  <c r="E29" i="10"/>
  <c r="E210" i="10"/>
  <c r="H358" i="10"/>
  <c r="I358" i="10" s="1"/>
  <c r="H22" i="10"/>
  <c r="I22" i="10" s="1"/>
  <c r="H29" i="10"/>
  <c r="I29" i="10" s="1"/>
  <c r="H100" i="10"/>
  <c r="I100" i="10" s="1"/>
  <c r="H446" i="10"/>
  <c r="I446" i="10" s="1"/>
  <c r="E125" i="10"/>
  <c r="H350" i="10"/>
  <c r="I350" i="10" s="1"/>
  <c r="H177" i="10"/>
  <c r="I177" i="10" s="1"/>
  <c r="E158" i="10"/>
  <c r="H364" i="10"/>
  <c r="I364" i="10" s="1"/>
  <c r="E203" i="10"/>
  <c r="H92" i="10"/>
  <c r="I92" i="10" s="1"/>
  <c r="H209" i="10"/>
  <c r="I209" i="10" s="1"/>
  <c r="H124" i="10"/>
  <c r="I124" i="10" s="1"/>
  <c r="H291" i="10"/>
  <c r="I291" i="10" s="1"/>
  <c r="H372" i="10"/>
  <c r="I372" i="10" s="1"/>
  <c r="H421" i="10"/>
  <c r="I421" i="10" s="1"/>
  <c r="H108" i="10"/>
  <c r="I108" i="10" s="1"/>
  <c r="H413" i="10"/>
  <c r="I413" i="10" s="1"/>
  <c r="E344" i="10"/>
  <c r="E223" i="10"/>
  <c r="E101" i="10"/>
  <c r="H163" i="10"/>
  <c r="I163" i="10" s="1"/>
  <c r="H331" i="10"/>
  <c r="I331" i="10" s="1"/>
  <c r="E280" i="10"/>
  <c r="E395" i="10"/>
  <c r="E400" i="10"/>
  <c r="H301" i="10"/>
  <c r="I301" i="10" s="1"/>
  <c r="H317" i="10"/>
  <c r="I317" i="10" s="1"/>
  <c r="H261" i="10"/>
  <c r="I261" i="10" s="1"/>
  <c r="H378" i="10"/>
  <c r="I378" i="10" s="1"/>
  <c r="H62" i="10"/>
  <c r="I62" i="10" s="1"/>
  <c r="E238" i="10"/>
  <c r="H134" i="10"/>
  <c r="I134" i="10" s="1"/>
  <c r="H450" i="10"/>
  <c r="I450" i="10" s="1"/>
  <c r="E197" i="10"/>
  <c r="H356" i="10"/>
  <c r="I356" i="10" s="1"/>
  <c r="H422" i="10"/>
  <c r="I422" i="10" s="1"/>
  <c r="H265" i="10"/>
  <c r="I265" i="10" s="1"/>
  <c r="H73" i="10"/>
  <c r="I73" i="10" s="1"/>
  <c r="E213" i="10"/>
  <c r="E363" i="10"/>
  <c r="H431" i="10"/>
  <c r="I431" i="10" s="1"/>
  <c r="E42" i="10"/>
  <c r="H162" i="10"/>
  <c r="I162" i="10" s="1"/>
  <c r="E140" i="10"/>
  <c r="E177" i="10"/>
  <c r="E302" i="10"/>
  <c r="E288" i="10"/>
  <c r="E320" i="10"/>
  <c r="E119" i="10"/>
  <c r="H260" i="10"/>
  <c r="I260" i="10" s="1"/>
  <c r="H110" i="10"/>
  <c r="I110" i="10" s="1"/>
  <c r="E466" i="10"/>
  <c r="H351" i="10"/>
  <c r="I351" i="10" s="1"/>
  <c r="E131" i="10"/>
  <c r="E43" i="10"/>
  <c r="H48" i="10"/>
  <c r="I48" i="10" s="1"/>
  <c r="H117" i="10"/>
  <c r="I117" i="10" s="1"/>
  <c r="H341" i="10"/>
  <c r="I341" i="10" s="1"/>
  <c r="E85" i="10"/>
  <c r="H20" i="10"/>
  <c r="I20" i="10" s="1"/>
  <c r="E38" i="10"/>
  <c r="E135" i="10"/>
  <c r="E217" i="10"/>
  <c r="H173" i="10"/>
  <c r="I173" i="10" s="1"/>
  <c r="H461" i="10"/>
  <c r="I461" i="10" s="1"/>
  <c r="E250" i="10"/>
  <c r="E418" i="10"/>
  <c r="E433" i="10"/>
  <c r="E437" i="10"/>
  <c r="H386" i="10"/>
  <c r="I386" i="10" s="1"/>
  <c r="E253" i="10"/>
  <c r="H140" i="10"/>
  <c r="I140" i="10" s="1"/>
  <c r="E26" i="10"/>
  <c r="E237" i="10"/>
  <c r="H445" i="10"/>
  <c r="I445" i="10" s="1"/>
  <c r="E316" i="10"/>
  <c r="H91" i="10"/>
  <c r="I91" i="10" s="1"/>
  <c r="H27" i="10"/>
  <c r="I27" i="10" s="1"/>
  <c r="H179" i="10"/>
  <c r="I179" i="10" s="1"/>
  <c r="E454" i="10"/>
  <c r="E311" i="10"/>
  <c r="E36" i="10"/>
  <c r="E34" i="10"/>
  <c r="H434" i="10"/>
  <c r="I434" i="10" s="1"/>
  <c r="H129" i="10"/>
  <c r="I129" i="10" s="1"/>
  <c r="E49" i="10"/>
  <c r="E420" i="10"/>
  <c r="H109" i="10"/>
  <c r="I109" i="10" s="1"/>
  <c r="E335" i="10"/>
  <c r="E362" i="10"/>
  <c r="H432" i="10"/>
  <c r="I432" i="10" s="1"/>
  <c r="E424" i="10"/>
  <c r="E88" i="10"/>
  <c r="E236" i="10"/>
  <c r="E53" i="10"/>
  <c r="E459" i="10"/>
  <c r="H376" i="10"/>
  <c r="I376" i="10" s="1"/>
  <c r="H180" i="10"/>
  <c r="I180" i="10" s="1"/>
  <c r="E405" i="10"/>
  <c r="H34" i="10"/>
  <c r="I34" i="10" s="1"/>
  <c r="E381" i="10"/>
  <c r="H448" i="10"/>
  <c r="I448" i="10" s="1"/>
  <c r="H194" i="10"/>
  <c r="I194" i="10" s="1"/>
  <c r="E64" i="10"/>
  <c r="H60" i="10"/>
  <c r="I60" i="10" s="1"/>
  <c r="E441" i="10"/>
  <c r="H297" i="10"/>
  <c r="I297" i="10" s="1"/>
  <c r="E185" i="10"/>
  <c r="E440" i="10"/>
  <c r="E249" i="10"/>
  <c r="E229" i="10"/>
  <c r="H268" i="10"/>
  <c r="I268" i="10" s="1"/>
  <c r="E208" i="10"/>
  <c r="H203" i="10"/>
  <c r="I203" i="10" s="1"/>
  <c r="H51" i="10"/>
  <c r="I51" i="10" s="1"/>
  <c r="E97" i="10"/>
  <c r="E443" i="10"/>
  <c r="E285" i="10"/>
  <c r="E14" i="10"/>
  <c r="H61" i="11"/>
  <c r="I61" i="11" s="1"/>
  <c r="E316" i="11"/>
  <c r="H23" i="11"/>
  <c r="I23" i="11" s="1"/>
  <c r="H151" i="11"/>
  <c r="I151" i="11" s="1"/>
  <c r="H280" i="11"/>
  <c r="I280" i="11" s="1"/>
  <c r="H260" i="11"/>
  <c r="I260" i="11" s="1"/>
  <c r="E205" i="11"/>
  <c r="H86" i="11"/>
  <c r="I86" i="11" s="1"/>
  <c r="E42" i="11"/>
  <c r="E318" i="11"/>
  <c r="E15" i="11"/>
  <c r="E16" i="11" s="1"/>
  <c r="H24" i="11"/>
  <c r="I24" i="11" s="1"/>
  <c r="H298" i="11"/>
  <c r="I298" i="11" s="1"/>
  <c r="E14" i="11"/>
  <c r="H420" i="11"/>
  <c r="I420" i="11" s="1"/>
  <c r="H246" i="11"/>
  <c r="I246" i="11" s="1"/>
  <c r="H343" i="11"/>
  <c r="I343" i="11" s="1"/>
  <c r="E324" i="11"/>
  <c r="H85" i="11"/>
  <c r="I85" i="11" s="1"/>
  <c r="E233" i="11"/>
  <c r="E286" i="11"/>
  <c r="H469" i="11"/>
  <c r="I469" i="11" s="1"/>
  <c r="H141" i="11"/>
  <c r="I141" i="11" s="1"/>
  <c r="E246" i="11"/>
  <c r="E87" i="11"/>
  <c r="H51" i="11"/>
  <c r="I51" i="11" s="1"/>
  <c r="H112" i="11"/>
  <c r="I112" i="11" s="1"/>
  <c r="E299" i="11"/>
  <c r="E383" i="11"/>
  <c r="E27" i="11"/>
  <c r="E161" i="11"/>
  <c r="H245" i="11"/>
  <c r="I245" i="11" s="1"/>
  <c r="H282" i="11"/>
  <c r="I282" i="11" s="1"/>
  <c r="E356" i="11"/>
  <c r="H405" i="11"/>
  <c r="I405" i="11" s="1"/>
  <c r="H454" i="11"/>
  <c r="I454" i="11" s="1"/>
  <c r="E278" i="11"/>
  <c r="H224" i="11"/>
  <c r="I224" i="11" s="1"/>
  <c r="E259" i="11"/>
  <c r="H315" i="11"/>
  <c r="I315" i="11" s="1"/>
  <c r="E392" i="11"/>
  <c r="E377" i="11"/>
  <c r="H87" i="11"/>
  <c r="I87" i="11" s="1"/>
  <c r="H155" i="11"/>
  <c r="I155" i="11" s="1"/>
  <c r="E169" i="11"/>
  <c r="H119" i="11"/>
  <c r="I119" i="11" s="1"/>
  <c r="H351" i="11"/>
  <c r="I351" i="11" s="1"/>
  <c r="H46" i="11"/>
  <c r="I46" i="11" s="1"/>
  <c r="H222" i="11"/>
  <c r="I222" i="11" s="1"/>
  <c r="E62" i="11"/>
  <c r="H391" i="11"/>
  <c r="I391" i="11" s="1"/>
  <c r="H406" i="11"/>
  <c r="I406" i="11" s="1"/>
  <c r="E26" i="11"/>
  <c r="H453" i="11"/>
  <c r="I453" i="11" s="1"/>
  <c r="H32" i="11"/>
  <c r="I32" i="11" s="1"/>
  <c r="E204" i="11"/>
  <c r="E107" i="11"/>
  <c r="E215" i="11"/>
  <c r="H144" i="11"/>
  <c r="I144" i="11" s="1"/>
  <c r="H42" i="11"/>
  <c r="I42" i="11" s="1"/>
  <c r="E78" i="11"/>
  <c r="E140" i="11"/>
  <c r="H95" i="11"/>
  <c r="I95" i="11" s="1"/>
  <c r="E156" i="11"/>
  <c r="E234" i="11"/>
  <c r="H347" i="11"/>
  <c r="I347" i="11" s="1"/>
  <c r="E326" i="11"/>
  <c r="H207" i="11"/>
  <c r="I207" i="11" s="1"/>
  <c r="H43" i="11"/>
  <c r="I43" i="11" s="1"/>
  <c r="E103" i="11"/>
  <c r="E85" i="11"/>
  <c r="H25" i="11"/>
  <c r="I25" i="11" s="1"/>
  <c r="E236" i="11"/>
  <c r="E453" i="11"/>
  <c r="H323" i="11"/>
  <c r="I323" i="11" s="1"/>
  <c r="E147" i="11"/>
  <c r="E337" i="11"/>
  <c r="H236" i="11"/>
  <c r="I236" i="11" s="1"/>
  <c r="H393" i="11"/>
  <c r="I393" i="11" s="1"/>
  <c r="H279" i="11"/>
  <c r="I279" i="11" s="1"/>
  <c r="H208" i="11"/>
  <c r="I208" i="11" s="1"/>
  <c r="H218" i="11"/>
  <c r="I218" i="11" s="1"/>
  <c r="E153" i="11"/>
  <c r="H272" i="11"/>
  <c r="I272" i="11" s="1"/>
  <c r="E315" i="11"/>
  <c r="H165" i="11"/>
  <c r="I165" i="11" s="1"/>
  <c r="E302" i="11"/>
  <c r="E122" i="11"/>
  <c r="H407" i="11"/>
  <c r="I407" i="11" s="1"/>
  <c r="E63" i="11"/>
  <c r="E310" i="11"/>
  <c r="H258" i="11"/>
  <c r="I258" i="11" s="1"/>
  <c r="H143" i="11"/>
  <c r="I143" i="11" s="1"/>
  <c r="E197" i="11"/>
  <c r="H394" i="11"/>
  <c r="I394" i="11" s="1"/>
  <c r="E415" i="11"/>
  <c r="H411" i="11"/>
  <c r="I411" i="11" s="1"/>
  <c r="E40" i="11"/>
  <c r="H200" i="11"/>
  <c r="I200" i="11" s="1"/>
  <c r="E291" i="11"/>
  <c r="E106" i="11"/>
  <c r="H457" i="11"/>
  <c r="I457" i="11" s="1"/>
  <c r="H173" i="11"/>
  <c r="I173" i="11" s="1"/>
  <c r="E249" i="11"/>
  <c r="E67" i="11"/>
  <c r="H396" i="11"/>
  <c r="I396" i="11" s="1"/>
  <c r="E341" i="11"/>
  <c r="E420" i="11"/>
  <c r="E260" i="11"/>
  <c r="H233" i="11"/>
  <c r="I233" i="11" s="1"/>
  <c r="E93" i="11"/>
  <c r="H220" i="11"/>
  <c r="I220" i="11" s="1"/>
  <c r="E160" i="11"/>
  <c r="E372" i="11"/>
  <c r="H415" i="11"/>
  <c r="I415" i="11" s="1"/>
  <c r="H74" i="11"/>
  <c r="I74" i="11" s="1"/>
  <c r="H196" i="11"/>
  <c r="I196" i="11" s="1"/>
  <c r="E368" i="11"/>
  <c r="E146" i="11"/>
  <c r="H194" i="11"/>
  <c r="I194" i="11" s="1"/>
  <c r="E410" i="11"/>
  <c r="E191" i="11"/>
  <c r="E41" i="11"/>
  <c r="H309" i="11"/>
  <c r="I309" i="11" s="1"/>
  <c r="E462" i="11"/>
  <c r="H52" i="11"/>
  <c r="I52" i="11" s="1"/>
  <c r="H429" i="11"/>
  <c r="I429" i="11" s="1"/>
  <c r="H409" i="11"/>
  <c r="I409" i="11" s="1"/>
  <c r="H268" i="11"/>
  <c r="I268" i="11" s="1"/>
  <c r="H108" i="11"/>
  <c r="I108" i="11" s="1"/>
  <c r="E320" i="11"/>
  <c r="E279" i="11"/>
  <c r="E289" i="11"/>
  <c r="E441" i="11"/>
  <c r="E58" i="11"/>
  <c r="H301" i="11"/>
  <c r="I301" i="11" s="1"/>
  <c r="H49" i="11"/>
  <c r="I49" i="11" s="1"/>
  <c r="E116" i="11"/>
  <c r="H212" i="11"/>
  <c r="I212" i="11" s="1"/>
  <c r="E29" i="11"/>
  <c r="H326" i="11"/>
  <c r="I326" i="11" s="1"/>
  <c r="E266" i="11"/>
  <c r="E334" i="11"/>
  <c r="E207" i="11"/>
  <c r="E184" i="11"/>
  <c r="E164" i="11"/>
  <c r="E118" i="11"/>
  <c r="E176" i="11"/>
  <c r="E335" i="11"/>
  <c r="E80" i="11"/>
  <c r="H386" i="11"/>
  <c r="I386" i="11" s="1"/>
  <c r="E444" i="11"/>
  <c r="E413" i="11"/>
  <c r="E51" i="11"/>
  <c r="E199" i="11"/>
  <c r="E297" i="11"/>
  <c r="H209" i="11"/>
  <c r="I209" i="11" s="1"/>
  <c r="E391" i="11"/>
  <c r="H22" i="11"/>
  <c r="I22" i="11" s="1"/>
  <c r="E53" i="11"/>
  <c r="H117" i="11"/>
  <c r="I117" i="11" s="1"/>
  <c r="H283" i="11"/>
  <c r="I283" i="11" s="1"/>
  <c r="E220" i="11"/>
  <c r="E65" i="11"/>
  <c r="E423" i="11"/>
  <c r="E83" i="11"/>
  <c r="H254" i="11"/>
  <c r="I254" i="11" s="1"/>
  <c r="H111" i="11"/>
  <c r="I111" i="11" s="1"/>
  <c r="H237" i="11"/>
  <c r="I237" i="11" s="1"/>
  <c r="E274" i="11"/>
  <c r="H58" i="11"/>
  <c r="I58" i="11" s="1"/>
  <c r="E331" i="11"/>
  <c r="E255" i="11"/>
  <c r="H161" i="11"/>
  <c r="I161" i="11" s="1"/>
  <c r="E143" i="11"/>
  <c r="H203" i="11"/>
  <c r="I203" i="11" s="1"/>
  <c r="H123" i="11"/>
  <c r="I123" i="11" s="1"/>
  <c r="E200" i="11"/>
  <c r="E145" i="11"/>
  <c r="E287" i="11"/>
  <c r="E44" i="11"/>
  <c r="E48" i="11"/>
  <c r="E398" i="11"/>
  <c r="E418" i="11"/>
  <c r="H159" i="11"/>
  <c r="I159" i="11" s="1"/>
  <c r="E131" i="11"/>
  <c r="H136" i="11"/>
  <c r="I136" i="11" s="1"/>
  <c r="H442" i="11"/>
  <c r="I442" i="11" s="1"/>
  <c r="E251" i="11"/>
  <c r="H206" i="11"/>
  <c r="I206" i="11" s="1"/>
  <c r="H39" i="11"/>
  <c r="I39" i="11" s="1"/>
  <c r="E311" i="11"/>
  <c r="E359" i="11"/>
  <c r="E281" i="11"/>
  <c r="H167" i="11"/>
  <c r="I167" i="11" s="1"/>
  <c r="E113" i="11"/>
  <c r="E460" i="11"/>
  <c r="E428" i="11"/>
  <c r="E193" i="11"/>
  <c r="E405" i="11"/>
  <c r="H118" i="11"/>
  <c r="I118" i="11" s="1"/>
  <c r="H133" i="11"/>
  <c r="I133" i="11" s="1"/>
  <c r="H166" i="11"/>
  <c r="I166" i="11" s="1"/>
  <c r="H199" i="11"/>
  <c r="I199" i="11" s="1"/>
  <c r="E390" i="11"/>
  <c r="H79" i="11"/>
  <c r="I79" i="11" s="1"/>
  <c r="E158" i="11"/>
  <c r="E76" i="11"/>
  <c r="H354" i="11"/>
  <c r="I354" i="11" s="1"/>
  <c r="H353" i="11"/>
  <c r="I353" i="11" s="1"/>
  <c r="E463" i="11"/>
  <c r="H383" i="11"/>
  <c r="I383" i="11" s="1"/>
  <c r="E95" i="11"/>
  <c r="E221" i="11"/>
  <c r="E429" i="11"/>
  <c r="E181" i="11"/>
  <c r="E175" i="11"/>
  <c r="H291" i="11"/>
  <c r="I291" i="11" s="1"/>
  <c r="E134" i="11"/>
  <c r="H243" i="11"/>
  <c r="I243" i="11" s="1"/>
  <c r="E254" i="11"/>
  <c r="E162" i="11"/>
  <c r="H128" i="11"/>
  <c r="I128" i="11" s="1"/>
  <c r="H311" i="11"/>
  <c r="I311" i="11" s="1"/>
  <c r="H334" i="11"/>
  <c r="I334" i="11" s="1"/>
  <c r="E101" i="11"/>
  <c r="H230" i="11"/>
  <c r="I230" i="11" s="1"/>
  <c r="H181" i="11"/>
  <c r="I181" i="11" s="1"/>
  <c r="H77" i="11"/>
  <c r="I77" i="11" s="1"/>
  <c r="H357" i="11"/>
  <c r="I357" i="11" s="1"/>
  <c r="E190" i="11"/>
  <c r="E157" i="11"/>
  <c r="E406" i="11"/>
  <c r="H171" i="11"/>
  <c r="I171" i="11" s="1"/>
  <c r="H113" i="11"/>
  <c r="I113" i="11" s="1"/>
  <c r="H229" i="11"/>
  <c r="I229" i="11" s="1"/>
  <c r="H433" i="11"/>
  <c r="I433" i="11" s="1"/>
  <c r="H422" i="11"/>
  <c r="I422" i="11" s="1"/>
  <c r="E443" i="11"/>
  <c r="E54" i="11"/>
  <c r="E458" i="11"/>
  <c r="H432" i="11"/>
  <c r="I432" i="11" s="1"/>
  <c r="E96" i="11"/>
  <c r="H78" i="11"/>
  <c r="I78" i="11" s="1"/>
  <c r="H381" i="11"/>
  <c r="I381" i="11" s="1"/>
  <c r="H182" i="11"/>
  <c r="I182" i="11" s="1"/>
  <c r="H81" i="11"/>
  <c r="I81" i="11" s="1"/>
  <c r="E312" i="11"/>
  <c r="H211" i="11"/>
  <c r="I211" i="11" s="1"/>
  <c r="H293" i="11"/>
  <c r="I293" i="11" s="1"/>
  <c r="E206" i="11"/>
  <c r="E264" i="11"/>
  <c r="H28" i="11"/>
  <c r="I28" i="11" s="1"/>
  <c r="H328" i="11"/>
  <c r="I328" i="11" s="1"/>
  <c r="E35" i="11"/>
  <c r="E129" i="11"/>
  <c r="E152" i="11"/>
  <c r="H164" i="11"/>
  <c r="I164" i="11" s="1"/>
  <c r="E273" i="11"/>
  <c r="E136" i="11"/>
  <c r="H356" i="11"/>
  <c r="I356" i="11" s="1"/>
  <c r="E307" i="11"/>
  <c r="E104" i="11"/>
  <c r="H290" i="11"/>
  <c r="I290" i="11" s="1"/>
  <c r="E446" i="11"/>
  <c r="E466" i="11"/>
  <c r="E327" i="11"/>
  <c r="H302" i="11"/>
  <c r="I302" i="11" s="1"/>
  <c r="H88" i="11"/>
  <c r="I88" i="11" s="1"/>
  <c r="E56" i="11"/>
  <c r="H73" i="11"/>
  <c r="I73" i="11" s="1"/>
  <c r="H177" i="11"/>
  <c r="I177" i="11" s="1"/>
  <c r="E168" i="11"/>
  <c r="E308" i="11"/>
  <c r="E374" i="11"/>
  <c r="E442" i="11"/>
  <c r="E388" i="11"/>
  <c r="H285" i="11"/>
  <c r="I285" i="11" s="1"/>
  <c r="E333" i="11"/>
  <c r="E28" i="11"/>
  <c r="H400" i="11"/>
  <c r="I400" i="11" s="1"/>
  <c r="H225" i="11"/>
  <c r="I225" i="11" s="1"/>
  <c r="H414" i="11"/>
  <c r="I414" i="11" s="1"/>
  <c r="H89" i="11"/>
  <c r="I89" i="11" s="1"/>
  <c r="H148" i="11"/>
  <c r="I148" i="11" s="1"/>
  <c r="E469" i="11"/>
  <c r="E79" i="11"/>
  <c r="E36" i="11"/>
  <c r="H147" i="11"/>
  <c r="I147" i="11" s="1"/>
  <c r="H59" i="11"/>
  <c r="I59" i="11" s="1"/>
  <c r="E424" i="11"/>
  <c r="H417" i="11"/>
  <c r="I417" i="11" s="1"/>
  <c r="H368" i="11"/>
  <c r="I368" i="11" s="1"/>
  <c r="H436" i="11"/>
  <c r="I436" i="11" s="1"/>
  <c r="H371" i="11"/>
  <c r="I371" i="11" s="1"/>
  <c r="E300" i="11"/>
  <c r="H125" i="11"/>
  <c r="I125" i="11" s="1"/>
  <c r="H359" i="11"/>
  <c r="I359" i="11" s="1"/>
  <c r="H198" i="11"/>
  <c r="I198" i="11" s="1"/>
  <c r="H50" i="11"/>
  <c r="I50" i="11" s="1"/>
  <c r="E339" i="11"/>
  <c r="H288" i="11"/>
  <c r="I288" i="11" s="1"/>
  <c r="E211" i="11"/>
  <c r="H466" i="11"/>
  <c r="I466" i="11" s="1"/>
  <c r="H132" i="11"/>
  <c r="I132" i="11" s="1"/>
  <c r="H138" i="11"/>
  <c r="I138" i="11" s="1"/>
  <c r="E336" i="11"/>
  <c r="H27" i="11"/>
  <c r="I27" i="11" s="1"/>
  <c r="E210" i="11"/>
  <c r="E303" i="11"/>
  <c r="E468" i="11"/>
  <c r="H82" i="11"/>
  <c r="I82" i="11" s="1"/>
  <c r="H62" i="11"/>
  <c r="I62" i="11" s="1"/>
  <c r="H294" i="11"/>
  <c r="I294" i="11" s="1"/>
  <c r="E306" i="11"/>
  <c r="E99" i="11"/>
  <c r="E69" i="11"/>
  <c r="H223" i="11"/>
  <c r="I223" i="11" s="1"/>
  <c r="H424" i="11"/>
  <c r="I424" i="11" s="1"/>
  <c r="E342" i="11"/>
  <c r="E74" i="11"/>
  <c r="E317" i="11"/>
  <c r="E112" i="11"/>
  <c r="E224" i="11"/>
  <c r="H332" i="11"/>
  <c r="I332" i="11" s="1"/>
  <c r="H387" i="11"/>
  <c r="I387" i="11" s="1"/>
  <c r="E435" i="11"/>
  <c r="H377" i="11"/>
  <c r="I377" i="11" s="1"/>
  <c r="E382" i="11"/>
  <c r="E404" i="11"/>
  <c r="E213" i="11"/>
  <c r="H60" i="11"/>
  <c r="I60" i="11" s="1"/>
  <c r="H337" i="11"/>
  <c r="I337" i="11" s="1"/>
  <c r="E240" i="11"/>
  <c r="H278" i="11"/>
  <c r="I278" i="11" s="1"/>
  <c r="E343" i="11"/>
  <c r="H228" i="11"/>
  <c r="I228" i="11" s="1"/>
  <c r="H251" i="11"/>
  <c r="I251" i="11" s="1"/>
  <c r="E400" i="11"/>
  <c r="H445" i="11"/>
  <c r="I445" i="11" s="1"/>
  <c r="H191" i="11"/>
  <c r="I191" i="11" s="1"/>
  <c r="E344" i="11"/>
  <c r="E416" i="11"/>
  <c r="E235" i="11"/>
  <c r="E370" i="11"/>
  <c r="E209" i="11"/>
  <c r="H434" i="11"/>
  <c r="I434" i="11" s="1"/>
  <c r="H99" i="11"/>
  <c r="I99" i="11" s="1"/>
  <c r="E120" i="11"/>
  <c r="E401" i="11"/>
  <c r="E412" i="11"/>
  <c r="H270" i="11"/>
  <c r="I270" i="11" s="1"/>
  <c r="E38" i="11"/>
  <c r="E465" i="11"/>
  <c r="E309" i="11"/>
  <c r="E133" i="11"/>
  <c r="H461" i="11"/>
  <c r="I461" i="11" s="1"/>
  <c r="H352" i="11"/>
  <c r="I352" i="11" s="1"/>
  <c r="H369" i="11"/>
  <c r="I369" i="11" s="1"/>
  <c r="H214" i="11"/>
  <c r="I214" i="11" s="1"/>
  <c r="E348" i="11"/>
  <c r="E46" i="11"/>
  <c r="H322" i="11"/>
  <c r="I322" i="11" s="1"/>
  <c r="E25" i="11"/>
  <c r="E73" i="11"/>
  <c r="H48" i="11"/>
  <c r="I48" i="11" s="1"/>
  <c r="E434" i="11"/>
  <c r="E43" i="11"/>
  <c r="E253" i="11"/>
  <c r="H192" i="11"/>
  <c r="I192" i="11" s="1"/>
  <c r="H53" i="11"/>
  <c r="I53" i="11" s="1"/>
  <c r="E375" i="11"/>
  <c r="H19" i="11"/>
  <c r="H284" i="11"/>
  <c r="I284" i="11" s="1"/>
  <c r="H106" i="11"/>
  <c r="I106" i="11" s="1"/>
  <c r="H263" i="11"/>
  <c r="I263" i="11" s="1"/>
  <c r="E61" i="11"/>
  <c r="H70" i="11"/>
  <c r="I70" i="11" s="1"/>
  <c r="E421" i="11"/>
  <c r="H375" i="11"/>
  <c r="I375" i="11" s="1"/>
  <c r="H373" i="11"/>
  <c r="I373" i="11" s="1"/>
  <c r="E144" i="11"/>
  <c r="H379" i="11"/>
  <c r="I379" i="11" s="1"/>
  <c r="E126" i="11"/>
  <c r="E59" i="11"/>
  <c r="H261" i="11"/>
  <c r="I261" i="11" s="1"/>
  <c r="E109" i="11"/>
  <c r="E277" i="11"/>
  <c r="H299" i="11"/>
  <c r="I299" i="11" s="1"/>
  <c r="H447" i="11"/>
  <c r="I447" i="11" s="1"/>
  <c r="E212" i="11"/>
  <c r="E57" i="11"/>
  <c r="H184" i="11"/>
  <c r="I184" i="11" s="1"/>
  <c r="H158" i="11"/>
  <c r="I158" i="11" s="1"/>
  <c r="E267" i="11"/>
  <c r="E298" i="11"/>
  <c r="E171" i="11"/>
  <c r="E304" i="11"/>
  <c r="E89" i="11"/>
  <c r="E369" i="11"/>
  <c r="H257" i="11"/>
  <c r="I257" i="11" s="1"/>
  <c r="H109" i="11"/>
  <c r="I109" i="11" s="1"/>
  <c r="E437" i="11"/>
  <c r="H186" i="11"/>
  <c r="I186" i="11" s="1"/>
  <c r="H458" i="11"/>
  <c r="I458" i="11" s="1"/>
  <c r="E70" i="11"/>
  <c r="H438" i="11"/>
  <c r="I438" i="11" s="1"/>
  <c r="H98" i="11"/>
  <c r="I98" i="11" s="1"/>
  <c r="E111" i="11"/>
  <c r="H180" i="11"/>
  <c r="I180" i="11" s="1"/>
  <c r="E411" i="11"/>
  <c r="H146" i="11"/>
  <c r="I146" i="11" s="1"/>
  <c r="H318" i="11"/>
  <c r="I318" i="11" s="1"/>
  <c r="H96" i="11"/>
  <c r="I96" i="11" s="1"/>
  <c r="H253" i="11"/>
  <c r="I253" i="11" s="1"/>
  <c r="E454" i="11"/>
  <c r="E284" i="11"/>
  <c r="H244" i="11"/>
  <c r="I244" i="11" s="1"/>
  <c r="E354" i="11"/>
  <c r="H439" i="11"/>
  <c r="I439" i="11" s="1"/>
  <c r="H460" i="11"/>
  <c r="I460" i="11" s="1"/>
  <c r="H389" i="11"/>
  <c r="I389" i="11" s="1"/>
  <c r="E179" i="11"/>
  <c r="E293" i="11"/>
  <c r="H462" i="11"/>
  <c r="I462" i="11" s="1"/>
  <c r="H72" i="11"/>
  <c r="I72" i="11" s="1"/>
  <c r="H366" i="11"/>
  <c r="I366" i="11" s="1"/>
  <c r="E295" i="11"/>
  <c r="H313" i="11"/>
  <c r="I313" i="11" s="1"/>
  <c r="H320" i="11"/>
  <c r="I320" i="11" s="1"/>
  <c r="H140" i="11"/>
  <c r="I140" i="11" s="1"/>
  <c r="E60" i="11"/>
  <c r="H398" i="11"/>
  <c r="I398" i="11" s="1"/>
  <c r="H205" i="11"/>
  <c r="I205" i="11" s="1"/>
  <c r="E183" i="11"/>
  <c r="E270" i="11"/>
  <c r="E88" i="11"/>
  <c r="E380" i="11"/>
  <c r="H365" i="11"/>
  <c r="I365" i="11" s="1"/>
  <c r="E64" i="11"/>
  <c r="E313" i="11"/>
  <c r="E198" i="11"/>
  <c r="H215" i="11"/>
  <c r="I215" i="11" s="1"/>
  <c r="H30" i="11"/>
  <c r="I30" i="11" s="1"/>
  <c r="H266" i="11"/>
  <c r="I266" i="11" s="1"/>
  <c r="E242" i="11"/>
  <c r="E186" i="11"/>
  <c r="H374" i="11"/>
  <c r="I374" i="11" s="1"/>
  <c r="E338" i="11"/>
  <c r="H421" i="11"/>
  <c r="I421" i="11" s="1"/>
  <c r="E231" i="11"/>
  <c r="E230" i="11"/>
  <c r="H63" i="11"/>
  <c r="I63" i="11" s="1"/>
  <c r="H401" i="11"/>
  <c r="I401" i="11" s="1"/>
  <c r="H264" i="11"/>
  <c r="I264" i="11" s="1"/>
  <c r="E371" i="11"/>
  <c r="E427" i="11"/>
  <c r="H157" i="11"/>
  <c r="I157" i="11" s="1"/>
  <c r="H312" i="11"/>
  <c r="I312" i="11" s="1"/>
  <c r="H262" i="11"/>
  <c r="I262" i="11" s="1"/>
  <c r="H219" i="11"/>
  <c r="I219" i="11" s="1"/>
  <c r="E216" i="11"/>
  <c r="E154" i="11"/>
  <c r="H64" i="11"/>
  <c r="I64" i="11" s="1"/>
  <c r="H451" i="11"/>
  <c r="I451" i="11" s="1"/>
  <c r="E245" i="11"/>
  <c r="E265" i="11"/>
  <c r="E360" i="11"/>
  <c r="H170" i="11"/>
  <c r="I170" i="11" s="1"/>
  <c r="H307" i="11"/>
  <c r="I307" i="11" s="1"/>
  <c r="E138" i="11"/>
  <c r="E243" i="11"/>
  <c r="H410" i="11"/>
  <c r="I410" i="11" s="1"/>
  <c r="H296" i="11"/>
  <c r="I296" i="11" s="1"/>
  <c r="H104" i="11"/>
  <c r="I104" i="11" s="1"/>
  <c r="H370" i="11"/>
  <c r="I370" i="11" s="1"/>
  <c r="E68" i="11"/>
  <c r="H131" i="11"/>
  <c r="I131" i="11" s="1"/>
  <c r="H37" i="11"/>
  <c r="I37" i="11" s="1"/>
  <c r="E394" i="11"/>
  <c r="H34" i="11"/>
  <c r="I34" i="11" s="1"/>
  <c r="E32" i="11"/>
  <c r="E376" i="11"/>
  <c r="E321" i="11"/>
  <c r="E50" i="11"/>
  <c r="E325" i="11"/>
  <c r="H172" i="11"/>
  <c r="I172" i="11" s="1"/>
  <c r="E276" i="11"/>
  <c r="H333" i="11"/>
  <c r="I333" i="11" s="1"/>
  <c r="H80" i="11"/>
  <c r="I80" i="11" s="1"/>
  <c r="E201" i="11"/>
  <c r="H247" i="11"/>
  <c r="I247" i="11" s="1"/>
  <c r="E350" i="11"/>
  <c r="H66" i="11"/>
  <c r="I66" i="11" s="1"/>
  <c r="H331" i="11"/>
  <c r="I331" i="11" s="1"/>
  <c r="H69" i="11"/>
  <c r="I69" i="11" s="1"/>
  <c r="H175" i="11"/>
  <c r="I175" i="11" s="1"/>
  <c r="E237" i="11"/>
  <c r="H54" i="11"/>
  <c r="I54" i="11" s="1"/>
  <c r="H329" i="11"/>
  <c r="I329" i="11" s="1"/>
  <c r="E33" i="11"/>
  <c r="H121" i="11"/>
  <c r="I121" i="11" s="1"/>
  <c r="E97" i="11"/>
  <c r="H142" i="11"/>
  <c r="I142" i="11" s="1"/>
  <c r="E148" i="11"/>
  <c r="E296" i="11"/>
  <c r="E196" i="11"/>
  <c r="H289" i="11"/>
  <c r="I289" i="11" s="1"/>
  <c r="H446" i="11"/>
  <c r="I446" i="11" s="1"/>
  <c r="H316" i="11"/>
  <c r="I316" i="11" s="1"/>
  <c r="H97" i="11"/>
  <c r="I97" i="11" s="1"/>
  <c r="H35" i="11"/>
  <c r="I35" i="11" s="1"/>
  <c r="H327" i="11"/>
  <c r="I327" i="11" s="1"/>
  <c r="H193" i="11"/>
  <c r="I193" i="11" s="1"/>
  <c r="E461" i="11"/>
  <c r="H382" i="11"/>
  <c r="I382" i="11" s="1"/>
  <c r="H349" i="11"/>
  <c r="I349" i="11" s="1"/>
  <c r="E34" i="11"/>
  <c r="E361" i="11"/>
  <c r="E269" i="11"/>
  <c r="E396" i="11"/>
  <c r="H265" i="11"/>
  <c r="I265" i="11" s="1"/>
  <c r="H91" i="11"/>
  <c r="I91" i="11" s="1"/>
  <c r="H259" i="11"/>
  <c r="I259" i="11" s="1"/>
  <c r="E332" i="11"/>
  <c r="H271" i="11"/>
  <c r="I271" i="11" s="1"/>
  <c r="H303" i="11"/>
  <c r="I303" i="11" s="1"/>
  <c r="H355" i="11"/>
  <c r="I355" i="11" s="1"/>
  <c r="H250" i="11"/>
  <c r="I250" i="11" s="1"/>
  <c r="E194" i="11"/>
  <c r="H364" i="11"/>
  <c r="I364" i="11" s="1"/>
  <c r="H408" i="11"/>
  <c r="I408" i="11" s="1"/>
  <c r="H430" i="11"/>
  <c r="I430" i="11" s="1"/>
  <c r="E135" i="11"/>
  <c r="H187" i="11"/>
  <c r="I187" i="11" s="1"/>
  <c r="H306" i="11"/>
  <c r="I306" i="11" s="1"/>
  <c r="E305" i="11"/>
  <c r="E450" i="11"/>
  <c r="H416" i="11"/>
  <c r="I416" i="11" s="1"/>
  <c r="H267" i="11"/>
  <c r="I267" i="11" s="1"/>
  <c r="H392" i="11"/>
  <c r="I392" i="11" s="1"/>
  <c r="H195" i="11"/>
  <c r="I195" i="11" s="1"/>
  <c r="H65" i="11"/>
  <c r="I65" i="11" s="1"/>
  <c r="E82" i="11"/>
  <c r="E351" i="11"/>
  <c r="H362" i="11"/>
  <c r="I362" i="11" s="1"/>
  <c r="H105" i="11"/>
  <c r="I105" i="11" s="1"/>
  <c r="E238" i="11"/>
  <c r="H275" i="11"/>
  <c r="I275" i="11" s="1"/>
  <c r="H45" i="11"/>
  <c r="I45" i="11" s="1"/>
  <c r="E455" i="11"/>
  <c r="H452" i="11"/>
  <c r="I452" i="11" s="1"/>
  <c r="H390" i="11"/>
  <c r="I390" i="11" s="1"/>
  <c r="E100" i="11"/>
  <c r="H168" i="11"/>
  <c r="I168" i="11" s="1"/>
  <c r="H281" i="11"/>
  <c r="I281" i="11" s="1"/>
  <c r="H114" i="11"/>
  <c r="I114" i="11" s="1"/>
  <c r="E397" i="11"/>
  <c r="H319" i="11"/>
  <c r="I319" i="11" s="1"/>
  <c r="E447" i="11"/>
  <c r="H188" i="11"/>
  <c r="I188" i="11" s="1"/>
  <c r="E433" i="11"/>
  <c r="E257" i="11"/>
  <c r="E165" i="11"/>
  <c r="H90" i="11"/>
  <c r="I90" i="11" s="1"/>
  <c r="H463" i="11"/>
  <c r="I463" i="11" s="1"/>
  <c r="H107" i="11"/>
  <c r="I107" i="11" s="1"/>
  <c r="E414" i="11"/>
  <c r="E319" i="11"/>
  <c r="H162" i="11"/>
  <c r="I162" i="11" s="1"/>
  <c r="E467" i="11"/>
  <c r="E223" i="11"/>
  <c r="H76" i="11"/>
  <c r="I76" i="11" s="1"/>
  <c r="E367" i="11"/>
  <c r="H56" i="11"/>
  <c r="I56" i="11" s="1"/>
  <c r="E384" i="11"/>
  <c r="H300" i="11"/>
  <c r="I300" i="11" s="1"/>
  <c r="H443" i="11"/>
  <c r="I443" i="11" s="1"/>
  <c r="H122" i="11"/>
  <c r="I122" i="11" s="1"/>
  <c r="E440" i="11"/>
  <c r="H202" i="11"/>
  <c r="I202" i="11" s="1"/>
  <c r="E364" i="11"/>
  <c r="H103" i="11"/>
  <c r="I103" i="11" s="1"/>
  <c r="E192" i="11"/>
  <c r="H174" i="11"/>
  <c r="I174" i="11" s="1"/>
  <c r="H441" i="11"/>
  <c r="I441" i="11" s="1"/>
  <c r="E86" i="11"/>
  <c r="H240" i="11"/>
  <c r="I240" i="11" s="1"/>
  <c r="E330" i="11"/>
  <c r="H26" i="11"/>
  <c r="I26" i="11" s="1"/>
  <c r="E84" i="11"/>
  <c r="E173" i="11"/>
  <c r="E172" i="11"/>
  <c r="E19" i="11"/>
  <c r="H305" i="11"/>
  <c r="I305" i="11" s="1"/>
  <c r="H385" i="11"/>
  <c r="I385" i="11" s="1"/>
  <c r="H335" i="11"/>
  <c r="I335" i="11" s="1"/>
  <c r="H456" i="11"/>
  <c r="I456" i="11" s="1"/>
  <c r="H384" i="11"/>
  <c r="I384" i="11" s="1"/>
  <c r="H428" i="11"/>
  <c r="I428" i="11" s="1"/>
  <c r="E20" i="11"/>
  <c r="H338" i="11"/>
  <c r="I338" i="11" s="1"/>
  <c r="E358" i="11"/>
  <c r="E203" i="11"/>
  <c r="E292" i="11"/>
  <c r="E47" i="11"/>
  <c r="E314" i="11"/>
  <c r="E185" i="11"/>
  <c r="E263" i="11"/>
  <c r="E72" i="11"/>
  <c r="H440" i="11"/>
  <c r="I440" i="11" s="1"/>
  <c r="E248" i="11"/>
  <c r="H116" i="11"/>
  <c r="I116" i="11" s="1"/>
  <c r="H425" i="11"/>
  <c r="I425" i="11" s="1"/>
  <c r="E66" i="11"/>
  <c r="E110" i="11"/>
  <c r="H431" i="11"/>
  <c r="I431" i="11" s="1"/>
  <c r="E353" i="11"/>
  <c r="E283" i="11"/>
  <c r="H137" i="11"/>
  <c r="I137" i="11" s="1"/>
  <c r="H459" i="11"/>
  <c r="I459" i="11" s="1"/>
  <c r="E363" i="11"/>
  <c r="E365" i="11"/>
  <c r="E385" i="11"/>
  <c r="E438" i="11"/>
  <c r="E417" i="11"/>
  <c r="E119" i="11"/>
  <c r="E180" i="11"/>
  <c r="H235" i="11"/>
  <c r="I235" i="11" s="1"/>
  <c r="E125" i="11"/>
  <c r="E229" i="11"/>
  <c r="E239" i="11"/>
  <c r="E102" i="11"/>
  <c r="E228" i="11"/>
  <c r="H464" i="11"/>
  <c r="I464" i="11" s="1"/>
  <c r="E124" i="11"/>
  <c r="E373" i="11"/>
  <c r="E452" i="11"/>
  <c r="E250" i="11"/>
  <c r="E90" i="11"/>
  <c r="H226" i="11"/>
  <c r="I226" i="11" s="1"/>
  <c r="E37" i="11"/>
  <c r="H252" i="11"/>
  <c r="I252" i="11" s="1"/>
  <c r="E189" i="11"/>
  <c r="H75" i="11"/>
  <c r="I75" i="11" s="1"/>
  <c r="H41" i="11"/>
  <c r="I41" i="11" s="1"/>
  <c r="H304" i="11"/>
  <c r="I304" i="11" s="1"/>
  <c r="H292" i="11"/>
  <c r="I292" i="11" s="1"/>
  <c r="H179" i="11"/>
  <c r="I179" i="11" s="1"/>
  <c r="H190" i="11"/>
  <c r="I190" i="11" s="1"/>
  <c r="E362" i="11"/>
  <c r="H376" i="11"/>
  <c r="I376" i="11" s="1"/>
  <c r="E272" i="11"/>
  <c r="H397" i="11"/>
  <c r="I397" i="11" s="1"/>
  <c r="H149" i="11"/>
  <c r="I149" i="11" s="1"/>
  <c r="E346" i="11"/>
  <c r="E285" i="11"/>
  <c r="H221" i="11"/>
  <c r="I221" i="11" s="1"/>
  <c r="H176" i="11"/>
  <c r="I176" i="11" s="1"/>
  <c r="E262" i="11"/>
  <c r="E128" i="11"/>
  <c r="H402" i="11"/>
  <c r="I402" i="11" s="1"/>
  <c r="E127" i="11"/>
  <c r="H227" i="11"/>
  <c r="I227" i="11" s="1"/>
  <c r="H44" i="11"/>
  <c r="I44" i="11" s="1"/>
  <c r="H380" i="11"/>
  <c r="I380" i="11" s="1"/>
  <c r="H426" i="11"/>
  <c r="I426" i="11" s="1"/>
  <c r="E166" i="11"/>
  <c r="E170" i="11"/>
  <c r="E449" i="11"/>
  <c r="H340" i="11"/>
  <c r="I340" i="11" s="1"/>
  <c r="H92" i="11"/>
  <c r="I92" i="11" s="1"/>
  <c r="H419" i="11"/>
  <c r="I419" i="11" s="1"/>
  <c r="H36" i="11"/>
  <c r="I36" i="11" s="1"/>
  <c r="E121" i="11"/>
  <c r="E395" i="11"/>
  <c r="E227" i="11"/>
  <c r="H444" i="11"/>
  <c r="I444" i="11" s="1"/>
  <c r="E21" i="11"/>
  <c r="H378" i="11"/>
  <c r="I378" i="11" s="1"/>
  <c r="E151" i="11"/>
  <c r="E349" i="11"/>
  <c r="E149" i="11"/>
  <c r="E366" i="11"/>
  <c r="H348" i="11"/>
  <c r="I348" i="11" s="1"/>
  <c r="E45" i="11"/>
  <c r="H20" i="11"/>
  <c r="I20" i="11" s="1"/>
  <c r="E294" i="11"/>
  <c r="E39" i="11"/>
  <c r="H395" i="11"/>
  <c r="I395" i="11" s="1"/>
  <c r="H361" i="11"/>
  <c r="I361" i="11" s="1"/>
  <c r="E436" i="11"/>
  <c r="H363" i="11"/>
  <c r="I363" i="11" s="1"/>
  <c r="E408" i="11"/>
  <c r="H21" i="11"/>
  <c r="I21" i="11" s="1"/>
  <c r="E387" i="11"/>
  <c r="H360" i="11"/>
  <c r="I360" i="11" s="1"/>
  <c r="H427" i="11"/>
  <c r="I427" i="11" s="1"/>
  <c r="E81" i="11"/>
  <c r="E381" i="11"/>
  <c r="H127" i="11"/>
  <c r="I127" i="11" s="1"/>
  <c r="E30" i="11"/>
  <c r="H242" i="11"/>
  <c r="I242" i="11" s="1"/>
  <c r="H346" i="11"/>
  <c r="I346" i="11" s="1"/>
  <c r="H287" i="11"/>
  <c r="I287" i="11" s="1"/>
  <c r="E247" i="11"/>
  <c r="E71" i="11"/>
  <c r="E23" i="11"/>
  <c r="E108" i="11"/>
  <c r="E123" i="11"/>
  <c r="H413" i="11"/>
  <c r="I413" i="11" s="1"/>
  <c r="H83" i="11"/>
  <c r="I83" i="11" s="1"/>
  <c r="H152" i="11"/>
  <c r="I152" i="11" s="1"/>
  <c r="E432" i="11"/>
  <c r="H455" i="11"/>
  <c r="I455" i="11" s="1"/>
  <c r="H367" i="11"/>
  <c r="I367" i="11" s="1"/>
  <c r="H274" i="11"/>
  <c r="I274" i="11" s="1"/>
  <c r="H324" i="11"/>
  <c r="I324" i="11" s="1"/>
  <c r="E352" i="11"/>
  <c r="H321" i="11"/>
  <c r="I321" i="11" s="1"/>
  <c r="E464" i="11"/>
  <c r="E271" i="11"/>
  <c r="H130" i="11"/>
  <c r="I130" i="11" s="1"/>
  <c r="H317" i="11"/>
  <c r="I317" i="11" s="1"/>
  <c r="H241" i="11"/>
  <c r="I241" i="11" s="1"/>
  <c r="E167" i="11"/>
  <c r="H129" i="11"/>
  <c r="I129" i="11" s="1"/>
  <c r="E130" i="11"/>
  <c r="H217" i="11"/>
  <c r="I217" i="11" s="1"/>
  <c r="E378" i="11"/>
  <c r="E98" i="11"/>
  <c r="E115" i="11"/>
  <c r="H239" i="11"/>
  <c r="I239" i="11" s="1"/>
  <c r="E402" i="11"/>
  <c r="E91" i="11"/>
  <c r="E77" i="11"/>
  <c r="E448" i="11"/>
  <c r="H468" i="11"/>
  <c r="I468" i="11" s="1"/>
  <c r="H178" i="11"/>
  <c r="I178" i="11" s="1"/>
  <c r="E49" i="11"/>
  <c r="E132" i="11"/>
  <c r="H163" i="11"/>
  <c r="I163" i="11" s="1"/>
  <c r="H40" i="11"/>
  <c r="I40" i="11" s="1"/>
  <c r="H84" i="11"/>
  <c r="I84" i="11" s="1"/>
  <c r="E174" i="11"/>
  <c r="H297" i="11"/>
  <c r="I297" i="11" s="1"/>
  <c r="H256" i="11"/>
  <c r="I256" i="11" s="1"/>
  <c r="H135" i="11"/>
  <c r="I135" i="11" s="1"/>
  <c r="H435" i="11"/>
  <c r="I435" i="11" s="1"/>
  <c r="E389" i="11"/>
  <c r="E139" i="11"/>
  <c r="E214" i="11"/>
  <c r="H358" i="11"/>
  <c r="I358" i="11" s="1"/>
  <c r="E393" i="11"/>
  <c r="H232" i="11"/>
  <c r="I232" i="11" s="1"/>
  <c r="E105" i="11"/>
  <c r="H102" i="11"/>
  <c r="I102" i="11" s="1"/>
  <c r="H341" i="11"/>
  <c r="I341" i="11" s="1"/>
  <c r="H55" i="11"/>
  <c r="I55" i="11" s="1"/>
  <c r="E347" i="11"/>
  <c r="H449" i="11"/>
  <c r="I449" i="11" s="1"/>
  <c r="E430" i="11"/>
  <c r="E329" i="11"/>
  <c r="E399" i="11"/>
  <c r="E457" i="11"/>
  <c r="H71" i="11"/>
  <c r="I71" i="11" s="1"/>
  <c r="H325" i="11"/>
  <c r="I325" i="11" s="1"/>
  <c r="H308" i="11"/>
  <c r="I308" i="11" s="1"/>
  <c r="E275" i="11"/>
  <c r="H388" i="11"/>
  <c r="I388" i="11" s="1"/>
  <c r="E357" i="11"/>
  <c r="H344" i="11"/>
  <c r="I344" i="11" s="1"/>
  <c r="H314" i="11"/>
  <c r="I314" i="11" s="1"/>
  <c r="E217" i="11"/>
  <c r="H295" i="11"/>
  <c r="I295" i="11" s="1"/>
  <c r="H31" i="11"/>
  <c r="I31" i="11" s="1"/>
  <c r="E114" i="11"/>
  <c r="H350" i="11"/>
  <c r="I350" i="11" s="1"/>
  <c r="H38" i="11"/>
  <c r="I38" i="11" s="1"/>
  <c r="H201" i="11"/>
  <c r="I201" i="11" s="1"/>
  <c r="H231" i="11"/>
  <c r="I231" i="11" s="1"/>
  <c r="H216" i="11"/>
  <c r="I216" i="11" s="1"/>
  <c r="E22" i="11"/>
  <c r="H412" i="11"/>
  <c r="I412" i="11" s="1"/>
  <c r="E419" i="11"/>
  <c r="E407" i="11"/>
  <c r="H120" i="11"/>
  <c r="I120" i="11" s="1"/>
  <c r="H139" i="11"/>
  <c r="I139" i="11" s="1"/>
  <c r="H145" i="11"/>
  <c r="I145" i="11" s="1"/>
  <c r="H372" i="11"/>
  <c r="I372" i="11" s="1"/>
  <c r="E268" i="11"/>
  <c r="H345" i="11"/>
  <c r="I345" i="11" s="1"/>
  <c r="E282" i="11"/>
  <c r="E244" i="11"/>
  <c r="H134" i="11"/>
  <c r="I134" i="11" s="1"/>
  <c r="H100" i="11"/>
  <c r="I100" i="11" s="1"/>
  <c r="E426" i="11"/>
  <c r="H418" i="11"/>
  <c r="I418" i="11" s="1"/>
  <c r="E195" i="11"/>
  <c r="E177" i="11"/>
  <c r="H204" i="11"/>
  <c r="I204" i="11" s="1"/>
  <c r="E256" i="11"/>
  <c r="H465" i="11"/>
  <c r="I465" i="11" s="1"/>
  <c r="E345" i="11"/>
  <c r="E422" i="11"/>
  <c r="E459" i="11"/>
  <c r="E409" i="11"/>
  <c r="H115" i="11"/>
  <c r="I115" i="11" s="1"/>
  <c r="H33" i="11"/>
  <c r="I33" i="11" s="1"/>
  <c r="E241" i="11"/>
  <c r="E55" i="11"/>
  <c r="H93" i="11"/>
  <c r="I93" i="11" s="1"/>
  <c r="E24" i="11"/>
  <c r="E322" i="11"/>
  <c r="E187" i="11"/>
  <c r="H169" i="11"/>
  <c r="I169" i="11" s="1"/>
  <c r="H310" i="11"/>
  <c r="I310" i="11" s="1"/>
  <c r="E31" i="11"/>
  <c r="H124" i="11"/>
  <c r="I124" i="11" s="1"/>
  <c r="E323" i="11"/>
  <c r="E379" i="11"/>
  <c r="H403" i="11"/>
  <c r="I403" i="11" s="1"/>
  <c r="H286" i="11"/>
  <c r="I286" i="11" s="1"/>
  <c r="E155" i="11"/>
  <c r="E225" i="11"/>
  <c r="E431" i="11"/>
  <c r="E202" i="11"/>
  <c r="H404" i="11"/>
  <c r="I404" i="11" s="1"/>
  <c r="E218" i="11"/>
  <c r="E92" i="11"/>
  <c r="H101" i="11"/>
  <c r="I101" i="11" s="1"/>
  <c r="H399" i="11"/>
  <c r="I399" i="11" s="1"/>
  <c r="H110" i="11"/>
  <c r="I110" i="11" s="1"/>
  <c r="H269" i="11"/>
  <c r="I269" i="11" s="1"/>
  <c r="H183" i="11"/>
  <c r="I183" i="11" s="1"/>
  <c r="H448" i="11"/>
  <c r="I448" i="11" s="1"/>
  <c r="H234" i="11"/>
  <c r="I234" i="11" s="1"/>
  <c r="E425" i="11"/>
  <c r="H94" i="11"/>
  <c r="I94" i="11" s="1"/>
  <c r="E258" i="11"/>
  <c r="H423" i="11"/>
  <c r="I423" i="11" s="1"/>
  <c r="E290" i="11"/>
  <c r="E141" i="11"/>
  <c r="H126" i="11"/>
  <c r="I126" i="11" s="1"/>
  <c r="H213" i="11"/>
  <c r="I213" i="11" s="1"/>
  <c r="H185" i="11"/>
  <c r="I185" i="11" s="1"/>
  <c r="H47" i="11"/>
  <c r="I47" i="11" s="1"/>
  <c r="H29" i="11"/>
  <c r="I29" i="11" s="1"/>
  <c r="H339" i="11"/>
  <c r="I339" i="11" s="1"/>
  <c r="H437" i="11"/>
  <c r="I437" i="11" s="1"/>
  <c r="E355" i="11"/>
  <c r="H197" i="11"/>
  <c r="I197" i="11" s="1"/>
  <c r="H189" i="11"/>
  <c r="I189" i="11" s="1"/>
  <c r="H467" i="11"/>
  <c r="I467" i="11" s="1"/>
  <c r="E178" i="11"/>
  <c r="H156" i="11"/>
  <c r="I156" i="11" s="1"/>
  <c r="E94" i="11"/>
  <c r="E208" i="11"/>
  <c r="H276" i="11"/>
  <c r="I276" i="11" s="1"/>
  <c r="E439" i="11"/>
  <c r="E222" i="11"/>
  <c r="E163" i="11"/>
  <c r="E288" i="11"/>
  <c r="E188" i="11"/>
  <c r="E142" i="11"/>
  <c r="H330" i="11"/>
  <c r="I330" i="11" s="1"/>
  <c r="E226" i="11"/>
  <c r="H238" i="11"/>
  <c r="I238" i="11" s="1"/>
  <c r="E445" i="11"/>
  <c r="H255" i="11"/>
  <c r="I255" i="11" s="1"/>
  <c r="E137" i="11"/>
  <c r="E301" i="11"/>
  <c r="E117" i="11"/>
  <c r="H336" i="11"/>
  <c r="I336" i="11" s="1"/>
  <c r="H150" i="11"/>
  <c r="I150" i="11" s="1"/>
  <c r="H160" i="11"/>
  <c r="I160" i="11" s="1"/>
  <c r="H57" i="11"/>
  <c r="I57" i="11" s="1"/>
  <c r="H249" i="11"/>
  <c r="I249" i="11" s="1"/>
  <c r="E340" i="11"/>
  <c r="E52" i="11"/>
  <c r="H153" i="11"/>
  <c r="I153" i="11" s="1"/>
  <c r="H248" i="11"/>
  <c r="I248" i="11" s="1"/>
  <c r="H68" i="11"/>
  <c r="I68" i="11" s="1"/>
  <c r="E280" i="11"/>
  <c r="E252" i="11"/>
  <c r="H277" i="11"/>
  <c r="I277" i="11" s="1"/>
  <c r="H154" i="11"/>
  <c r="I154" i="11" s="1"/>
  <c r="H342" i="11"/>
  <c r="I342" i="11" s="1"/>
  <c r="E456" i="11"/>
  <c r="H273" i="11"/>
  <c r="I273" i="11" s="1"/>
  <c r="H210" i="11"/>
  <c r="I210" i="11" s="1"/>
  <c r="E328" i="11"/>
  <c r="E403" i="11"/>
  <c r="E261" i="11"/>
  <c r="E451" i="11"/>
  <c r="E75" i="11"/>
  <c r="E159" i="11"/>
  <c r="E150" i="11"/>
  <c r="E386" i="11"/>
  <c r="E15" i="10"/>
  <c r="E16" i="10" s="1"/>
  <c r="N450" i="11"/>
  <c r="N67" i="11"/>
  <c r="N267" i="10" l="1"/>
  <c r="N258" i="10"/>
  <c r="N467" i="10"/>
  <c r="N233" i="10"/>
  <c r="N449" i="10"/>
  <c r="N46" i="10"/>
  <c r="N214" i="10"/>
  <c r="N406" i="10"/>
  <c r="N259" i="10"/>
  <c r="N164" i="10"/>
  <c r="N157" i="10"/>
  <c r="N154" i="10"/>
  <c r="N125" i="10"/>
  <c r="N68" i="10"/>
  <c r="N97" i="10"/>
  <c r="N51" i="10"/>
  <c r="N414" i="10"/>
  <c r="N146" i="10"/>
  <c r="N405" i="10"/>
  <c r="N147" i="10"/>
  <c r="N186" i="10"/>
  <c r="N409" i="10"/>
  <c r="N318" i="10"/>
  <c r="N159" i="10"/>
  <c r="N133" i="10"/>
  <c r="N424" i="10"/>
  <c r="N138" i="10"/>
  <c r="N191" i="10"/>
  <c r="N151" i="10"/>
  <c r="N84" i="10"/>
  <c r="N454" i="10"/>
  <c r="N189" i="10"/>
  <c r="N389" i="10"/>
  <c r="N248" i="10"/>
  <c r="N466" i="10"/>
  <c r="N112" i="10"/>
  <c r="N168" i="10"/>
  <c r="N91" i="10"/>
  <c r="N372" i="10"/>
  <c r="N85" i="10"/>
  <c r="N57" i="10"/>
  <c r="N98" i="10"/>
  <c r="N115" i="10"/>
  <c r="N438" i="10"/>
  <c r="N304" i="10"/>
  <c r="N67" i="10"/>
  <c r="N294" i="10"/>
  <c r="N262" i="10"/>
  <c r="N226" i="10"/>
  <c r="N99" i="10"/>
  <c r="N106" i="10"/>
  <c r="N330" i="10"/>
  <c r="N376" i="10"/>
  <c r="N312" i="10"/>
  <c r="N71" i="10"/>
  <c r="N136" i="10"/>
  <c r="N377" i="10"/>
  <c r="N400" i="10"/>
  <c r="N153" i="10"/>
  <c r="N356" i="10"/>
  <c r="N32" i="10"/>
  <c r="N240" i="10"/>
  <c r="N116" i="10"/>
  <c r="N108" i="10"/>
  <c r="N90" i="10"/>
  <c r="N166" i="10"/>
  <c r="N247" i="10"/>
  <c r="N152" i="10"/>
  <c r="N148" i="10"/>
  <c r="N416" i="10"/>
  <c r="N382" i="10"/>
  <c r="N399" i="10"/>
  <c r="N305" i="10"/>
  <c r="N296" i="10"/>
  <c r="N232" i="10"/>
  <c r="N118" i="10"/>
  <c r="N468" i="10"/>
  <c r="N238" i="10"/>
  <c r="N63" i="10"/>
  <c r="N279" i="10"/>
  <c r="N131" i="10"/>
  <c r="N254" i="10"/>
  <c r="N217" i="10"/>
  <c r="N393" i="10"/>
  <c r="N107" i="10"/>
  <c r="N299" i="10"/>
  <c r="N89" i="10"/>
  <c r="N391" i="10"/>
  <c r="N387" i="10"/>
  <c r="N310" i="10"/>
  <c r="N184" i="10"/>
  <c r="N208" i="10"/>
  <c r="N404" i="10"/>
  <c r="N445" i="10"/>
  <c r="N231" i="10"/>
  <c r="N42" i="10"/>
  <c r="N27" i="10"/>
  <c r="N169" i="10"/>
  <c r="N205" i="10"/>
  <c r="N58" i="10"/>
  <c r="N436" i="10"/>
  <c r="N66" i="10"/>
  <c r="N43" i="10"/>
  <c r="N176" i="10"/>
  <c r="N210" i="10"/>
  <c r="N447" i="10"/>
  <c r="N402" i="10"/>
  <c r="N295" i="10"/>
  <c r="N444" i="10"/>
  <c r="N239" i="10"/>
  <c r="N418" i="10"/>
  <c r="N72" i="10"/>
  <c r="N379" i="10"/>
  <c r="N264" i="10"/>
  <c r="N334" i="10"/>
  <c r="N30" i="10"/>
  <c r="N420" i="10"/>
  <c r="N277" i="10"/>
  <c r="N88" i="10"/>
  <c r="N284" i="10"/>
  <c r="N216" i="10"/>
  <c r="N265" i="10"/>
  <c r="N117" i="10"/>
  <c r="N227" i="10"/>
  <c r="N102" i="10"/>
  <c r="N203" i="10"/>
  <c r="N182" i="10"/>
  <c r="N234" i="10"/>
  <c r="N235" i="10"/>
  <c r="N408" i="10"/>
  <c r="N371" i="10"/>
  <c r="N82" i="10"/>
  <c r="N392" i="10"/>
  <c r="N253" i="10"/>
  <c r="N419" i="10"/>
  <c r="N421" i="10"/>
  <c r="N422" i="10"/>
  <c r="N126" i="10"/>
  <c r="N293" i="10"/>
  <c r="N103" i="10"/>
  <c r="N323" i="10"/>
  <c r="N465" i="10"/>
  <c r="N59" i="10"/>
  <c r="N156" i="10"/>
  <c r="N65" i="10"/>
  <c r="N460" i="10"/>
  <c r="N41" i="10"/>
  <c r="N347" i="10"/>
  <c r="N78" i="10"/>
  <c r="N36" i="10"/>
  <c r="N56" i="10"/>
  <c r="N263" i="10"/>
  <c r="N439" i="10"/>
  <c r="N360" i="10"/>
  <c r="N257" i="10"/>
  <c r="N324" i="10"/>
  <c r="N76" i="10"/>
  <c r="N321" i="10"/>
  <c r="N198" i="10"/>
  <c r="N458" i="10"/>
  <c r="N190" i="10"/>
  <c r="N425" i="10"/>
  <c r="N289" i="10"/>
  <c r="N220" i="10"/>
  <c r="N335" i="10"/>
  <c r="N61" i="10"/>
  <c r="N204" i="10"/>
  <c r="N144" i="10"/>
  <c r="N139" i="10"/>
  <c r="N311" i="10"/>
  <c r="N252" i="10"/>
  <c r="N314" i="10"/>
  <c r="N114" i="10"/>
  <c r="N357" i="10"/>
  <c r="N443" i="10"/>
  <c r="N178" i="10"/>
  <c r="N95" i="10"/>
  <c r="N440" i="10"/>
  <c r="N411" i="10"/>
  <c r="N413" i="10"/>
  <c r="N121" i="10"/>
  <c r="N457" i="10"/>
  <c r="N354" i="10"/>
  <c r="N329" i="10"/>
  <c r="N276" i="10"/>
  <c r="N415" i="10"/>
  <c r="N196" i="10"/>
  <c r="N396" i="10"/>
  <c r="N426" i="10"/>
  <c r="N33" i="10"/>
  <c r="N401" i="10"/>
  <c r="N237" i="10"/>
  <c r="N326" i="10"/>
  <c r="N339" i="10"/>
  <c r="N271" i="10"/>
  <c r="N368" i="10"/>
  <c r="N394" i="10"/>
  <c r="N344" i="10"/>
  <c r="N322" i="10"/>
  <c r="N366" i="10"/>
  <c r="N180" i="10"/>
  <c r="N185" i="10"/>
  <c r="N452" i="10"/>
  <c r="N455" i="10"/>
  <c r="N49" i="10"/>
  <c r="N174" i="10"/>
  <c r="N342" i="10"/>
  <c r="N20" i="10"/>
  <c r="N75" i="10"/>
  <c r="N104" i="10"/>
  <c r="N369" i="10"/>
  <c r="N120" i="10"/>
  <c r="N50" i="10"/>
  <c r="N245" i="10"/>
  <c r="N365" i="10"/>
  <c r="N101" i="10"/>
  <c r="N45" i="10"/>
  <c r="N374" i="10"/>
  <c r="N333" i="10"/>
  <c r="N272" i="10"/>
  <c r="N48" i="10"/>
  <c r="N74" i="10"/>
  <c r="N73" i="10"/>
  <c r="N341" i="10"/>
  <c r="N22" i="10"/>
  <c r="N39" i="10"/>
  <c r="N407" i="10"/>
  <c r="N69" i="10"/>
  <c r="N170" i="10"/>
  <c r="N34" i="10"/>
  <c r="N242" i="10"/>
  <c r="N223" i="10"/>
  <c r="N286" i="10"/>
  <c r="N243" i="10"/>
  <c r="N442" i="10"/>
  <c r="N111" i="10"/>
  <c r="N175" i="10"/>
  <c r="N348" i="10"/>
  <c r="N373" i="10"/>
  <c r="N430" i="10"/>
  <c r="N315" i="10"/>
  <c r="N370" i="10"/>
  <c r="N96" i="10"/>
  <c r="N150" i="10"/>
  <c r="N122" i="10"/>
  <c r="N162" i="10"/>
  <c r="N290" i="10"/>
  <c r="N313" i="10"/>
  <c r="N390" i="10"/>
  <c r="N236" i="10"/>
  <c r="N412" i="10"/>
  <c r="N385" i="10"/>
  <c r="N403" i="10"/>
  <c r="N79" i="10"/>
  <c r="N158" i="10"/>
  <c r="N328" i="10"/>
  <c r="N325" i="10"/>
  <c r="N40" i="10"/>
  <c r="N179" i="10"/>
  <c r="N300" i="10"/>
  <c r="N187" i="10"/>
  <c r="N280" i="10"/>
  <c r="N461" i="10"/>
  <c r="N86" i="10"/>
  <c r="N349" i="10"/>
  <c r="N160" i="10"/>
  <c r="N358" i="10"/>
  <c r="N129" i="10"/>
  <c r="N303" i="10"/>
  <c r="N437" i="10"/>
  <c r="N453" i="10"/>
  <c r="N308" i="10"/>
  <c r="N249" i="10"/>
  <c r="N161" i="10"/>
  <c r="N456" i="10"/>
  <c r="N173" i="10"/>
  <c r="N130" i="10"/>
  <c r="N94" i="10"/>
  <c r="N251" i="10"/>
  <c r="N427" i="10"/>
  <c r="N266" i="10"/>
  <c r="N47" i="10"/>
  <c r="N25" i="10"/>
  <c r="N211" i="10"/>
  <c r="N269" i="10"/>
  <c r="N459" i="10"/>
  <c r="N201" i="10"/>
  <c r="N83" i="10"/>
  <c r="N225" i="10"/>
  <c r="N380" i="10"/>
  <c r="N275" i="10"/>
  <c r="N145" i="10"/>
  <c r="N55" i="10"/>
  <c r="N337" i="10"/>
  <c r="N316" i="10"/>
  <c r="N320" i="10"/>
  <c r="N193" i="10"/>
  <c r="N230" i="10"/>
  <c r="N435" i="10"/>
  <c r="N319" i="10"/>
  <c r="N345" i="10"/>
  <c r="N149" i="10"/>
  <c r="N109" i="10"/>
  <c r="N155" i="10"/>
  <c r="N346" i="10"/>
  <c r="N434" i="10"/>
  <c r="N309" i="10"/>
  <c r="N100" i="10"/>
  <c r="N273" i="10"/>
  <c r="N278" i="10"/>
  <c r="N398" i="10"/>
  <c r="N270" i="10"/>
  <c r="N194" i="10"/>
  <c r="N302" i="10"/>
  <c r="N268" i="10"/>
  <c r="N384" i="10"/>
  <c r="N70" i="10"/>
  <c r="N244" i="10"/>
  <c r="N44" i="10"/>
  <c r="N297" i="10"/>
  <c r="N29" i="10"/>
  <c r="N463" i="10"/>
  <c r="N222" i="10"/>
  <c r="N431" i="10"/>
  <c r="N81" i="10"/>
  <c r="N92" i="10"/>
  <c r="N446" i="10"/>
  <c r="N306" i="10"/>
  <c r="N60" i="10"/>
  <c r="N281" i="10"/>
  <c r="N200" i="10"/>
  <c r="N364" i="10"/>
  <c r="N195" i="10"/>
  <c r="N21" i="10"/>
  <c r="N298" i="10"/>
  <c r="N172" i="10"/>
  <c r="N317" i="10"/>
  <c r="N388" i="10"/>
  <c r="N429" i="10"/>
  <c r="N260" i="10"/>
  <c r="N127" i="10"/>
  <c r="N37" i="10"/>
  <c r="N331" i="10"/>
  <c r="N261" i="10"/>
  <c r="N110" i="10"/>
  <c r="N23" i="10"/>
  <c r="N219" i="10"/>
  <c r="N283" i="10"/>
  <c r="N464" i="10"/>
  <c r="N143" i="10"/>
  <c r="N24" i="10"/>
  <c r="N336" i="10"/>
  <c r="N52" i="10"/>
  <c r="N119" i="10"/>
  <c r="N209" i="10"/>
  <c r="N350" i="10"/>
  <c r="N340" i="10"/>
  <c r="N246" i="10"/>
  <c r="N359" i="10"/>
  <c r="N135" i="10"/>
  <c r="N381" i="10"/>
  <c r="N410" i="10"/>
  <c r="N417" i="10"/>
  <c r="N124" i="10"/>
  <c r="N167" i="10"/>
  <c r="N105" i="10"/>
  <c r="N19" i="10"/>
  <c r="N134" i="10"/>
  <c r="N54" i="10"/>
  <c r="N301" i="10"/>
  <c r="N351" i="10"/>
  <c r="N206" i="10"/>
  <c r="N229" i="10"/>
  <c r="N192" i="10"/>
  <c r="N332" i="10"/>
  <c r="N228" i="10"/>
  <c r="N181" i="10"/>
  <c r="N137" i="10"/>
  <c r="N433" i="10"/>
  <c r="N141" i="10"/>
  <c r="N215" i="10"/>
  <c r="N450" i="10"/>
  <c r="N451" i="10"/>
  <c r="N183" i="10"/>
  <c r="N38" i="10"/>
  <c r="N171" i="10"/>
  <c r="N367" i="10"/>
  <c r="N282" i="10"/>
  <c r="N307" i="10"/>
  <c r="N93" i="10"/>
  <c r="N343" i="10"/>
  <c r="N140" i="10"/>
  <c r="N432" i="10"/>
  <c r="N383" i="10"/>
  <c r="N469" i="10"/>
  <c r="N188" i="10"/>
  <c r="N177" i="10"/>
  <c r="N132" i="10"/>
  <c r="N338" i="10"/>
  <c r="N428" i="10"/>
  <c r="N28" i="10"/>
  <c r="N241" i="10"/>
  <c r="N255" i="10"/>
  <c r="N62" i="10"/>
  <c r="N197" i="10"/>
  <c r="N77" i="10"/>
  <c r="N287" i="10"/>
  <c r="N35" i="10"/>
  <c r="N163" i="10"/>
  <c r="N31" i="10"/>
  <c r="N213" i="10"/>
  <c r="N362" i="10"/>
  <c r="N87" i="10"/>
  <c r="N291" i="10"/>
  <c r="N441" i="10"/>
  <c r="N363" i="10"/>
  <c r="N292" i="10"/>
  <c r="N285" i="10"/>
  <c r="N462" i="10"/>
  <c r="N395" i="10"/>
  <c r="N378" i="10"/>
  <c r="N352" i="10"/>
  <c r="N64" i="10"/>
  <c r="N423" i="10"/>
  <c r="N53" i="10"/>
  <c r="N397" i="10"/>
  <c r="N327" i="10"/>
  <c r="N202" i="10"/>
  <c r="N250" i="10"/>
  <c r="N123" i="10"/>
  <c r="N207" i="10"/>
  <c r="N26" i="10"/>
  <c r="N142" i="10"/>
  <c r="N386" i="10"/>
  <c r="N375" i="10"/>
  <c r="N113" i="10"/>
  <c r="N256" i="10"/>
  <c r="N224" i="10"/>
  <c r="N355" i="10"/>
  <c r="N353" i="10"/>
  <c r="N165" i="10"/>
  <c r="N212" i="10"/>
  <c r="N80" i="10"/>
  <c r="N361" i="10"/>
  <c r="N218" i="10"/>
  <c r="N221" i="10"/>
  <c r="N274" i="10"/>
  <c r="N128" i="10"/>
  <c r="N448" i="10"/>
  <c r="N199" i="10"/>
  <c r="I19" i="11"/>
  <c r="N19" i="11"/>
  <c r="N61" i="11"/>
  <c r="N151" i="11"/>
  <c r="N23" i="11"/>
  <c r="N246" i="11"/>
  <c r="N86" i="11"/>
  <c r="N298" i="11"/>
  <c r="N260" i="11"/>
  <c r="N280" i="11"/>
  <c r="N420" i="11"/>
  <c r="N343" i="11"/>
  <c r="N24" i="11"/>
  <c r="N42" i="11"/>
  <c r="N85" i="11"/>
  <c r="N141" i="11"/>
  <c r="N270" i="11"/>
  <c r="N119" i="11"/>
  <c r="N51" i="11"/>
  <c r="N79" i="11"/>
  <c r="N469" i="11"/>
  <c r="N406" i="11"/>
  <c r="N454" i="11"/>
  <c r="N177" i="11"/>
  <c r="N25" i="11"/>
  <c r="N46" i="11"/>
  <c r="N112" i="11"/>
  <c r="N272" i="11"/>
  <c r="N258" i="11"/>
  <c r="N245" i="11"/>
  <c r="N108" i="11"/>
  <c r="N144" i="11"/>
  <c r="N391" i="11"/>
  <c r="N405" i="11"/>
  <c r="N373" i="11"/>
  <c r="N351" i="11"/>
  <c r="N429" i="11"/>
  <c r="N411" i="11"/>
  <c r="N95" i="11"/>
  <c r="N74" i="11"/>
  <c r="N279" i="11"/>
  <c r="N165" i="11"/>
  <c r="N347" i="11"/>
  <c r="N87" i="11"/>
  <c r="N200" i="11"/>
  <c r="N224" i="11"/>
  <c r="N247" i="11"/>
  <c r="N282" i="11"/>
  <c r="N208" i="11"/>
  <c r="N453" i="11"/>
  <c r="N155" i="11"/>
  <c r="N212" i="11"/>
  <c r="N315" i="11"/>
  <c r="N393" i="11"/>
  <c r="N222" i="11"/>
  <c r="N323" i="11"/>
  <c r="N326" i="11"/>
  <c r="N415" i="11"/>
  <c r="N118" i="11"/>
  <c r="N309" i="11"/>
  <c r="N218" i="11"/>
  <c r="N117" i="11"/>
  <c r="N173" i="11"/>
  <c r="N236" i="11"/>
  <c r="N28" i="11"/>
  <c r="N52" i="11"/>
  <c r="N76" i="11"/>
  <c r="N407" i="11"/>
  <c r="N223" i="11"/>
  <c r="N32" i="11"/>
  <c r="N396" i="11"/>
  <c r="N220" i="11"/>
  <c r="N136" i="11"/>
  <c r="N167" i="11"/>
  <c r="N394" i="11"/>
  <c r="N207" i="11"/>
  <c r="N43" i="11"/>
  <c r="N205" i="11"/>
  <c r="N143" i="11"/>
  <c r="N262" i="11"/>
  <c r="N301" i="11"/>
  <c r="N123" i="11"/>
  <c r="N409" i="11"/>
  <c r="N237" i="11"/>
  <c r="N196" i="11"/>
  <c r="N184" i="11"/>
  <c r="N49" i="11"/>
  <c r="N209" i="11"/>
  <c r="N268" i="11"/>
  <c r="N233" i="11"/>
  <c r="N194" i="11"/>
  <c r="N457" i="11"/>
  <c r="N133" i="11"/>
  <c r="N35" i="11"/>
  <c r="N283" i="11"/>
  <c r="N214" i="11"/>
  <c r="N159" i="11"/>
  <c r="N60" i="11"/>
  <c r="N96" i="11"/>
  <c r="N58" i="11"/>
  <c r="N161" i="11"/>
  <c r="N383" i="11"/>
  <c r="N417" i="11"/>
  <c r="N408" i="11"/>
  <c r="N22" i="11"/>
  <c r="N243" i="11"/>
  <c r="N410" i="11"/>
  <c r="N452" i="11"/>
  <c r="N337" i="11"/>
  <c r="N328" i="11"/>
  <c r="N166" i="11"/>
  <c r="N442" i="11"/>
  <c r="N433" i="11"/>
  <c r="N353" i="11"/>
  <c r="N186" i="11"/>
  <c r="N111" i="11"/>
  <c r="N354" i="11"/>
  <c r="N386" i="11"/>
  <c r="N203" i="11"/>
  <c r="N199" i="11"/>
  <c r="N39" i="11"/>
  <c r="N254" i="11"/>
  <c r="N206" i="11"/>
  <c r="N370" i="11"/>
  <c r="N445" i="11"/>
  <c r="N329" i="11"/>
  <c r="N191" i="11"/>
  <c r="N422" i="11"/>
  <c r="N267" i="11"/>
  <c r="N195" i="11"/>
  <c r="N398" i="11"/>
  <c r="N400" i="11"/>
  <c r="N318" i="11"/>
  <c r="N356" i="11"/>
  <c r="N369" i="11"/>
  <c r="N219" i="11"/>
  <c r="N202" i="11"/>
  <c r="N198" i="11"/>
  <c r="N384" i="11"/>
  <c r="N365" i="11"/>
  <c r="N54" i="11"/>
  <c r="N368" i="11"/>
  <c r="N390" i="11"/>
  <c r="N428" i="11"/>
  <c r="N34" i="11"/>
  <c r="N50" i="11"/>
  <c r="N291" i="11"/>
  <c r="N392" i="11"/>
  <c r="N114" i="11"/>
  <c r="N461" i="11"/>
  <c r="N348" i="11"/>
  <c r="N120" i="11"/>
  <c r="N109" i="11"/>
  <c r="N460" i="11"/>
  <c r="N215" i="11"/>
  <c r="N316" i="11"/>
  <c r="N251" i="11"/>
  <c r="N334" i="11"/>
  <c r="N131" i="11"/>
  <c r="N443" i="11"/>
  <c r="N456" i="11"/>
  <c r="N211" i="11"/>
  <c r="N335" i="11"/>
  <c r="N170" i="11"/>
  <c r="N349" i="11"/>
  <c r="N20" i="11"/>
  <c r="N138" i="11"/>
  <c r="N288" i="11"/>
  <c r="N121" i="11"/>
  <c r="N285" i="11"/>
  <c r="N389" i="11"/>
  <c r="N352" i="11"/>
  <c r="N77" i="11"/>
  <c r="N332" i="11"/>
  <c r="N381" i="11"/>
  <c r="N446" i="11"/>
  <c r="N157" i="11"/>
  <c r="N188" i="11"/>
  <c r="N164" i="11"/>
  <c r="N72" i="11"/>
  <c r="N300" i="11"/>
  <c r="N359" i="11"/>
  <c r="N140" i="11"/>
  <c r="N385" i="11"/>
  <c r="N382" i="11"/>
  <c r="N244" i="11"/>
  <c r="N275" i="11"/>
  <c r="N375" i="11"/>
  <c r="N70" i="11"/>
  <c r="N225" i="11"/>
  <c r="N439" i="11"/>
  <c r="N434" i="11"/>
  <c r="N105" i="11"/>
  <c r="N98" i="11"/>
  <c r="N97" i="11"/>
  <c r="N192" i="11"/>
  <c r="N303" i="11"/>
  <c r="N88" i="11"/>
  <c r="N129" i="11"/>
  <c r="N281" i="11"/>
  <c r="N26" i="11"/>
  <c r="N259" i="11"/>
  <c r="N340" i="11"/>
  <c r="N380" i="11"/>
  <c r="N421" i="11"/>
  <c r="N306" i="11"/>
  <c r="N175" i="11"/>
  <c r="N379" i="11"/>
  <c r="N250" i="11"/>
  <c r="N426" i="11"/>
  <c r="N229" i="11"/>
  <c r="N299" i="11"/>
  <c r="N416" i="11"/>
  <c r="N53" i="11"/>
  <c r="N447" i="11"/>
  <c r="N312" i="11"/>
  <c r="N230" i="11"/>
  <c r="N364" i="11"/>
  <c r="N256" i="11"/>
  <c r="N414" i="11"/>
  <c r="N73" i="11"/>
  <c r="N338" i="11"/>
  <c r="N125" i="11"/>
  <c r="N47" i="11"/>
  <c r="N228" i="11"/>
  <c r="N293" i="11"/>
  <c r="N296" i="11"/>
  <c r="N27" i="11"/>
  <c r="N424" i="11"/>
  <c r="N37" i="11"/>
  <c r="N147" i="11"/>
  <c r="N302" i="11"/>
  <c r="N319" i="11"/>
  <c r="N122" i="11"/>
  <c r="N371" i="11"/>
  <c r="N257" i="11"/>
  <c r="N59" i="11"/>
  <c r="N103" i="11"/>
  <c r="N436" i="11"/>
  <c r="N158" i="11"/>
  <c r="N278" i="11"/>
  <c r="N322" i="11"/>
  <c r="N311" i="11"/>
  <c r="N451" i="11"/>
  <c r="N128" i="11"/>
  <c r="N66" i="11"/>
  <c r="N41" i="11"/>
  <c r="N284" i="11"/>
  <c r="N187" i="11"/>
  <c r="N181" i="11"/>
  <c r="N62" i="11"/>
  <c r="N327" i="11"/>
  <c r="N430" i="11"/>
  <c r="N387" i="11"/>
  <c r="N441" i="11"/>
  <c r="N113" i="11"/>
  <c r="N104" i="11"/>
  <c r="N90" i="11"/>
  <c r="N148" i="11"/>
  <c r="N171" i="11"/>
  <c r="N290" i="11"/>
  <c r="N261" i="11"/>
  <c r="N297" i="11"/>
  <c r="N362" i="11"/>
  <c r="N264" i="11"/>
  <c r="N458" i="11"/>
  <c r="N401" i="11"/>
  <c r="N78" i="11"/>
  <c r="N366" i="11"/>
  <c r="N265" i="11"/>
  <c r="N305" i="11"/>
  <c r="N463" i="11"/>
  <c r="N162" i="11"/>
  <c r="N81" i="11"/>
  <c r="N142" i="11"/>
  <c r="N89" i="11"/>
  <c r="N462" i="11"/>
  <c r="N357" i="11"/>
  <c r="N333" i="11"/>
  <c r="N69" i="11"/>
  <c r="N99" i="11"/>
  <c r="N48" i="11"/>
  <c r="N80" i="11"/>
  <c r="N45" i="11"/>
  <c r="N240" i="11"/>
  <c r="N377" i="11"/>
  <c r="N132" i="11"/>
  <c r="N271" i="11"/>
  <c r="N174" i="11"/>
  <c r="N331" i="11"/>
  <c r="N294" i="11"/>
  <c r="N180" i="11"/>
  <c r="N289" i="11"/>
  <c r="N172" i="11"/>
  <c r="N107" i="11"/>
  <c r="N320" i="11"/>
  <c r="N63" i="11"/>
  <c r="N263" i="11"/>
  <c r="N65" i="11"/>
  <c r="N91" i="11"/>
  <c r="N432" i="11"/>
  <c r="N82" i="11"/>
  <c r="N313" i="11"/>
  <c r="N307" i="11"/>
  <c r="N438" i="11"/>
  <c r="N355" i="11"/>
  <c r="N308" i="11"/>
  <c r="N193" i="11"/>
  <c r="N146" i="11"/>
  <c r="N266" i="11"/>
  <c r="N106" i="11"/>
  <c r="N64" i="11"/>
  <c r="N56" i="11"/>
  <c r="N168" i="11"/>
  <c r="N182" i="11"/>
  <c r="N253" i="11"/>
  <c r="N30" i="11"/>
  <c r="N466" i="11"/>
  <c r="N374" i="11"/>
  <c r="N217" i="11"/>
  <c r="N139" i="11"/>
  <c r="N455" i="11"/>
  <c r="N154" i="11"/>
  <c r="N135" i="11"/>
  <c r="N339" i="11"/>
  <c r="N71" i="11"/>
  <c r="N152" i="11"/>
  <c r="N361" i="11"/>
  <c r="N376" i="11"/>
  <c r="N304" i="11"/>
  <c r="N325" i="11"/>
  <c r="N235" i="11"/>
  <c r="N435" i="11"/>
  <c r="N395" i="11"/>
  <c r="N116" i="11"/>
  <c r="N344" i="11"/>
  <c r="N314" i="11"/>
  <c r="N292" i="11"/>
  <c r="N115" i="11"/>
  <c r="N238" i="11"/>
  <c r="N145" i="11"/>
  <c r="N110" i="11"/>
  <c r="N149" i="11"/>
  <c r="N239" i="11"/>
  <c r="N137" i="11"/>
  <c r="N449" i="11"/>
  <c r="N367" i="11"/>
  <c r="N83" i="11"/>
  <c r="N427" i="11"/>
  <c r="N55" i="11"/>
  <c r="N221" i="11"/>
  <c r="N363" i="11"/>
  <c r="N231" i="11"/>
  <c r="N419" i="11"/>
  <c r="N127" i="11"/>
  <c r="N31" i="11"/>
  <c r="N321" i="11"/>
  <c r="N226" i="11"/>
  <c r="N360" i="11"/>
  <c r="N431" i="11"/>
  <c r="N402" i="11"/>
  <c r="N134" i="11"/>
  <c r="N464" i="11"/>
  <c r="N38" i="11"/>
  <c r="N418" i="11"/>
  <c r="N75" i="11"/>
  <c r="N241" i="11"/>
  <c r="N465" i="11"/>
  <c r="N190" i="11"/>
  <c r="N178" i="11"/>
  <c r="N84" i="11"/>
  <c r="N412" i="11"/>
  <c r="N440" i="11"/>
  <c r="N425" i="11"/>
  <c r="N130" i="11"/>
  <c r="N102" i="11"/>
  <c r="N388" i="11"/>
  <c r="N468" i="11"/>
  <c r="N413" i="11"/>
  <c r="N179" i="11"/>
  <c r="N252" i="11"/>
  <c r="N227" i="11"/>
  <c r="N317" i="11"/>
  <c r="N346" i="11"/>
  <c r="N350" i="11"/>
  <c r="N21" i="11"/>
  <c r="N444" i="11"/>
  <c r="N100" i="11"/>
  <c r="N36" i="11"/>
  <c r="N176" i="11"/>
  <c r="N216" i="11"/>
  <c r="N295" i="11"/>
  <c r="N378" i="11"/>
  <c r="N242" i="11"/>
  <c r="N358" i="11"/>
  <c r="N459" i="11"/>
  <c r="N232" i="11"/>
  <c r="N201" i="11"/>
  <c r="N287" i="11"/>
  <c r="N324" i="11"/>
  <c r="N372" i="11"/>
  <c r="N397" i="11"/>
  <c r="N44" i="11"/>
  <c r="N204" i="11"/>
  <c r="N40" i="11"/>
  <c r="N274" i="11"/>
  <c r="N345" i="11"/>
  <c r="N163" i="11"/>
  <c r="N341" i="11"/>
  <c r="N92" i="11"/>
  <c r="N399" i="11"/>
  <c r="N29" i="11"/>
  <c r="N255" i="11"/>
  <c r="N342" i="11"/>
  <c r="N126" i="11"/>
  <c r="N169" i="11"/>
  <c r="N448" i="11"/>
  <c r="N276" i="11"/>
  <c r="N269" i="11"/>
  <c r="N210" i="11"/>
  <c r="N68" i="11"/>
  <c r="N437" i="11"/>
  <c r="N423" i="11"/>
  <c r="N277" i="11"/>
  <c r="N189" i="11"/>
  <c r="N150" i="11"/>
  <c r="N197" i="11"/>
  <c r="N273" i="11"/>
  <c r="N93" i="11"/>
  <c r="N286" i="11"/>
  <c r="N185" i="11"/>
  <c r="N403" i="11"/>
  <c r="N94" i="11"/>
  <c r="N183" i="11"/>
  <c r="N234" i="11"/>
  <c r="N160" i="11"/>
  <c r="N124" i="11"/>
  <c r="N330" i="11"/>
  <c r="N249" i="11"/>
  <c r="N467" i="11"/>
  <c r="N57" i="11"/>
  <c r="N248" i="11"/>
  <c r="N336" i="11"/>
  <c r="N101" i="11"/>
  <c r="N156" i="11"/>
  <c r="N213" i="11"/>
  <c r="N404" i="11"/>
  <c r="N153" i="11"/>
  <c r="N33" i="11"/>
  <c r="N310" i="11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H21" i="5"/>
  <c r="I21" i="5" s="1"/>
  <c r="E21" i="5"/>
  <c r="H20" i="5"/>
  <c r="I20" i="5" s="1"/>
  <c r="E20" i="5"/>
  <c r="H19" i="5"/>
  <c r="I19" i="5" s="1"/>
  <c r="E19" i="5"/>
  <c r="X9" i="5"/>
  <c r="W9" i="5"/>
  <c r="L9" i="5"/>
  <c r="T21" i="5" s="1"/>
  <c r="X5" i="5"/>
  <c r="W5" i="5"/>
  <c r="N3" i="5"/>
  <c r="L3" i="5"/>
  <c r="O3" i="5" s="1"/>
  <c r="K3" i="5"/>
  <c r="E3" i="5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P19" i="10" l="1"/>
  <c r="P19" i="11"/>
  <c r="R17" i="5"/>
  <c r="W24" i="5"/>
  <c r="H3" i="5"/>
  <c r="AD79" i="3"/>
  <c r="R25" i="5"/>
  <c r="R19" i="5"/>
  <c r="R24" i="5"/>
  <c r="W28" i="5"/>
  <c r="W29" i="5" s="1"/>
  <c r="AD6" i="3"/>
  <c r="R21" i="5" l="1"/>
  <c r="V21" i="5" s="1"/>
  <c r="G116" i="5" l="1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N257" i="5" l="1"/>
  <c r="N364" i="5"/>
  <c r="N259" i="5"/>
  <c r="N363" i="5"/>
  <c r="N65" i="5"/>
  <c r="N462" i="5"/>
  <c r="N115" i="5"/>
  <c r="N424" i="5"/>
  <c r="N135" i="5"/>
  <c r="N86" i="5"/>
  <c r="N298" i="5"/>
  <c r="N408" i="5"/>
  <c r="N122" i="5"/>
  <c r="N360" i="5"/>
  <c r="N416" i="5"/>
  <c r="N394" i="5"/>
  <c r="N430" i="5"/>
  <c r="N25" i="5"/>
  <c r="N241" i="5"/>
  <c r="N307" i="5"/>
  <c r="N244" i="5"/>
  <c r="N396" i="5"/>
  <c r="N92" i="5"/>
  <c r="N73" i="5"/>
  <c r="N180" i="5"/>
  <c r="N457" i="5"/>
  <c r="N463" i="5"/>
  <c r="N85" i="5"/>
  <c r="N108" i="5"/>
  <c r="N301" i="5"/>
  <c r="N387" i="5"/>
  <c r="N358" i="5"/>
  <c r="N24" i="5"/>
  <c r="N316" i="5"/>
  <c r="N39" i="5"/>
  <c r="N421" i="5"/>
  <c r="N157" i="5"/>
  <c r="N173" i="5"/>
  <c r="N352" i="5"/>
  <c r="N66" i="5"/>
  <c r="N469" i="5"/>
  <c r="N389" i="5"/>
  <c r="N356" i="5"/>
  <c r="N97" i="5"/>
  <c r="N41" i="5"/>
  <c r="N461" i="5"/>
  <c r="N93" i="5"/>
  <c r="N186" i="5"/>
  <c r="N242" i="5"/>
  <c r="N414" i="5"/>
  <c r="N237" i="5"/>
  <c r="N273" i="5"/>
  <c r="N366" i="5"/>
  <c r="N305" i="5"/>
  <c r="N290" i="5"/>
  <c r="N60" i="5"/>
  <c r="N22" i="5"/>
  <c r="N203" i="5"/>
  <c r="N467" i="5"/>
  <c r="N384" i="5"/>
  <c r="N309" i="5"/>
  <c r="N228" i="5"/>
  <c r="N334" i="5"/>
  <c r="N33" i="5"/>
  <c r="N253" i="5"/>
  <c r="N49" i="5"/>
  <c r="N36" i="5"/>
  <c r="N205" i="5"/>
  <c r="N89" i="5"/>
  <c r="N95" i="5"/>
  <c r="N208" i="5"/>
  <c r="N295" i="5"/>
  <c r="N38" i="5"/>
  <c r="N419" i="5"/>
  <c r="N127" i="5"/>
  <c r="N230" i="5"/>
  <c r="N350" i="5"/>
  <c r="N126" i="5"/>
  <c r="N238" i="5"/>
  <c r="N328" i="5"/>
  <c r="N234" i="5"/>
  <c r="N249" i="5"/>
  <c r="N314" i="5"/>
  <c r="N375" i="5"/>
  <c r="N163" i="5"/>
  <c r="N443" i="5"/>
  <c r="N77" i="5"/>
  <c r="N429" i="5"/>
  <c r="N138" i="5"/>
  <c r="N105" i="5"/>
  <c r="N407" i="5"/>
  <c r="N335" i="5"/>
  <c r="N374" i="5"/>
  <c r="N210" i="5"/>
  <c r="N70" i="5"/>
  <c r="N125" i="5"/>
  <c r="N71" i="5"/>
  <c r="N425" i="5"/>
  <c r="N118" i="5"/>
  <c r="N43" i="5"/>
  <c r="N20" i="5"/>
  <c r="N223" i="5"/>
  <c r="N393" i="5"/>
  <c r="N311" i="5"/>
  <c r="N231" i="5"/>
  <c r="N161" i="5"/>
  <c r="N80" i="5"/>
  <c r="N129" i="5"/>
  <c r="N377" i="5"/>
  <c r="N168" i="5"/>
  <c r="N159" i="5"/>
  <c r="N332" i="5"/>
  <c r="N214" i="5"/>
  <c r="N166" i="5"/>
  <c r="N90" i="5"/>
  <c r="N404" i="5"/>
  <c r="N250" i="5"/>
  <c r="N385" i="5"/>
  <c r="N371" i="5"/>
  <c r="N109" i="5"/>
  <c r="N167" i="5"/>
  <c r="N34" i="5"/>
  <c r="N183" i="5"/>
  <c r="N19" i="5"/>
  <c r="N239" i="5"/>
  <c r="N466" i="5"/>
  <c r="N218" i="5"/>
  <c r="N292" i="5"/>
  <c r="N269" i="5"/>
  <c r="N330" i="5"/>
  <c r="N236" i="5"/>
  <c r="N94" i="5"/>
  <c r="N104" i="5"/>
  <c r="N431" i="5"/>
  <c r="N219" i="5"/>
  <c r="N428" i="5"/>
  <c r="N48" i="5"/>
  <c r="N51" i="5"/>
  <c r="N326" i="5"/>
  <c r="N37" i="5"/>
  <c r="N96" i="5"/>
  <c r="N372" i="5"/>
  <c r="N181" i="5"/>
  <c r="N359" i="5"/>
  <c r="N88" i="5"/>
  <c r="N265" i="5"/>
  <c r="N145" i="5"/>
  <c r="N354" i="5"/>
  <c r="N134" i="5"/>
  <c r="N264" i="5"/>
  <c r="N169" i="5"/>
  <c r="N445" i="5"/>
  <c r="N227" i="5"/>
  <c r="N252" i="5"/>
  <c r="N303" i="5"/>
  <c r="N452" i="5"/>
  <c r="N281" i="5"/>
  <c r="N188" i="5"/>
  <c r="N454" i="5"/>
  <c r="N139" i="5"/>
  <c r="N278" i="5"/>
  <c r="N114" i="5"/>
  <c r="N308" i="5"/>
  <c r="N329" i="5"/>
  <c r="N357" i="5"/>
  <c r="N68" i="5"/>
  <c r="N113" i="5"/>
  <c r="N107" i="5"/>
  <c r="N100" i="5"/>
  <c r="N411" i="5"/>
  <c r="N177" i="5"/>
  <c r="N275" i="5"/>
  <c r="N362" i="5"/>
  <c r="N153" i="5"/>
  <c r="N155" i="5"/>
  <c r="N322" i="5"/>
  <c r="N355" i="5"/>
  <c r="N243" i="5"/>
  <c r="N392" i="5"/>
  <c r="N351" i="5"/>
  <c r="N67" i="5"/>
  <c r="N433" i="5"/>
  <c r="N150" i="5"/>
  <c r="N410" i="5"/>
  <c r="N176" i="5"/>
  <c r="N225" i="5"/>
  <c r="N365" i="5"/>
  <c r="N370" i="5"/>
  <c r="N190" i="5"/>
  <c r="N345" i="5"/>
  <c r="N170" i="5"/>
  <c r="N246" i="5"/>
  <c r="N199" i="5"/>
  <c r="N162" i="5"/>
  <c r="N284" i="5"/>
  <c r="N435" i="5"/>
  <c r="N274" i="5"/>
  <c r="N381" i="5"/>
  <c r="N276" i="5"/>
  <c r="N378" i="5"/>
  <c r="N262" i="5"/>
  <c r="N349" i="5"/>
  <c r="N423" i="5"/>
  <c r="N300" i="5"/>
  <c r="N263" i="5"/>
  <c r="N54" i="5"/>
  <c r="N69" i="5"/>
  <c r="N323" i="5"/>
  <c r="N55" i="5"/>
  <c r="N74" i="5"/>
  <c r="N191" i="5"/>
  <c r="N261" i="5"/>
  <c r="N215" i="5"/>
  <c r="N136" i="5"/>
  <c r="N58" i="5"/>
  <c r="N280" i="5"/>
  <c r="N386" i="5"/>
  <c r="N110" i="5"/>
  <c r="N133" i="5"/>
  <c r="N23" i="5"/>
  <c r="N152" i="5"/>
  <c r="N78" i="5"/>
  <c r="N438" i="5"/>
  <c r="N207" i="5"/>
  <c r="N289" i="5"/>
  <c r="N405" i="5"/>
  <c r="N212" i="5"/>
  <c r="N318" i="5"/>
  <c r="N185" i="5"/>
  <c r="N380" i="5"/>
  <c r="N98" i="5"/>
  <c r="N297" i="5"/>
  <c r="N266" i="5"/>
  <c r="N353" i="5"/>
  <c r="N422" i="5"/>
  <c r="N30" i="5"/>
  <c r="N165" i="5"/>
  <c r="N459" i="5"/>
  <c r="N235" i="5"/>
  <c r="N91" i="5"/>
  <c r="N437" i="5"/>
  <c r="N317" i="5"/>
  <c r="N368" i="5"/>
  <c r="N312" i="5"/>
  <c r="N151" i="5"/>
  <c r="N128" i="5"/>
  <c r="N442" i="5"/>
  <c r="N449" i="5"/>
  <c r="N440" i="5"/>
  <c r="N391" i="5"/>
  <c r="N319" i="5"/>
  <c r="N160" i="5"/>
  <c r="N132" i="5"/>
  <c r="N388" i="5"/>
  <c r="N202" i="5"/>
  <c r="N325" i="5"/>
  <c r="N103" i="5"/>
  <c r="N57" i="5"/>
  <c r="N147" i="5"/>
  <c r="N458" i="5"/>
  <c r="N221" i="5"/>
  <c r="N142" i="5"/>
  <c r="N286" i="5"/>
  <c r="N175" i="5"/>
  <c r="N310" i="5"/>
  <c r="N61" i="5"/>
  <c r="N45" i="5"/>
  <c r="N347" i="5"/>
  <c r="N271" i="5"/>
  <c r="N200" i="5"/>
  <c r="N450" i="5"/>
  <c r="N81" i="5"/>
  <c r="N192" i="5"/>
  <c r="N456" i="5"/>
  <c r="N189" i="5"/>
  <c r="N451" i="5"/>
  <c r="N124" i="5"/>
  <c r="N343" i="5"/>
  <c r="N179" i="5"/>
  <c r="N315" i="5"/>
  <c r="N26" i="5"/>
  <c r="N213" i="5"/>
  <c r="N31" i="5"/>
  <c r="N346" i="5"/>
  <c r="N376" i="5"/>
  <c r="N399" i="5"/>
  <c r="N338" i="5"/>
  <c r="N260" i="5"/>
  <c r="N340" i="5"/>
  <c r="N141" i="5"/>
  <c r="N331" i="5"/>
  <c r="N417" i="5"/>
  <c r="N83" i="5"/>
  <c r="N361" i="5"/>
  <c r="N119" i="5"/>
  <c r="N52" i="5"/>
  <c r="N211" i="5"/>
  <c r="N453" i="5"/>
  <c r="N302" i="5"/>
  <c r="N383" i="5"/>
  <c r="N187" i="5"/>
  <c r="N101" i="5"/>
  <c r="N304" i="5"/>
  <c r="N283" i="5"/>
  <c r="N441" i="5"/>
  <c r="N436" i="5"/>
  <c r="N293" i="5"/>
  <c r="N247" i="5"/>
  <c r="N294" i="5"/>
  <c r="N397" i="5"/>
  <c r="N367" i="5"/>
  <c r="N270" i="5"/>
  <c r="N217" i="5"/>
  <c r="N149" i="5"/>
  <c r="N403" i="5"/>
  <c r="N339" i="5"/>
  <c r="N400" i="5"/>
  <c r="N116" i="5"/>
  <c r="N268" i="5"/>
  <c r="N288" i="5"/>
  <c r="N226" i="5"/>
  <c r="N193" i="5"/>
  <c r="N341" i="5"/>
  <c r="N373" i="5"/>
  <c r="N291" i="5"/>
  <c r="N197" i="5"/>
  <c r="N401" i="5"/>
  <c r="N47" i="5"/>
  <c r="N32" i="5"/>
  <c r="N369" i="5"/>
  <c r="N154" i="5"/>
  <c r="N258" i="5"/>
  <c r="N87" i="5"/>
  <c r="N172" i="5"/>
  <c r="N50" i="5"/>
  <c r="N382" i="5"/>
  <c r="N240" i="5"/>
  <c r="N79" i="5"/>
  <c r="N444" i="5"/>
  <c r="N53" i="5"/>
  <c r="N56" i="5"/>
  <c r="N321" i="5"/>
  <c r="N420" i="5"/>
  <c r="N342" i="5"/>
  <c r="N42" i="5"/>
  <c r="N182" i="5"/>
  <c r="N206" i="5"/>
  <c r="N465" i="5"/>
  <c r="N285" i="5"/>
  <c r="N171" i="5"/>
  <c r="N245" i="5"/>
  <c r="N232" i="5"/>
  <c r="N140" i="5"/>
  <c r="N439" i="5"/>
  <c r="N111" i="5"/>
  <c r="N447" i="5"/>
  <c r="N333" i="5"/>
  <c r="N29" i="5"/>
  <c r="N156" i="5"/>
  <c r="N146" i="5"/>
  <c r="N448" i="5"/>
  <c r="N434" i="5"/>
  <c r="N344" i="5"/>
  <c r="N46" i="5"/>
  <c r="N195" i="5"/>
  <c r="N40" i="5"/>
  <c r="N402" i="5"/>
  <c r="N174" i="5"/>
  <c r="N72" i="5"/>
  <c r="N75" i="5"/>
  <c r="N267" i="5"/>
  <c r="N406" i="5"/>
  <c r="N229" i="5"/>
  <c r="N279" i="5"/>
  <c r="N464" i="5"/>
  <c r="N446" i="5"/>
  <c r="N390" i="5"/>
  <c r="N76" i="5"/>
  <c r="N198" i="5"/>
  <c r="N299" i="5"/>
  <c r="N412" i="5"/>
  <c r="N248" i="5"/>
  <c r="N306" i="5"/>
  <c r="N121" i="5"/>
  <c r="N196" i="5"/>
  <c r="N379" i="5"/>
  <c r="N216" i="5"/>
  <c r="N251" i="5"/>
  <c r="N209" i="5"/>
  <c r="N427" i="5"/>
  <c r="N194" i="5"/>
  <c r="N455" i="5"/>
  <c r="N130" i="5"/>
  <c r="N296" i="5"/>
  <c r="N178" i="5"/>
  <c r="N144" i="5"/>
  <c r="N102" i="5"/>
  <c r="N415" i="5"/>
  <c r="N82" i="5"/>
  <c r="N337" i="5"/>
  <c r="N28" i="5"/>
  <c r="N460" i="5"/>
  <c r="N21" i="5"/>
  <c r="N327" i="5"/>
  <c r="N409" i="5"/>
  <c r="N201" i="5"/>
  <c r="N277" i="5"/>
  <c r="N143" i="5"/>
  <c r="N336" i="5"/>
  <c r="N123" i="5"/>
  <c r="N324" i="5"/>
  <c r="N148" i="5"/>
  <c r="N35" i="5"/>
  <c r="N131" i="5"/>
  <c r="N99" i="5"/>
  <c r="N164" i="5"/>
  <c r="N413" i="5"/>
  <c r="N418" i="5"/>
  <c r="N254" i="5"/>
  <c r="N282" i="5"/>
  <c r="N224" i="5"/>
  <c r="N313" i="5"/>
  <c r="N256" i="5"/>
  <c r="N426" i="5"/>
  <c r="N27" i="5"/>
  <c r="N395" i="5"/>
  <c r="N120" i="5"/>
  <c r="N272" i="5"/>
  <c r="N398" i="5"/>
  <c r="N184" i="5"/>
  <c r="N117" i="5"/>
  <c r="N63" i="5"/>
  <c r="N84" i="5"/>
  <c r="N255" i="5"/>
  <c r="N320" i="5"/>
  <c r="N222" i="5"/>
  <c r="N59" i="5"/>
  <c r="N204" i="5"/>
  <c r="N137" i="5"/>
  <c r="N112" i="5"/>
  <c r="N64" i="5"/>
  <c r="N348" i="5"/>
  <c r="N468" i="5"/>
  <c r="N233" i="5"/>
  <c r="N62" i="5"/>
  <c r="N106" i="5"/>
  <c r="N220" i="5"/>
  <c r="N44" i="5"/>
  <c r="N432" i="5"/>
  <c r="N158" i="5"/>
  <c r="N287" i="5"/>
  <c r="E14" i="5"/>
  <c r="P19" i="5" l="1"/>
</calcChain>
</file>

<file path=xl/sharedStrings.xml><?xml version="1.0" encoding="utf-8"?>
<sst xmlns="http://schemas.openxmlformats.org/spreadsheetml/2006/main" count="704" uniqueCount="274">
  <si>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</si>
  <si>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</si>
  <si>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</si>
  <si>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</si>
  <si>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</si>
  <si>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</si>
  <si>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</si>
  <si>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</si>
  <si>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</si>
  <si>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</si>
  <si>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</si>
  <si>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</si>
  <si>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</si>
  <si>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</si>
  <si>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</si>
  <si>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</si>
  <si>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</si>
  <si>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</si>
  <si>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</si>
  <si>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</si>
  <si>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</si>
  <si>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</si>
  <si>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p</t>
    <phoneticPr fontId="1"/>
  </si>
  <si>
    <t>R0</t>
    <phoneticPr fontId="1"/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</si>
  <si>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</si>
  <si>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</si>
  <si>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</si>
  <si>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</si>
  <si>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</si>
  <si>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</si>
  <si>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</si>
  <si>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</si>
  <si>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</si>
  <si>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</si>
  <si>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</si>
  <si>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</si>
  <si>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</si>
  <si>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</si>
  <si>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</si>
  <si>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</si>
  <si>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</si>
  <si>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</si>
  <si>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</si>
  <si>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</si>
  <si>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</si>
  <si>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</si>
  <si>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</si>
  <si>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</si>
  <si>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</si>
  <si>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</si>
  <si>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</si>
  <si>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</si>
  <si>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</si>
  <si>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</si>
  <si>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</si>
  <si>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</si>
  <si>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</si>
  <si>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</si>
  <si>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</si>
  <si>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</si>
  <si>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</si>
  <si>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</si>
  <si>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</si>
  <si>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</si>
  <si>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</si>
  <si>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</si>
  <si>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</si>
  <si>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</si>
  <si>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</si>
  <si>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</si>
  <si>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</si>
  <si>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</si>
  <si>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</si>
  <si>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</si>
  <si>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</si>
  <si>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</si>
  <si>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</si>
  <si>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</si>
  <si>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</si>
  <si>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</si>
  <si>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</si>
  <si>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</si>
  <si>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</si>
  <si>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</si>
  <si>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</si>
  <si>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</si>
  <si>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</si>
  <si>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</si>
  <si>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</si>
  <si>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</si>
  <si>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</si>
  <si>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</si>
  <si>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</si>
  <si>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</si>
  <si>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</si>
  <si>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</si>
  <si>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</si>
  <si>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</si>
  <si>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</si>
  <si>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</si>
  <si>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</si>
  <si>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</si>
  <si>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</si>
  <si>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</si>
  <si>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</si>
  <si>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</si>
  <si>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</si>
  <si>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</si>
  <si>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</si>
  <si>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</si>
  <si>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</si>
  <si>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</si>
  <si>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</si>
  <si>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</si>
  <si>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</si>
  <si>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</si>
  <si>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</si>
  <si>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</si>
  <si>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</si>
  <si>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</si>
  <si>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</si>
  <si>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</si>
  <si>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</si>
  <si>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</si>
  <si>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</si>
  <si>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</si>
  <si>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</si>
  <si>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</si>
  <si>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</si>
  <si>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</si>
  <si>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</si>
  <si>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</si>
  <si>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</si>
  <si>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</si>
  <si>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</si>
  <si>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</si>
  <si>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</si>
  <si>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</si>
  <si>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</si>
  <si>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</si>
  <si>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</si>
  <si>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</si>
  <si>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</si>
  <si>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</si>
  <si>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</si>
  <si>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</si>
  <si>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</si>
  <si>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</si>
  <si>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</si>
  <si>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</si>
  <si>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</si>
  <si>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</si>
  <si>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</si>
  <si>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</si>
  <si>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</si>
  <si>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</si>
  <si>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</si>
  <si>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</si>
  <si>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</si>
  <si>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</si>
  <si>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</si>
  <si>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</si>
  <si>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</si>
  <si>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</si>
  <si>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</si>
  <si>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</si>
  <si>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</si>
  <si>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</si>
  <si>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</si>
  <si>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</si>
  <si>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</si>
  <si>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</si>
  <si>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</si>
  <si>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</si>
  <si>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</si>
  <si>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</si>
  <si>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</si>
  <si>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</si>
  <si>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</si>
  <si>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</si>
  <si>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</si>
  <si>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</si>
  <si>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</si>
  <si>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</si>
  <si>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</si>
  <si>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</si>
  <si>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</si>
  <si>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</si>
  <si>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</si>
  <si>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</si>
  <si>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</si>
  <si>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</si>
  <si>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</si>
  <si>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</si>
  <si>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</si>
  <si>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</si>
  <si>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</si>
  <si>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</si>
  <si>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</si>
  <si>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</si>
  <si>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</si>
  <si>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</si>
  <si>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</si>
  <si>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</si>
  <si>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</si>
  <si>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</si>
  <si>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</si>
  <si>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</si>
  <si>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</si>
  <si>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</si>
  <si>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</si>
  <si>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</si>
  <si>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</si>
  <si>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</si>
  <si>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</si>
  <si>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</si>
  <si>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</si>
  <si>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</si>
  <si>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</si>
  <si>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</si>
  <si>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</si>
  <si>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</si>
  <si>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</si>
  <si>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</si>
  <si>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</si>
  <si>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</si>
  <si>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</si>
  <si>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</si>
  <si>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</si>
  <si>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</si>
  <si>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</si>
  <si>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</si>
  <si>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</si>
  <si>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</si>
  <si>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</si>
  <si>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</si>
  <si>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</si>
  <si>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</si>
  <si>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</si>
  <si>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</si>
  <si>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</si>
  <si>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</si>
  <si>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</si>
  <si>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</si>
  <si>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</si>
  <si>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</si>
  <si>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</si>
  <si>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</si>
  <si>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</si>
  <si>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</si>
  <si>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</si>
  <si>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</si>
  <si>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</si>
  <si>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</si>
  <si>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</si>
  <si>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</si>
  <si>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</si>
  <si>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</si>
  <si>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</si>
  <si>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</si>
  <si>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>&lt;-Not use</t>
  </si>
  <si>
    <t>&lt;-Not use</t>
    <phoneticPr fontId="1"/>
  </si>
  <si>
    <t>morse</t>
    <phoneticPr fontId="1"/>
  </si>
  <si>
    <t>2a</t>
    <phoneticPr fontId="1"/>
  </si>
  <si>
    <t>D0[eV]</t>
    <phoneticPr fontId="1"/>
  </si>
  <si>
    <t>2D0[eV]</t>
    <phoneticPr fontId="1"/>
  </si>
  <si>
    <t>E(morse)[eV]</t>
    <phoneticPr fontId="1"/>
  </si>
  <si>
    <t>pair_style morse 6.0 # D0[eV] a[1/A] r0[A] rc[A</t>
    <phoneticPr fontId="1"/>
  </si>
  <si>
    <t>pair_style morse 6.0 # D0[eV] a[1/A] r0[A] rc[A], 5NN</t>
    <phoneticPr fontId="1"/>
  </si>
  <si>
    <t>pair_style morse 6.0 # D0[eV] a[1/A] r0[A] rc[A]</t>
    <phoneticPr fontId="1"/>
  </si>
  <si>
    <t>(R0-re)/re[%]</t>
    <phoneticPr fontId="1"/>
  </si>
  <si>
    <t>pair_style morse</t>
    <phoneticPr fontId="1"/>
  </si>
  <si>
    <t># D0[eV] a[1/A] r0[A] rc[A], 5NN</t>
    <phoneticPr fontId="1"/>
  </si>
  <si>
    <t># D0[eV] a[1/A] r0[A] rc[A], 1NN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</si>
</sst>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E+00"/>
    <numFmt numFmtId="180" formatCode="0.0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7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fit_2NN_FCC!$E$19:$E$469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fit_2NN_FCC!$H$19:$H$469</c:f>
              <c:numCache>
                <c:formatCode>0.0000</c:formatCode>
                <c:ptCount val="451"/>
                <c:pt idx="0">
                  <c:v>0.2250218554170795</c:v>
                </c:pt>
                <c:pt idx="1">
                  <c:v>-1.0570605573045181E-2</c:v>
                </c:pt>
                <c:pt idx="2">
                  <c:v>-0.23641271022112367</c:v>
                </c:pt>
                <c:pt idx="3">
                  <c:v>-0.45281846546652199</c:v>
                </c:pt>
                <c:pt idx="4">
                  <c:v>-0.66009266356390095</c:v>
                </c:pt>
                <c:pt idx="5">
                  <c:v>-0.85853113980251883</c:v>
                </c:pt>
                <c:pt idx="6">
                  <c:v>-1.0484210232380882</c:v>
                </c:pt>
                <c:pt idx="7">
                  <c:v>-1.2300409806222465</c:v>
                </c:pt>
                <c:pt idx="8">
                  <c:v>-1.4036614537098602</c:v>
                </c:pt>
                <c:pt idx="9">
                  <c:v>-1.5695448901197144</c:v>
                </c:pt>
                <c:pt idx="10">
                  <c:v>-1.7279459679195817</c:v>
                </c:pt>
                <c:pt idx="11">
                  <c:v>-1.8791118141022123</c:v>
                </c:pt>
                <c:pt idx="12">
                  <c:v>-2.0232822171144491</c:v>
                </c:pt>
                <c:pt idx="13">
                  <c:v>-2.1606898335974676</c:v>
                </c:pt>
                <c:pt idx="14">
                  <c:v>-2.291560389492004</c:v>
                </c:pt>
                <c:pt idx="15">
                  <c:v>-2.4161128756584493</c:v>
                </c:pt>
                <c:pt idx="16">
                  <c:v>-2.5345597381577583</c:v>
                </c:pt>
                <c:pt idx="17">
                  <c:v>-2.6471070633353455</c:v>
                </c:pt>
                <c:pt idx="18">
                  <c:v>-2.7539547578463863</c:v>
                </c:pt>
                <c:pt idx="19">
                  <c:v>-2.8552967237573923</c:v>
                </c:pt>
                <c:pt idx="20">
                  <c:v>-2.9513210288553422</c:v>
                </c:pt>
                <c:pt idx="21">
                  <c:v>-3.0422100722922716</c:v>
                </c:pt>
                <c:pt idx="22">
                  <c:v>-3.1281407456898478</c:v>
                </c:pt>
                <c:pt idx="23">
                  <c:v>-3.2092845898252205</c:v>
                </c:pt>
                <c:pt idx="24">
                  <c:v>-3.2858079470162562</c:v>
                </c:pt>
                <c:pt idx="25">
                  <c:v>-3.357872109321177</c:v>
                </c:pt>
                <c:pt idx="26">
                  <c:v>-3.4256334626646079</c:v>
                </c:pt>
                <c:pt idx="27">
                  <c:v>-3.4892436269991016</c:v>
                </c:pt>
                <c:pt idx="28">
                  <c:v>-3.5488495926083714</c:v>
                </c:pt>
                <c:pt idx="29">
                  <c:v>-3.6045938526556376</c:v>
                </c:pt>
                <c:pt idx="30">
                  <c:v>-3.6566145320778043</c:v>
                </c:pt>
                <c:pt idx="31">
                  <c:v>-3.7050455129235678</c:v>
                </c:pt>
                <c:pt idx="32">
                  <c:v>-3.750016556230908</c:v>
                </c:pt>
                <c:pt idx="33">
                  <c:v>-3.7916534205369694</c:v>
                </c:pt>
                <c:pt idx="34">
                  <c:v>-3.8300779771108791</c:v>
                </c:pt>
                <c:pt idx="35">
                  <c:v>-3.8654083219976485</c:v>
                </c:pt>
                <c:pt idx="36">
                  <c:v>-3.8977588849589941</c:v>
                </c:pt>
                <c:pt idx="37">
                  <c:v>-3.9272405353946827</c:v>
                </c:pt>
                <c:pt idx="38">
                  <c:v>-3.9539606853257379</c:v>
                </c:pt>
                <c:pt idx="39">
                  <c:v>-3.9780233895187775</c:v>
                </c:pt>
                <c:pt idx="40">
                  <c:v>-3.9995294428286026</c:v>
                </c:pt>
                <c:pt idx="41">
                  <c:v>-4.0185764748341573</c:v>
                </c:pt>
                <c:pt idx="42">
                  <c:v>-4.0352590418409697</c:v>
                </c:pt>
                <c:pt idx="43">
                  <c:v>-4.0496687163212925</c:v>
                </c:pt>
                <c:pt idx="44">
                  <c:v>-4.06189417386123</c:v>
                </c:pt>
                <c:pt idx="45">
                  <c:v>-4.0720212776823415</c:v>
                </c:pt>
                <c:pt idx="46">
                  <c:v>-4.0801331608034284</c:v>
                </c:pt>
                <c:pt idx="47">
                  <c:v>-4.086310305906439</c:v>
                </c:pt>
                <c:pt idx="48">
                  <c:v>-4.0906306229687637</c:v>
                </c:pt>
                <c:pt idx="49">
                  <c:v>-4.0931695247225495</c:v>
                </c:pt>
                <c:pt idx="50">
                  <c:v>-4.0940000000000003</c:v>
                </c:pt>
                <c:pt idx="51">
                  <c:v>-4.0931926850221538</c:v>
                </c:pt>
                <c:pt idx="52">
                  <c:v>-4.0908159326870095</c:v>
                </c:pt>
                <c:pt idx="53">
                  <c:v>-4.0869358799114694</c:v>
                </c:pt>
                <c:pt idx="54">
                  <c:v>-4.081616513080057</c:v>
                </c:pt>
                <c:pt idx="55">
                  <c:v>-4.0749197316520087</c:v>
                </c:pt>
                <c:pt idx="56">
                  <c:v>-4.0669054099769335</c:v>
                </c:pt>
                <c:pt idx="57">
                  <c:v>-4.0576314573679113</c:v>
                </c:pt>
                <c:pt idx="58">
                  <c:v>-4.0471538764796149</c:v>
                </c:pt>
                <c:pt idx="59">
                  <c:v>-4.0355268200377257</c:v>
                </c:pt>
                <c:pt idx="60">
                  <c:v>-4.0228026459647523</c:v>
                </c:pt>
                <c:pt idx="61">
                  <c:v>-4.0090319709460749</c:v>
                </c:pt>
                <c:pt idx="62">
                  <c:v>-3.9942637224789479</c:v>
                </c:pt>
                <c:pt idx="63">
                  <c:v>-3.9785451894459953</c:v>
                </c:pt>
                <c:pt idx="64">
                  <c:v>-3.9619220712536545</c:v>
                </c:pt>
                <c:pt idx="65">
                  <c:v>-3.9444385255749137</c:v>
                </c:pt>
                <c:pt idx="66">
                  <c:v>-3.9261372147346916</c:v>
                </c:pt>
                <c:pt idx="67">
                  <c:v>-3.9070593507751106</c:v>
                </c:pt>
                <c:pt idx="68">
                  <c:v>-3.8872447392369653</c:v>
                </c:pt>
                <c:pt idx="69">
                  <c:v>-3.8667318216927091</c:v>
                </c:pt>
                <c:pt idx="70">
                  <c:v>-3.8455577170653177</c:v>
                </c:pt>
                <c:pt idx="71">
                  <c:v>-3.823758261766478</c:v>
                </c:pt>
                <c:pt idx="72">
                  <c:v>-3.8013680486866677</c:v>
                </c:pt>
                <c:pt idx="73">
                  <c:v>-3.778420465068776</c:v>
                </c:pt>
                <c:pt idx="74">
                  <c:v>-3.7549477292961142</c:v>
                </c:pt>
                <c:pt idx="75">
                  <c:v>-3.7309809266247962</c:v>
                </c:pt>
                <c:pt idx="76">
                  <c:v>-3.7065500438896883</c:v>
                </c:pt>
                <c:pt idx="77">
                  <c:v>-3.6816840032123292</c:v>
                </c:pt>
                <c:pt idx="78">
                  <c:v>-3.6564106947384514</c:v>
                </c:pt>
                <c:pt idx="79">
                  <c:v>-3.6307570084320133</c:v>
                </c:pt>
                <c:pt idx="80">
                  <c:v>-3.6047488649518948</c:v>
                </c:pt>
                <c:pt idx="81">
                  <c:v>-3.5784112456367283</c:v>
                </c:pt>
                <c:pt idx="82">
                  <c:v>-3.5517682216226429</c:v>
                </c:pt>
                <c:pt idx="83">
                  <c:v>-3.5248429821180105</c:v>
                </c:pt>
                <c:pt idx="84">
                  <c:v>-3.4976578618586767</c:v>
                </c:pt>
                <c:pt idx="85">
                  <c:v>-3.4702343677664635</c:v>
                </c:pt>
                <c:pt idx="86">
                  <c:v>-3.4425932048331775</c:v>
                </c:pt>
                <c:pt idx="87">
                  <c:v>-3.4147543012516972</c:v>
                </c:pt>
                <c:pt idx="88">
                  <c:v>-3.386736832815175</c:v>
                </c:pt>
                <c:pt idx="89">
                  <c:v>-3.3585592466047895</c:v>
                </c:pt>
                <c:pt idx="90">
                  <c:v>-3.3302392839859425</c:v>
                </c:pt>
                <c:pt idx="91">
                  <c:v>-3.301794002932247</c:v>
                </c:pt>
                <c:pt idx="92">
                  <c:v>-3.2732397996961398</c:v>
                </c:pt>
                <c:pt idx="93">
                  <c:v>-3.2445924298444258</c:v>
                </c:pt>
                <c:pt idx="94">
                  <c:v>-3.215867028676568</c:v>
                </c:pt>
                <c:pt idx="95">
                  <c:v>-3.1870781310430578</c:v>
                </c:pt>
                <c:pt idx="96">
                  <c:v>-3.1582396905807215</c:v>
                </c:pt>
                <c:pt idx="97">
                  <c:v>-3.1293650983813652</c:v>
                </c:pt>
                <c:pt idx="98">
                  <c:v>-3.1004672011096956</c:v>
                </c:pt>
                <c:pt idx="99">
                  <c:v>-3.0715583185860611</c:v>
                </c:pt>
                <c:pt idx="100">
                  <c:v>-3.0426502608490686</c:v>
                </c:pt>
                <c:pt idx="101">
                  <c:v>-3.0137543447127855</c:v>
                </c:pt>
                <c:pt idx="102">
                  <c:v>-2.9848814098327936</c:v>
                </c:pt>
                <c:pt idx="103">
                  <c:v>-2.9560418342949788</c:v>
                </c:pt>
                <c:pt idx="104">
                  <c:v>-2.9272455497405701</c:v>
                </c:pt>
                <c:pt idx="105">
                  <c:v>-2.8985020560405648</c:v>
                </c:pt>
                <c:pt idx="106">
                  <c:v>-2.8698204355323083</c:v>
                </c:pt>
                <c:pt idx="107">
                  <c:v>-2.8412093668306673</c:v>
                </c:pt>
                <c:pt idx="108">
                  <c:v>-2.812677138225872</c:v>
                </c:pt>
                <c:pt idx="109">
                  <c:v>-2.7842316606797755</c:v>
                </c:pt>
                <c:pt idx="110">
                  <c:v>-2.7558804804319843</c:v>
                </c:pt>
                <c:pt idx="111">
                  <c:v>-2.7276307912269306</c:v>
                </c:pt>
                <c:pt idx="112">
                  <c:v>-2.6994894461727537</c:v>
                </c:pt>
                <c:pt idx="113">
                  <c:v>-2.6714629692424379</c:v>
                </c:pt>
                <c:pt idx="114">
                  <c:v>-2.6435575664274831</c:v>
                </c:pt>
                <c:pt idx="115">
                  <c:v>-2.615779136554008</c:v>
                </c:pt>
                <c:pt idx="116">
                  <c:v>-2.5881332817709777</c:v>
                </c:pt>
                <c:pt idx="117">
                  <c:v>-2.5606253177199285</c:v>
                </c:pt>
                <c:pt idx="118">
                  <c:v>-2.5332602833953484</c:v>
                </c:pt>
                <c:pt idx="119">
                  <c:v>-2.5060429507045785</c:v>
                </c:pt>
                <c:pt idx="120">
                  <c:v>-2.4789778337359003</c:v>
                </c:pt>
                <c:pt idx="121">
                  <c:v>-2.4520691977431701</c:v>
                </c:pt>
                <c:pt idx="122">
                  <c:v>-2.4253210678551982</c:v>
                </c:pt>
                <c:pt idx="123">
                  <c:v>-2.398737237517802</c:v>
                </c:pt>
                <c:pt idx="124">
                  <c:v>-2.3723212766762405</c:v>
                </c:pt>
                <c:pt idx="125">
                  <c:v>-2.3460765397055505</c:v>
                </c:pt>
                <c:pt idx="126">
                  <c:v>-2.3200061730960679</c:v>
                </c:pt>
                <c:pt idx="127">
                  <c:v>-2.2941131229012313</c:v>
                </c:pt>
                <c:pt idx="128">
                  <c:v>-2.2684001419545545</c:v>
                </c:pt>
                <c:pt idx="129">
                  <c:v>-2.2428697968624851</c:v>
                </c:pt>
                <c:pt idx="130">
                  <c:v>-2.2175244747796423</c:v>
                </c:pt>
                <c:pt idx="131">
                  <c:v>-2.1923663899727868</c:v>
                </c:pt>
                <c:pt idx="132">
                  <c:v>-2.16739759017966</c:v>
                </c:pt>
                <c:pt idx="133">
                  <c:v>-2.142619962768693</c:v>
                </c:pt>
                <c:pt idx="134">
                  <c:v>-2.1180352407053848</c:v>
                </c:pt>
                <c:pt idx="135">
                  <c:v>-2.093645008331019</c:v>
                </c:pt>
                <c:pt idx="136">
                  <c:v>-2.0694507069591892</c:v>
                </c:pt>
                <c:pt idx="137">
                  <c:v>-2.0454536402955052</c:v>
                </c:pt>
                <c:pt idx="138">
                  <c:v>-2.0216549796856342</c:v>
                </c:pt>
                <c:pt idx="139">
                  <c:v>-1.9980557691967491</c:v>
                </c:pt>
                <c:pt idx="140">
                  <c:v>-1.9746569305372703</c:v>
                </c:pt>
                <c:pt idx="141">
                  <c:v>-1.9514592678196685</c:v>
                </c:pt>
                <c:pt idx="142">
                  <c:v>-1.9284634721709542</c:v>
                </c:pt>
                <c:pt idx="143">
                  <c:v>-1.9056701261953639</c:v>
                </c:pt>
                <c:pt idx="144">
                  <c:v>-1.8830797082935953</c:v>
                </c:pt>
                <c:pt idx="145">
                  <c:v>-1.860692596842858</c:v>
                </c:pt>
                <c:pt idx="146">
                  <c:v>-1.8385090742418573</c:v>
                </c:pt>
                <c:pt idx="147">
                  <c:v>-1.8165293308247201</c:v>
                </c:pt>
                <c:pt idx="148">
                  <c:v>-1.7947534686477682</c:v>
                </c:pt>
                <c:pt idx="149">
                  <c:v>-1.7731815051529181</c:v>
                </c:pt>
                <c:pt idx="150">
                  <c:v>-1.7518133767113873</c:v>
                </c:pt>
                <c:pt idx="151">
                  <c:v>-1.7306489420512847</c:v>
                </c:pt>
                <c:pt idx="152">
                  <c:v>-1.709687985572556</c:v>
                </c:pt>
                <c:pt idx="153">
                  <c:v>-1.6889302205526522</c:v>
                </c:pt>
                <c:pt idx="154">
                  <c:v>-1.6683752922462094</c:v>
                </c:pt>
                <c:pt idx="155">
                  <c:v>-1.6480227808819148</c:v>
                </c:pt>
                <c:pt idx="156">
                  <c:v>-1.627872204559653</c:v>
                </c:pt>
                <c:pt idx="157">
                  <c:v>-1.607923022050944</c:v>
                </c:pt>
                <c:pt idx="158">
                  <c:v>-1.5881746355055806</c:v>
                </c:pt>
                <c:pt idx="159">
                  <c:v>-1.568626393067309</c:v>
                </c:pt>
                <c:pt idx="160">
                  <c:v>-1.5492775914013037</c:v>
                </c:pt>
                <c:pt idx="161">
                  <c:v>-1.5301274781361063</c:v>
                </c:pt>
                <c:pt idx="162">
                  <c:v>-1.5111752542226351</c:v>
                </c:pt>
                <c:pt idx="163">
                  <c:v>-1.4924200762127793</c:v>
                </c:pt>
                <c:pt idx="164">
                  <c:v>-1.4738610584600338</c:v>
                </c:pt>
                <c:pt idx="165">
                  <c:v>-1.4554972752445543</c:v>
                </c:pt>
                <c:pt idx="166">
                  <c:v>-1.4373277628249381</c:v>
                </c:pt>
                <c:pt idx="167">
                  <c:v>-1.4193515214189831</c:v>
                </c:pt>
                <c:pt idx="168">
                  <c:v>-1.4015675171155972</c:v>
                </c:pt>
                <c:pt idx="169">
                  <c:v>-1.3839746837199787</c:v>
                </c:pt>
                <c:pt idx="170">
                  <c:v>-1.3665719245341195</c:v>
                </c:pt>
                <c:pt idx="171">
                  <c:v>-1.3493581140746325</c:v>
                </c:pt>
                <c:pt idx="172">
                  <c:v>-1.3323320997298302</c:v>
                </c:pt>
                <c:pt idx="173">
                  <c:v>-1.3154927033579475</c:v>
                </c:pt>
                <c:pt idx="174">
                  <c:v>-1.2988387228283247</c:v>
                </c:pt>
                <c:pt idx="175">
                  <c:v>-1.2823689335073314</c:v>
                </c:pt>
                <c:pt idx="176">
                  <c:v>-1.2660820896907488</c:v>
                </c:pt>
                <c:pt idx="177">
                  <c:v>-1.2499769259842812</c:v>
                </c:pt>
                <c:pt idx="178">
                  <c:v>-1.2340521586338218</c:v>
                </c:pt>
                <c:pt idx="179">
                  <c:v>-1.2183064868070448</c:v>
                </c:pt>
                <c:pt idx="180">
                  <c:v>-1.2027385938278536</c:v>
                </c:pt>
                <c:pt idx="181">
                  <c:v>-1.1873471483651696</c:v>
                </c:pt>
                <c:pt idx="182">
                  <c:v>-1.1721308055774993</c:v>
                </c:pt>
                <c:pt idx="183">
                  <c:v>-1.1570882082146807</c:v>
                </c:pt>
                <c:pt idx="184">
                  <c:v>-1.1422179876781637</c:v>
                </c:pt>
                <c:pt idx="185">
                  <c:v>-1.12751876504114</c:v>
                </c:pt>
                <c:pt idx="186">
                  <c:v>-1.1129891520298036</c:v>
                </c:pt>
                <c:pt idx="187">
                  <c:v>-1.0986277519669796</c:v>
                </c:pt>
                <c:pt idx="188">
                  <c:v>-1.0844331606793247</c:v>
                </c:pt>
                <c:pt idx="189">
                  <c:v>-1.0704039673692665</c:v>
                </c:pt>
                <c:pt idx="190">
                  <c:v>-1.0565387554528167</c:v>
                </c:pt>
                <c:pt idx="191">
                  <c:v>-1.0428361033643567</c:v>
                </c:pt>
                <c:pt idx="192">
                  <c:v>-1.0292945853294593</c:v>
                </c:pt>
                <c:pt idx="193">
                  <c:v>-1.0159127721067864</c:v>
                </c:pt>
                <c:pt idx="194">
                  <c:v>-1.0026892317000624</c:v>
                </c:pt>
                <c:pt idx="195">
                  <c:v>-0.98962253004109801</c:v>
                </c:pt>
                <c:pt idx="196">
                  <c:v>-0.97671123164481299</c:v>
                </c:pt>
                <c:pt idx="197">
                  <c:v>-0.96395390023716854</c:v>
                </c:pt>
                <c:pt idx="198">
                  <c:v>-0.95134909935690226</c:v>
                </c:pt>
                <c:pt idx="199">
                  <c:v>-0.9388953929319267</c:v>
                </c:pt>
                <c:pt idx="200">
                  <c:v>-0.92659134583122882</c:v>
                </c:pt>
                <c:pt idx="201">
                  <c:v>-0.91443552439307962</c:v>
                </c:pt>
                <c:pt idx="202">
                  <c:v>-0.9024264969303416</c:v>
                </c:pt>
                <c:pt idx="203">
                  <c:v>-0.89056283421363824</c:v>
                </c:pt>
                <c:pt idx="204">
                  <c:v>-0.87884310993312265</c:v>
                </c:pt>
                <c:pt idx="205">
                  <c:v>-0.86726590113956536</c:v>
                </c:pt>
                <c:pt idx="206">
                  <c:v>-0.85582978866545467</c:v>
                </c:pt>
                <c:pt idx="207">
                  <c:v>-0.84453335752678471</c:v>
                </c:pt>
                <c:pt idx="208">
                  <c:v>-0.83337519730618614</c:v>
                </c:pt>
                <c:pt idx="209">
                  <c:v>-0.82235390251803231</c:v>
                </c:pt>
                <c:pt idx="210">
                  <c:v>-0.81146807295613566</c:v>
                </c:pt>
                <c:pt idx="211">
                  <c:v>-0.80071631402462828</c:v>
                </c:pt>
                <c:pt idx="212">
                  <c:v>-0.79009723705260959</c:v>
                </c:pt>
                <c:pt idx="213">
                  <c:v>-0.7796094595931139</c:v>
                </c:pt>
                <c:pt idx="214">
                  <c:v>-0.76925160570694384</c:v>
                </c:pt>
                <c:pt idx="215">
                  <c:v>-0.75902230623189826</c:v>
                </c:pt>
                <c:pt idx="216">
                  <c:v>-0.74892019903789675</c:v>
                </c:pt>
                <c:pt idx="217">
                  <c:v>-0.73894392926850239</c:v>
                </c:pt>
                <c:pt idx="218">
                  <c:v>-0.72909214956931556</c:v>
                </c:pt>
                <c:pt idx="219">
                  <c:v>-0.71936352030370632</c:v>
                </c:pt>
                <c:pt idx="220">
                  <c:v>-0.70975670975633043</c:v>
                </c:pt>
                <c:pt idx="221">
                  <c:v>-0.70027039432486893</c:v>
                </c:pt>
                <c:pt idx="222">
                  <c:v>-0.69090325870040969</c:v>
                </c:pt>
                <c:pt idx="223">
                  <c:v>-0.68165399603688048</c:v>
                </c:pt>
                <c:pt idx="224">
                  <c:v>-0.67252130810992761</c:v>
                </c:pt>
                <c:pt idx="225">
                  <c:v>-0.66350390546562621</c:v>
                </c:pt>
                <c:pt idx="226">
                  <c:v>-0.65460050755939136</c:v>
                </c:pt>
                <c:pt idx="227">
                  <c:v>-0.64580984288545007</c:v>
                </c:pt>
                <c:pt idx="228">
                  <c:v>-0.63713064909721995</c:v>
                </c:pt>
                <c:pt idx="229">
                  <c:v>-0.6285616731189364</c:v>
                </c:pt>
                <c:pt idx="230">
                  <c:v>-0.62010167124885118</c:v>
                </c:pt>
                <c:pt idx="231">
                  <c:v>-0.61174940925431676</c:v>
                </c:pt>
                <c:pt idx="232">
                  <c:v>-0.60350366245906772</c:v>
                </c:pt>
                <c:pt idx="233">
                  <c:v>-0.59536321582299034</c:v>
                </c:pt>
                <c:pt idx="234">
                  <c:v>-0.58732686401466938</c:v>
                </c:pt>
                <c:pt idx="235">
                  <c:v>-0.57939341147698831</c:v>
                </c:pt>
                <c:pt idx="236">
                  <c:v>-0.57156167248605383</c:v>
                </c:pt>
                <c:pt idx="237">
                  <c:v>-0.56383047120370045</c:v>
                </c:pt>
                <c:pt idx="238">
                  <c:v>-0.5561986417238316</c:v>
                </c:pt>
                <c:pt idx="239">
                  <c:v>-0.54866502811283435</c:v>
                </c:pt>
                <c:pt idx="240">
                  <c:v>-0.54122848444431138</c:v>
                </c:pt>
                <c:pt idx="241">
                  <c:v>-0.53388787482834876</c:v>
                </c:pt>
                <c:pt idx="242">
                  <c:v>-0.52664207343554681</c:v>
                </c:pt>
                <c:pt idx="243">
                  <c:v>-0.51948996451602403</c:v>
                </c:pt>
                <c:pt idx="244">
                  <c:v>-0.51243044241360047</c:v>
                </c:pt>
                <c:pt idx="245">
                  <c:v>-0.50546241157535998</c:v>
                </c:pt>
                <c:pt idx="246">
                  <c:v>-0.49858478655678423</c:v>
                </c:pt>
                <c:pt idx="247">
                  <c:v>-0.49179649202264519</c:v>
                </c:pt>
                <c:pt idx="248">
                  <c:v>-0.48509646274383489</c:v>
                </c:pt>
                <c:pt idx="249">
                  <c:v>-0.47848364359030754</c:v>
                </c:pt>
                <c:pt idx="250">
                  <c:v>-0.47195698952030252</c:v>
                </c:pt>
                <c:pt idx="251">
                  <c:v>-0.46551546556601126</c:v>
                </c:pt>
                <c:pt idx="252">
                  <c:v>-0.4591580468158416</c:v>
                </c:pt>
                <c:pt idx="253">
                  <c:v>-0.45288371839343933</c:v>
                </c:pt>
                <c:pt idx="254">
                  <c:v>-0.44669147543360332</c:v>
                </c:pt>
                <c:pt idx="255">
                  <c:v>-0.44058032305524619</c:v>
                </c:pt>
                <c:pt idx="256">
                  <c:v>-0.43454927633152907</c:v>
                </c:pt>
                <c:pt idx="257">
                  <c:v>-0.42859736025731004</c:v>
                </c:pt>
                <c:pt idx="258">
                  <c:v>-0.42272360971402595</c:v>
                </c:pt>
                <c:pt idx="259">
                  <c:v>-0.4169270694321372</c:v>
                </c:pt>
                <c:pt idx="260">
                  <c:v>-0.41120679395126686</c:v>
                </c:pt>
                <c:pt idx="261">
                  <c:v>-0.40556184757809211</c:v>
                </c:pt>
                <c:pt idx="262">
                  <c:v>-0.39999130434220004</c:v>
                </c:pt>
                <c:pt idx="263">
                  <c:v>-0.39449424794991217</c:v>
                </c:pt>
                <c:pt idx="264">
                  <c:v>-0.38906977173625468</c:v>
                </c:pt>
                <c:pt idx="265">
                  <c:v>-0.38371697861510656</c:v>
                </c:pt>
                <c:pt idx="266">
                  <c:v>-0.37843498102770967</c:v>
                </c:pt>
                <c:pt idx="267">
                  <c:v>-0.37322290088954457</c:v>
                </c:pt>
                <c:pt idx="268">
                  <c:v>-0.36807986953572813</c:v>
                </c:pt>
                <c:pt idx="269">
                  <c:v>-0.36300502766495596</c:v>
                </c:pt>
                <c:pt idx="270">
                  <c:v>-0.35799752528215439</c:v>
                </c:pt>
                <c:pt idx="271">
                  <c:v>-0.35305652163984053</c:v>
                </c:pt>
                <c:pt idx="272">
                  <c:v>-0.3481811851783288</c:v>
                </c:pt>
                <c:pt idx="273">
                  <c:v>-0.34337069346479859</c:v>
                </c:pt>
                <c:pt idx="274">
                  <c:v>-0.33862423313137335</c:v>
                </c:pt>
                <c:pt idx="275">
                  <c:v>-0.3339409998122011</c:v>
                </c:pt>
                <c:pt idx="276">
                  <c:v>-0.32932019807966217</c:v>
                </c:pt>
                <c:pt idx="277">
                  <c:v>-0.3247610413797099</c:v>
                </c:pt>
                <c:pt idx="278">
                  <c:v>-0.32026275196648446</c:v>
                </c:pt>
                <c:pt idx="279">
                  <c:v>-0.31582456083617588</c:v>
                </c:pt>
                <c:pt idx="280">
                  <c:v>-0.31144570766026158</c:v>
                </c:pt>
                <c:pt idx="281">
                  <c:v>-0.30712544071810538</c:v>
                </c:pt>
                <c:pt idx="282">
                  <c:v>-0.3028630168290522</c:v>
                </c:pt>
                <c:pt idx="283">
                  <c:v>-0.29865770128400243</c:v>
                </c:pt>
                <c:pt idx="284">
                  <c:v>-0.2945087677765294</c:v>
                </c:pt>
                <c:pt idx="285">
                  <c:v>-0.29041549833361802</c:v>
                </c:pt>
                <c:pt idx="286">
                  <c:v>-0.28637718324602196</c:v>
                </c:pt>
                <c:pt idx="287">
                  <c:v>-0.28239312099834191</c:v>
                </c:pt>
                <c:pt idx="288">
                  <c:v>-0.27846261819878948</c:v>
                </c:pt>
                <c:pt idx="289">
                  <c:v>-0.27458498950875287</c:v>
                </c:pt>
                <c:pt idx="290">
                  <c:v>-0.27075955757214532</c:v>
                </c:pt>
                <c:pt idx="291">
                  <c:v>-0.26698565294462451</c:v>
                </c:pt>
                <c:pt idx="292">
                  <c:v>-0.26326261402265511</c:v>
                </c:pt>
                <c:pt idx="293">
                  <c:v>-0.25958978697251028</c:v>
                </c:pt>
                <c:pt idx="294">
                  <c:v>-0.25596652565919792</c:v>
                </c:pt>
                <c:pt idx="295">
                  <c:v>-0.25239219157538689</c:v>
                </c:pt>
                <c:pt idx="296">
                  <c:v>-0.24886615377030549</c:v>
                </c:pt>
                <c:pt idx="297">
                  <c:v>-0.24538778877869816</c:v>
                </c:pt>
                <c:pt idx="298">
                  <c:v>-0.24195648054982338</c:v>
                </c:pt>
                <c:pt idx="299">
                  <c:v>-0.23857162037656252</c:v>
                </c:pt>
                <c:pt idx="300">
                  <c:v>-0.23523260682460739</c:v>
                </c:pt>
                <c:pt idx="301">
                  <c:v>-0.23193884566180642</c:v>
                </c:pt>
                <c:pt idx="302">
                  <c:v>-0.22868974978765014</c:v>
                </c:pt>
                <c:pt idx="303">
                  <c:v>-0.22548473916295933</c:v>
                </c:pt>
                <c:pt idx="304">
                  <c:v>-0.22232324073974005</c:v>
                </c:pt>
                <c:pt idx="305">
                  <c:v>-0.21920468839128238</c:v>
                </c:pt>
                <c:pt idx="306">
                  <c:v>-0.21612852284247844</c:v>
                </c:pt>
                <c:pt idx="307">
                  <c:v>-0.21309419160041851</c:v>
                </c:pt>
                <c:pt idx="308">
                  <c:v>-0.21010114888522896</c:v>
                </c:pt>
                <c:pt idx="309">
                  <c:v>-0.20714885556122006</c:v>
                </c:pt>
                <c:pt idx="310">
                  <c:v>-0.20423677906832882</c:v>
                </c:pt>
                <c:pt idx="311">
                  <c:v>-0.20136439335387912</c:v>
                </c:pt>
                <c:pt idx="312">
                  <c:v>-0.19853117880467472</c:v>
                </c:pt>
                <c:pt idx="313">
                  <c:v>-0.19573662217943461</c:v>
                </c:pt>
                <c:pt idx="314">
                  <c:v>-0.19298021654158595</c:v>
                </c:pt>
                <c:pt idx="315">
                  <c:v>-0.19026146119242507</c:v>
                </c:pt>
                <c:pt idx="316">
                  <c:v>-0.18757986160465587</c:v>
                </c:pt>
                <c:pt idx="317">
                  <c:v>-0.18493492935631989</c:v>
                </c:pt>
                <c:pt idx="318">
                  <c:v>-0.18232618206512297</c:v>
                </c:pt>
                <c:pt idx="319">
                  <c:v>-0.17975314332317213</c:v>
                </c:pt>
                <c:pt idx="320">
                  <c:v>-0.17721534263212749</c:v>
                </c:pt>
                <c:pt idx="321">
                  <c:v>-0.17471231533878065</c:v>
                </c:pt>
                <c:pt idx="322">
                  <c:v>-0.17224360257106344</c:v>
                </c:pt>
                <c:pt idx="323">
                  <c:v>-0.16980875117449856</c:v>
                </c:pt>
                <c:pt idx="324">
                  <c:v>-0.16740731364909311</c:v>
                </c:pt>
                <c:pt idx="325">
                  <c:v>-0.16503884808668723</c:v>
                </c:pt>
                <c:pt idx="326">
                  <c:v>-0.16270291810875762</c:v>
                </c:pt>
                <c:pt idx="327">
                  <c:v>-0.16039909280468595</c:v>
                </c:pt>
                <c:pt idx="328">
                  <c:v>-0.15812694667049368</c:v>
                </c:pt>
                <c:pt idx="329">
                  <c:v>-0.15588605954804979</c:v>
                </c:pt>
                <c:pt idx="330">
                  <c:v>-0.15367601656475316</c:v>
                </c:pt>
                <c:pt idx="331">
                  <c:v>-0.15149640807369702</c:v>
                </c:pt>
                <c:pt idx="332">
                  <c:v>-0.14934682959431358</c:v>
                </c:pt>
                <c:pt idx="333">
                  <c:v>-0.1472268817535072</c:v>
                </c:pt>
                <c:pt idx="334">
                  <c:v>-0.14513617022727407</c:v>
                </c:pt>
                <c:pt idx="335">
                  <c:v>-0.1430743056828146</c:v>
                </c:pt>
                <c:pt idx="336">
                  <c:v>-0.14104090372113712</c:v>
                </c:pt>
                <c:pt idx="337">
                  <c:v>-0.13903558482015779</c:v>
                </c:pt>
                <c:pt idx="338">
                  <c:v>-0.13705797427829525</c:v>
                </c:pt>
                <c:pt idx="339">
                  <c:v>-0.13510770215856374</c:v>
                </c:pt>
                <c:pt idx="340">
                  <c:v>-0.13318440323316405</c:v>
                </c:pt>
                <c:pt idx="341">
                  <c:v>-0.13128771692857297</c:v>
                </c:pt>
                <c:pt idx="342">
                  <c:v>-0.12941728727113344</c:v>
                </c:pt>
                <c:pt idx="343">
                  <c:v>-0.12757276283314281</c:v>
                </c:pt>
                <c:pt idx="344">
                  <c:v>-0.12575379667944248</c:v>
                </c:pt>
                <c:pt idx="345">
                  <c:v>-0.12396004631450538</c:v>
                </c:pt>
                <c:pt idx="346">
                  <c:v>-0.12219117363002441</c:v>
                </c:pt>
                <c:pt idx="347">
                  <c:v>-0.12044684485299796</c:v>
                </c:pt>
                <c:pt idx="348">
                  <c:v>-0.11872673049431438</c:v>
                </c:pt>
                <c:pt idx="349">
                  <c:v>-0.11703050529783295</c:v>
                </c:pt>
                <c:pt idx="350">
                  <c:v>-0.11535784818996102</c:v>
                </c:pt>
                <c:pt idx="351">
                  <c:v>-0.11370844222972559</c:v>
                </c:pt>
                <c:pt idx="352">
                  <c:v>-0.11208197455933883</c:v>
                </c:pt>
                <c:pt idx="353">
                  <c:v>-0.11047813635525437</c:v>
                </c:pt>
                <c:pt idx="354">
                  <c:v>-0.10889662277971542</c:v>
                </c:pt>
                <c:pt idx="355">
                  <c:v>-0.10733713293278944</c:v>
                </c:pt>
                <c:pt idx="356">
                  <c:v>-0.10579936980489114</c:v>
                </c:pt>
                <c:pt idx="357">
                  <c:v>-0.10428304022978863</c:v>
                </c:pt>
                <c:pt idx="358">
                  <c:v>-0.10278785483809301</c:v>
                </c:pt>
                <c:pt idx="359">
                  <c:v>-0.10131352801122739</c:v>
                </c:pt>
                <c:pt idx="360">
                  <c:v>-9.9859777835874672E-2</c:v>
                </c:pt>
                <c:pt idx="361">
                  <c:v>-9.8426326058899796E-2</c:v>
                </c:pt>
                <c:pt idx="362">
                  <c:v>-9.7012898042746154E-2</c:v>
                </c:pt>
                <c:pt idx="363">
                  <c:v>-9.5619222721301314E-2</c:v>
                </c:pt>
                <c:pt idx="364">
                  <c:v>-9.4245032556231373E-2</c:v>
                </c:pt>
                <c:pt idx="365">
                  <c:v>-9.2890063493779915E-2</c:v>
                </c:pt>
                <c:pt idx="366">
                  <c:v>-9.1554054922029324E-2</c:v>
                </c:pt>
                <c:pt idx="367">
                  <c:v>-9.0236749628621493E-2</c:v>
                </c:pt>
                <c:pt idx="368">
                  <c:v>-8.8937893758934808E-2</c:v>
                </c:pt>
                <c:pt idx="369">
                  <c:v>-8.7657236774715125E-2</c:v>
                </c:pt>
                <c:pt idx="370">
                  <c:v>-8.6394531413156311E-2</c:v>
                </c:pt>
                <c:pt idx="371">
                  <c:v>-8.5149533646429118E-2</c:v>
                </c:pt>
                <c:pt idx="372">
                  <c:v>-8.3922002641653351E-2</c:v>
                </c:pt>
                <c:pt idx="373">
                  <c:v>-8.2711700721311857E-2</c:v>
                </c:pt>
                <c:pt idx="374">
                  <c:v>-8.1518393324101684E-2</c:v>
                </c:pt>
                <c:pt idx="375">
                  <c:v>-8.0341848966220361E-2</c:v>
                </c:pt>
                <c:pt idx="376">
                  <c:v>-7.9181839203082832E-2</c:v>
                </c:pt>
                <c:pt idx="377">
                  <c:v>-7.8038138591467202E-2</c:v>
                </c:pt>
                <c:pt idx="378">
                  <c:v>-7.6910524652083964E-2</c:v>
                </c:pt>
                <c:pt idx="379">
                  <c:v>-7.5798777832567665E-2</c:v>
                </c:pt>
                <c:pt idx="380">
                  <c:v>-7.4702681470885407E-2</c:v>
                </c:pt>
                <c:pt idx="381">
                  <c:v>-7.3622021759160508E-2</c:v>
                </c:pt>
                <c:pt idx="382">
                  <c:v>-7.2556587707906448E-2</c:v>
                </c:pt>
                <c:pt idx="383">
                  <c:v>-7.1506171110669176E-2</c:v>
                </c:pt>
                <c:pt idx="384">
                  <c:v>-7.0470566509072602E-2</c:v>
                </c:pt>
                <c:pt idx="385">
                  <c:v>-6.9449571158265416E-2</c:v>
                </c:pt>
                <c:pt idx="386">
                  <c:v>-6.8442984992764438E-2</c:v>
                </c:pt>
                <c:pt idx="387">
                  <c:v>-6.7450610592692084E-2</c:v>
                </c:pt>
                <c:pt idx="388">
                  <c:v>-6.6472253150403324E-2</c:v>
                </c:pt>
                <c:pt idx="389">
                  <c:v>-6.5507720437499736E-2</c:v>
                </c:pt>
                <c:pt idx="390">
                  <c:v>-6.4556822772226546E-2</c:v>
                </c:pt>
                <c:pt idx="391">
                  <c:v>-6.3619372987248832E-2</c:v>
                </c:pt>
                <c:pt idx="392">
                  <c:v>-6.2695186397804373E-2</c:v>
                </c:pt>
                <c:pt idx="393">
                  <c:v>-6.1784080770228414E-2</c:v>
                </c:pt>
                <c:pt idx="394">
                  <c:v>-6.0885876290848032E-2</c:v>
                </c:pt>
                <c:pt idx="395">
                  <c:v>-6.0000395535241509E-2</c:v>
                </c:pt>
                <c:pt idx="396">
                  <c:v>-5.9127463437860198E-2</c:v>
                </c:pt>
                <c:pt idx="397">
                  <c:v>-5.826690726200829E-2</c:v>
                </c:pt>
                <c:pt idx="398">
                  <c:v>-5.7418556570178414E-2</c:v>
                </c:pt>
                <c:pt idx="399">
                  <c:v>-5.6582243194738042E-2</c:v>
                </c:pt>
                <c:pt idx="400">
                  <c:v>-5.5757801208964522E-2</c:v>
                </c:pt>
                <c:pt idx="401">
                  <c:v>-5.4945066898424308E-2</c:v>
                </c:pt>
                <c:pt idx="402">
                  <c:v>-5.4143878732693849E-2</c:v>
                </c:pt>
                <c:pt idx="403">
                  <c:v>-5.335407733741776E-2</c:v>
                </c:pt>
                <c:pt idx="404">
                  <c:v>-5.2575505466701769E-2</c:v>
                </c:pt>
                <c:pt idx="405">
                  <c:v>-5.1808007975836151E-2</c:v>
                </c:pt>
                <c:pt idx="406">
                  <c:v>-5.105143179434718E-2</c:v>
                </c:pt>
                <c:pt idx="407">
                  <c:v>-5.0305625899372264E-2</c:v>
                </c:pt>
                <c:pt idx="408">
                  <c:v>-4.9570441289356379E-2</c:v>
                </c:pt>
                <c:pt idx="409">
                  <c:v>-4.8845730958065478E-2</c:v>
                </c:pt>
                <c:pt idx="410">
                  <c:v>-4.8131349868914604E-2</c:v>
                </c:pt>
                <c:pt idx="411">
                  <c:v>-4.7427154929606245E-2</c:v>
                </c:pt>
                <c:pt idx="412">
                  <c:v>-4.6733004967076837E-2</c:v>
                </c:pt>
                <c:pt idx="413">
                  <c:v>-4.6048760702747098E-2</c:v>
                </c:pt>
                <c:pt idx="414">
                  <c:v>-4.5374284728073574E-2</c:v>
                </c:pt>
                <c:pt idx="415">
                  <c:v>-4.47094414803983E-2</c:v>
                </c:pt>
                <c:pt idx="416">
                  <c:v>-4.4054097219092522E-2</c:v>
                </c:pt>
                <c:pt idx="417">
                  <c:v>-4.3408120001992366E-2</c:v>
                </c:pt>
                <c:pt idx="418">
                  <c:v>-4.2771379662122411E-2</c:v>
                </c:pt>
                <c:pt idx="419">
                  <c:v>-4.2143747784704755E-2</c:v>
                </c:pt>
                <c:pt idx="420">
                  <c:v>-4.1525097684449667E-2</c:v>
                </c:pt>
                <c:pt idx="421">
                  <c:v>-4.0915304383125697E-2</c:v>
                </c:pt>
                <c:pt idx="422">
                  <c:v>-4.031424458740504E-2</c:v>
                </c:pt>
                <c:pt idx="423">
                  <c:v>-3.9721796666982279E-2</c:v>
                </c:pt>
                <c:pt idx="424">
                  <c:v>-3.9137840632962391E-2</c:v>
                </c:pt>
                <c:pt idx="425">
                  <c:v>-3.8562258116516028E-2</c:v>
                </c:pt>
                <c:pt idx="426">
                  <c:v>-3.7994932347798056E-2</c:v>
                </c:pt>
                <c:pt idx="427">
                  <c:v>-3.743574813512749E-2</c:v>
                </c:pt>
                <c:pt idx="428">
                  <c:v>-3.6884591844424809E-2</c:v>
                </c:pt>
                <c:pt idx="429">
                  <c:v>-3.6341351378904742E-2</c:v>
                </c:pt>
                <c:pt idx="430">
                  <c:v>-3.5805916159020762E-2</c:v>
                </c:pt>
                <c:pt idx="431">
                  <c:v>-3.5278177102659236E-2</c:v>
                </c:pt>
                <c:pt idx="432">
                  <c:v>-3.4758026605579577E-2</c:v>
                </c:pt>
                <c:pt idx="433">
                  <c:v>-3.4245358522098493E-2</c:v>
                </c:pt>
                <c:pt idx="434">
                  <c:v>-3.374006814601456E-2</c:v>
                </c:pt>
                <c:pt idx="435">
                  <c:v>-3.3242052191771336E-2</c:v>
                </c:pt>
                <c:pt idx="436">
                  <c:v>-3.275120877585546E-2</c:v>
                </c:pt>
                <c:pt idx="437">
                  <c:v>-3.2267437398427634E-2</c:v>
                </c:pt>
                <c:pt idx="438">
                  <c:v>-3.1790638925183322E-2</c:v>
                </c:pt>
                <c:pt idx="439">
                  <c:v>-3.1320715569440889E-2</c:v>
                </c:pt>
                <c:pt idx="440">
                  <c:v>-3.0857570874454402E-2</c:v>
                </c:pt>
                <c:pt idx="441">
                  <c:v>-3.0401109695948284E-2</c:v>
                </c:pt>
                <c:pt idx="442">
                  <c:v>-2.9951238184871637E-2</c:v>
                </c:pt>
                <c:pt idx="443">
                  <c:v>-2.9507863770369222E-2</c:v>
                </c:pt>
                <c:pt idx="444">
                  <c:v>-2.9070895142967072E-2</c:v>
                </c:pt>
                <c:pt idx="445">
                  <c:v>-2.8640242237969571E-2</c:v>
                </c:pt>
                <c:pt idx="446">
                  <c:v>-2.8215816219066273E-2</c:v>
                </c:pt>
                <c:pt idx="447">
                  <c:v>-2.7797529462145233E-2</c:v>
                </c:pt>
                <c:pt idx="448">
                  <c:v>-2.7385295539311103E-2</c:v>
                </c:pt>
                <c:pt idx="449">
                  <c:v>-2.6979029203104986E-2</c:v>
                </c:pt>
                <c:pt idx="450">
                  <c:v>-2.6578646370924112E-2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fit_2NN_FCC!$K$18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fit_2NN_FCC!$K$19:$K$469</c:f>
              <c:numCache>
                <c:formatCode>General</c:formatCode>
                <c:ptCount val="451"/>
                <c:pt idx="0">
                  <c:v>0.2238182797742283</c:v>
                </c:pt>
                <c:pt idx="1">
                  <c:v>-1.2064291887444512E-2</c:v>
                </c:pt>
                <c:pt idx="2">
                  <c:v>-0.23814999739015441</c:v>
                </c:pt>
                <c:pt idx="3">
                  <c:v>-0.4547571051949717</c:v>
                </c:pt>
                <c:pt idx="4">
                  <c:v>-0.66219437882793919</c:v>
                </c:pt>
                <c:pt idx="5">
                  <c:v>-0.86076135069257376</c:v>
                </c:pt>
                <c:pt idx="6">
                  <c:v>-1.0507485881261651</c:v>
                </c:pt>
                <c:pt idx="7">
                  <c:v>-1.2324379519177171</c:v>
                </c:pt>
                <c:pt idx="8">
                  <c:v>-1.4061028474994721</c:v>
                </c:pt>
                <c:pt idx="9">
                  <c:v>-1.5720084690177512</c:v>
                </c:pt>
                <c:pt idx="10">
                  <c:v>-1.730412036483397</c:v>
                </c:pt>
                <c:pt idx="11">
                  <c:v>-1.8815630261962966</c:v>
                </c:pt>
                <c:pt idx="12">
                  <c:v>-2.025703394633025</c:v>
                </c:pt>
                <c:pt idx="13">
                  <c:v>-2.1630677959814673</c:v>
                </c:pt>
                <c:pt idx="14">
                  <c:v>-2.2938837935010792</c:v>
                </c:pt>
                <c:pt idx="15">
                  <c:v>-2.4183720648823339</c:v>
                </c:pt>
                <c:pt idx="16">
                  <c:v>-2.5367466017743006</c:v>
                </c:pt>
                <c:pt idx="17">
                  <c:v>-2.6492149036442498</c:v>
                </c:pt>
                <c:pt idx="18">
                  <c:v>-2.7559781661288856</c:v>
                </c:pt>
                <c:pt idx="19">
                  <c:v>-2.8572314640321235</c:v>
                </c:pt>
                <c:pt idx="20">
                  <c:v>-2.9531639291201177</c:v>
                </c:pt>
                <c:pt idx="21">
                  <c:v>-3.0439589228599804</c:v>
                </c:pt>
                <c:pt idx="22">
                  <c:v>-3.1297942042444618</c:v>
                </c:pt>
                <c:pt idx="23">
                  <c:v>-3.2108420928411014</c:v>
                </c:pt>
                <c:pt idx="24">
                  <c:v>-3.2872696272001285</c:v>
                </c:pt>
                <c:pt idx="25">
                  <c:v>-3.3592387187519783</c:v>
                </c:pt>
                <c:pt idx="26">
                  <c:v>-3.4269063013214218</c:v>
                </c:pt>
                <c:pt idx="27">
                  <c:v>-3.4904244763817447</c:v>
                </c:pt>
                <c:pt idx="28">
                  <c:v>-3.5499406541691165</c:v>
                </c:pt>
                <c:pt idx="29">
                  <c:v>-3.6055976907737017</c:v>
                </c:pt>
                <c:pt idx="30">
                  <c:v>-3.6575340213209699</c:v>
                </c:pt>
                <c:pt idx="31">
                  <c:v>-3.70588378935342</c:v>
                </c:pt>
                <c:pt idx="32">
                  <c:v>-3.7507769725198337</c:v>
                </c:pt>
                <c:pt idx="33">
                  <c:v>-3.7923395046761712</c:v>
                </c:pt>
                <c:pt idx="34">
                  <c:v>-3.8306933944993435</c:v>
                </c:pt>
                <c:pt idx="35">
                  <c:v>-3.8659568407122169</c:v>
                </c:pt>
                <c:pt idx="36">
                  <c:v>-3.8982443440154384</c:v>
                </c:pt>
                <c:pt idx="37">
                  <c:v>-3.9276668158190642</c:v>
                </c:pt>
                <c:pt idx="38">
                  <c:v>-3.9543316838642513</c:v>
                </c:pt>
                <c:pt idx="39">
                  <c:v>-3.9783429948228557</c:v>
                </c:pt>
                <c:pt idx="40">
                  <c:v>-3.9998015139602243</c:v>
                </c:pt>
                <c:pt idx="41">
                  <c:v>-4.0188048219441468</c:v>
                </c:pt>
                <c:pt idx="42">
                  <c:v>-4.0354474088805512</c:v>
                </c:pt>
                <c:pt idx="43">
                  <c:v>-4.0498207656543066</c:v>
                </c:pt>
                <c:pt idx="44">
                  <c:v>-4.0620134726512589</c:v>
                </c:pt>
                <c:pt idx="45">
                  <c:v>-4.0721112859355424</c:v>
                </c:pt>
                <c:pt idx="46">
                  <c:v>-4.0801972209540658</c:v>
                </c:pt>
                <c:pt idx="47">
                  <c:v>-4.0863516338381123</c:v>
                </c:pt>
                <c:pt idx="48">
                  <c:v>-4.0906523003699986</c:v>
                </c:pt>
                <c:pt idx="49">
                  <c:v>-4.0931744926808271</c:v>
                </c:pt>
                <c:pt idx="50">
                  <c:v>-4.0939910537435393</c:v>
                </c:pt>
                <c:pt idx="51">
                  <c:v>-4.093172469723644</c:v>
                </c:pt>
                <c:pt idx="52">
                  <c:v>-4.0907869402482699</c:v>
                </c:pt>
                <c:pt idx="53">
                  <c:v>-4.086900446652451</c:v>
                </c:pt>
                <c:pt idx="54">
                  <c:v>-4.0815768182599523</c:v>
                </c:pt>
                <c:pt idx="55">
                  <c:v>-4.0748777967542846</c:v>
                </c:pt>
                <c:pt idx="56">
                  <c:v>-4.0668630986940251</c:v>
                </c:pt>
                <c:pt idx="57">
                  <c:v>-4.0575904762250037</c:v>
                </c:pt>
                <c:pt idx="58">
                  <c:v>-4.047115776040501</c:v>
                </c:pt>
                <c:pt idx="59">
                  <c:v>-4.0354929966390944</c:v>
                </c:pt>
                <c:pt idx="60">
                  <c:v>-4.0227743439284378</c:v>
                </c:pt>
                <c:pt idx="61">
                  <c:v>-4.0090102852219029</c:v>
                </c:pt>
                <c:pt idx="62">
                  <c:v>-3.9942496016736553</c:v>
                </c:pt>
                <c:pt idx="63">
                  <c:v>-3.9785394391965121</c:v>
                </c:pt>
                <c:pt idx="64">
                  <c:v>-3.9619253579056175</c:v>
                </c:pt>
                <c:pt idx="65">
                  <c:v>-3.9444513801298284</c:v>
                </c:pt>
                <c:pt idx="66">
                  <c:v>-3.926160037031464</c:v>
                </c:pt>
                <c:pt idx="67">
                  <c:v>-3.9070924138739618</c:v>
                </c:pt>
                <c:pt idx="68">
                  <c:v>-3.8872881939758805</c:v>
                </c:pt>
                <c:pt idx="69">
                  <c:v>-3.866785701388574</c:v>
                </c:pt>
                <c:pt idx="70">
                  <c:v>-3.8456219423338287</c:v>
                </c:pt>
                <c:pt idx="71">
                  <c:v>-3.8238326454367444</c:v>
                </c:pt>
                <c:pt idx="72">
                  <c:v>-3.8014523007881298</c:v>
                </c:pt>
                <c:pt idx="73">
                  <c:v>-3.7785141978697294</c:v>
                </c:pt>
                <c:pt idx="74">
                  <c:v>-3.7550504623746424</c:v>
                </c:pt>
                <c:pt idx="75">
                  <c:v>-3.7310920919544155</c:v>
                </c:pt>
                <c:pt idx="76">
                  <c:v>-3.7066689909233688</c:v>
                </c:pt>
                <c:pt idx="77">
                  <c:v>-3.681810003949876</c:v>
                </c:pt>
                <c:pt idx="78">
                  <c:v>-3.6565429487634669</c:v>
                </c:pt>
                <c:pt idx="79">
                  <c:v>-3.6308946479058557</c:v>
                </c:pt>
                <c:pt idx="80">
                  <c:v>-3.6048909595530887</c:v>
                </c:pt>
                <c:pt idx="81">
                  <c:v>-3.5785568074353913</c:v>
                </c:pt>
                <c:pt idx="82">
                  <c:v>-3.5519162098804409</c:v>
                </c:pt>
                <c:pt idx="83">
                  <c:v>-3.5249923080050785</c:v>
                </c:pt>
                <c:pt idx="84">
                  <c:v>-3.4978073930798073</c:v>
                </c:pt>
                <c:pt idx="85">
                  <c:v>-3.470382933089712</c:v>
                </c:pt>
                <c:pt idx="86">
                  <c:v>-3.4427395985147595</c:v>
                </c:pt>
                <c:pt idx="87">
                  <c:v>-3.4148972873518018</c:v>
                </c:pt>
                <c:pt idx="88">
                  <c:v>-3.3868751493999936</c:v>
                </c:pt>
                <c:pt idx="89">
                  <c:v>-3.3586916098306814</c:v>
                </c:pt>
                <c:pt idx="90">
                  <c:v>-3.330364392062255</c:v>
                </c:pt>
                <c:pt idx="91">
                  <c:v>-3.3019105399598834</c:v>
                </c:pt>
                <c:pt idx="92">
                  <c:v>-3.273346439379444</c:v>
                </c:pt>
                <c:pt idx="93">
                  <c:v>-3.2446878390744924</c:v>
                </c:pt>
                <c:pt idx="94">
                  <c:v>-3.2159498709844798</c:v>
                </c:pt>
                <c:pt idx="95">
                  <c:v>-3.1871470699220197</c:v>
                </c:pt>
                <c:pt idx="96">
                  <c:v>-3.1582933926764234</c:v>
                </c:pt>
                <c:pt idx="97">
                  <c:v>-3.1294022365502725</c:v>
                </c:pt>
                <c:pt idx="98">
                  <c:v>-3.1004864573453039</c:v>
                </c:pt>
                <c:pt idx="99">
                  <c:v>-3.0715583868134559</c:v>
                </c:pt>
                <c:pt idx="100">
                  <c:v>-3.0426298495884452</c:v>
                </c:pt>
                <c:pt idx="101">
                  <c:v>-3.0137121796127775</c:v>
                </c:pt>
                <c:pt idx="102">
                  <c:v>-2.984816236074793</c:v>
                </c:pt>
                <c:pt idx="103">
                  <c:v>-2.9559524188697646</c:v>
                </c:pt>
                <c:pt idx="104">
                  <c:v>-2.9271306835988415</c:v>
                </c:pt>
                <c:pt idx="105">
                  <c:v>-2.8983605561190746</c:v>
                </c:pt>
                <c:pt idx="106">
                  <c:v>-2.8696511466575503</c:v>
                </c:pt>
                <c:pt idx="107">
                  <c:v>-2.8410111635021478</c:v>
                </c:pt>
                <c:pt idx="108">
                  <c:v>-2.8124489262811601</c:v>
                </c:pt>
                <c:pt idx="109">
                  <c:v>-2.7839723788436705</c:v>
                </c:pt>
                <c:pt idx="110">
                  <c:v>-2.7555891017521876</c:v>
                </c:pt>
                <c:pt idx="111">
                  <c:v>-2.7273063243987647</c:v>
                </c:pt>
                <c:pt idx="112">
                  <c:v>-2.699130936755517</c:v>
                </c:pt>
                <c:pt idx="113">
                  <c:v>-2.6710695007700629</c:v>
                </c:pt>
                <c:pt idx="114">
                  <c:v>-2.643128261416237</c:v>
                </c:pt>
                <c:pt idx="115">
                  <c:v>-2.6153131574100121</c:v>
                </c:pt>
                <c:pt idx="116">
                  <c:v>-2.5876298316003608</c:v>
                </c:pt>
                <c:pt idx="117">
                  <c:v>-2.5600836410445011</c:v>
                </c:pt>
                <c:pt idx="118">
                  <c:v>-2.5326796667766347</c:v>
                </c:pt>
                <c:pt idx="119">
                  <c:v>-2.5054227232791524</c:v>
                </c:pt>
                <c:pt idx="120">
                  <c:v>-2.4783173676648893</c:v>
                </c:pt>
                <c:pt idx="121">
                  <c:v>-2.4513679085788822</c:v>
                </c:pt>
                <c:pt idx="122">
                  <c:v>-2.4245784148277574</c:v>
                </c:pt>
                <c:pt idx="123">
                  <c:v>-2.3979527237447003</c:v>
                </c:pt>
                <c:pt idx="124">
                  <c:v>-2.3714944492977006</c:v>
                </c:pt>
                <c:pt idx="125">
                  <c:v>-2.3452069899485775</c:v>
                </c:pt>
                <c:pt idx="126">
                  <c:v>-2.3190935362700262</c:v>
                </c:pt>
                <c:pt idx="127">
                  <c:v>-2.2931570783277819</c:v>
                </c:pt>
                <c:pt idx="128">
                  <c:v>-2.2674004128347462</c:v>
                </c:pt>
                <c:pt idx="129">
                  <c:v>-2.2418261500837482</c:v>
                </c:pt>
                <c:pt idx="130">
                  <c:v>-2.2164367206654352</c:v>
                </c:pt>
                <c:pt idx="131">
                  <c:v>-2.1912343819775484</c:v>
                </c:pt>
                <c:pt idx="132">
                  <c:v>-2.1662212245317294</c:v>
                </c:pt>
                <c:pt idx="133">
                  <c:v>-2.1413991780637933</c:v>
                </c:pt>
                <c:pt idx="134">
                  <c:v>-2.1167700174532187</c:v>
                </c:pt>
                <c:pt idx="135">
                  <c:v>-2.0923353684574799</c:v>
                </c:pt>
                <c:pt idx="136">
                  <c:v>-2.0680967132666481</c:v>
                </c:pt>
                <c:pt idx="137">
                  <c:v>-2.0440553958835581</c:v>
                </c:pt>
                <c:pt idx="138">
                  <c:v>-2.0202126273346881</c:v>
                </c:pt>
                <c:pt idx="139">
                  <c:v>-1.9965694907167166</c:v>
                </c:pt>
                <c:pt idx="140">
                  <c:v>-1.9731269460836296</c:v>
                </c:pt>
                <c:pt idx="141">
                  <c:v>-1.949885835179064</c:v>
                </c:pt>
                <c:pt idx="142">
                  <c:v>-1.9268468860184838</c:v>
                </c:pt>
                <c:pt idx="143">
                  <c:v>-1.9040107173256164</c:v>
                </c:pt>
                <c:pt idx="144">
                  <c:v>-1.8813778428274543</c:v>
                </c:pt>
                <c:pt idx="145">
                  <c:v>-1.8589486754120403</c:v>
                </c:pt>
                <c:pt idx="146">
                  <c:v>-1.8367235311530838</c:v>
                </c:pt>
                <c:pt idx="147">
                  <c:v>-1.8147026332053782</c:v>
                </c:pt>
                <c:pt idx="148">
                  <c:v>-1.7928861155748326</c:v>
                </c:pt>
                <c:pt idx="149">
                  <c:v>-1.7712740267668952</c:v>
                </c:pt>
                <c:pt idx="150">
                  <c:v>-1.7498663333169318</c:v>
                </c:pt>
                <c:pt idx="151">
                  <c:v>-1.7286629232061357</c:v>
                </c:pt>
                <c:pt idx="152">
                  <c:v>-1.7076636091663318</c:v>
                </c:pt>
                <c:pt idx="153">
                  <c:v>-1.6868681318770444</c:v>
                </c:pt>
                <c:pt idx="154">
                  <c:v>-1.6662761630580101</c:v>
                </c:pt>
                <c:pt idx="155">
                  <c:v>-1.6458873084602903</c:v>
                </c:pt>
                <c:pt idx="156">
                  <c:v>-1.625701110759018</c:v>
                </c:pt>
                <c:pt idx="157">
                  <c:v>-1.6057170523507251</c:v>
                </c:pt>
                <c:pt idx="158">
                  <c:v>-1.5859345580581174</c:v>
                </c:pt>
                <c:pt idx="159">
                  <c:v>-1.5663529977450972</c:v>
                </c:pt>
                <c:pt idx="160">
                  <c:v>-1.5469716888447134</c:v>
                </c:pt>
                <c:pt idx="161">
                  <c:v>-1.527789898802679</c:v>
                </c:pt>
                <c:pt idx="162">
                  <c:v>-1.5088068474390064</c:v>
                </c:pt>
                <c:pt idx="163">
                  <c:v>-1.490021709230223</c:v>
                </c:pt>
                <c:pt idx="164">
                  <c:v>-1.4714336155145959</c:v>
                </c:pt>
                <c:pt idx="165">
                  <c:v>-1.4530416566226652</c:v>
                </c:pt>
                <c:pt idx="166">
                  <c:v>-1.4348448839353842</c:v>
                </c:pt>
                <c:pt idx="167">
                  <c:v>-1.4168423118720543</c:v>
                </c:pt>
                <c:pt idx="168">
                  <c:v>-1.3990329198101843</c:v>
                </c:pt>
                <c:pt idx="169">
                  <c:v>-1.3814156539393634</c:v>
                </c:pt>
                <c:pt idx="170">
                  <c:v>-1.3639894290511523</c:v>
                </c:pt>
                <c:pt idx="171">
                  <c:v>-1.3467531302669475</c:v>
                </c:pt>
                <c:pt idx="172">
                  <c:v>-1.3297056147057333</c:v>
                </c:pt>
                <c:pt idx="173">
                  <c:v>-1.31284571309354</c:v>
                </c:pt>
                <c:pt idx="174">
                  <c:v>-1.2961722313164208</c:v>
                </c:pt>
                <c:pt idx="175">
                  <c:v>-1.2796839519186713</c:v>
                </c:pt>
                <c:pt idx="176">
                  <c:v>-1.2633796355479796</c:v>
                </c:pt>
                <c:pt idx="177">
                  <c:v>-1.2472580223491636</c:v>
                </c:pt>
                <c:pt idx="178">
                  <c:v>-1.2313178333080497</c:v>
                </c:pt>
                <c:pt idx="179">
                  <c:v>-1.2155577715470691</c:v>
                </c:pt>
                <c:pt idx="180">
                  <c:v>-1.1999765235740547</c:v>
                </c:pt>
                <c:pt idx="181">
                  <c:v>-1.1845727604856955</c:v>
                </c:pt>
                <c:pt idx="182">
                  <c:v>-1.1693451391270542</c:v>
                </c:pt>
                <c:pt idx="183">
                  <c:v>-1.1542923032085342</c:v>
                </c:pt>
                <c:pt idx="184">
                  <c:v>-1.1394128843816078</c:v>
                </c:pt>
                <c:pt idx="185">
                  <c:v>-1.1247055032746063</c:v>
                </c:pt>
                <c:pt idx="186">
                  <c:v>-1.1101687704898224</c:v>
                </c:pt>
                <c:pt idx="187">
                  <c:v>-1.0958012875631444</c:v>
                </c:pt>
                <c:pt idx="188">
                  <c:v>-1.081601647887398</c:v>
                </c:pt>
                <c:pt idx="189">
                  <c:v>-1.0675684376005345</c:v>
                </c:pt>
                <c:pt idx="190">
                  <c:v>-1.0537002364398054</c:v>
                </c:pt>
                <c:pt idx="191">
                  <c:v>-1.0399956185629575</c:v>
                </c:pt>
                <c:pt idx="192">
                  <c:v>-1.026453153337535</c:v>
                </c:pt>
                <c:pt idx="193">
                  <c:v>-1.0130714060992847</c:v>
                </c:pt>
                <c:pt idx="194">
                  <c:v>-0.99984893888065851</c:v>
                </c:pt>
                <c:pt idx="195">
                  <c:v>-0.98678431111035658</c:v>
                </c:pt>
                <c:pt idx="196">
                  <c:v>-0.97387608028485917</c:v>
                </c:pt>
                <c:pt idx="197">
                  <c:v>-0.96112280261282512</c:v>
                </c:pt>
                <c:pt idx="198">
                  <c:v>-0.9485230336332664</c:v>
                </c:pt>
                <c:pt idx="199">
                  <c:v>-0.93607532880828592</c:v>
                </c:pt>
                <c:pt idx="200">
                  <c:v>-0.9237782440912764</c:v>
                </c:pt>
                <c:pt idx="201">
                  <c:v>-0.91163033647131464</c:v>
                </c:pt>
                <c:pt idx="202">
                  <c:v>-0.89963016449456135</c:v>
                </c:pt>
                <c:pt idx="203">
                  <c:v>-0.88777628876340708</c:v>
                </c:pt>
                <c:pt idx="204">
                  <c:v>-0.87606727241408999</c:v>
                </c:pt>
                <c:pt idx="205">
                  <c:v>-0.86450168157349927</c:v>
                </c:pt>
                <c:pt idx="206">
                  <c:v>-0.85307808579583766</c:v>
                </c:pt>
                <c:pt idx="207">
                  <c:v>-0.84179505847982916</c:v>
                </c:pt>
                <c:pt idx="208">
                  <c:v>-0.83065117726709137</c:v>
                </c:pt>
                <c:pt idx="209">
                  <c:v>-0.81964502442231701</c:v>
                </c:pt>
                <c:pt idx="210">
                  <c:v>-0.80877518719586461</c:v>
                </c:pt>
                <c:pt idx="211">
                  <c:v>-0.79804025816934498</c:v>
                </c:pt>
                <c:pt idx="212">
                  <c:v>-0.78743883558477923</c:v>
                </c:pt>
                <c:pt idx="213">
                  <c:v>-0.77696952365787231</c:v>
                </c:pt>
                <c:pt idx="214">
                  <c:v>-0.76663093287595685</c:v>
                </c:pt>
                <c:pt idx="215">
                  <c:v>-0.75642168028109902</c:v>
                </c:pt>
                <c:pt idx="216">
                  <c:v>-0.74634038973890771</c:v>
                </c:pt>
                <c:pt idx="217">
                  <c:v>-0.73638569219349903</c:v>
                </c:pt>
                <c:pt idx="218">
                  <c:v>-0.7265562259091134</c:v>
                </c:pt>
                <c:pt idx="219">
                  <c:v>-0.71685063669884797</c:v>
                </c:pt>
                <c:pt idx="220">
                  <c:v>-0.70726757814092622</c:v>
                </c:pt>
                <c:pt idx="221">
                  <c:v>-0.6978057117829648</c:v>
                </c:pt>
                <c:pt idx="222">
                  <c:v>-0.68846370733463746</c:v>
                </c:pt>
                <c:pt idx="223">
                  <c:v>-0.67924024284914652</c:v>
                </c:pt>
                <c:pt idx="224">
                  <c:v>-0.67013400489390973</c:v>
                </c:pt>
                <c:pt idx="225">
                  <c:v>-0.66114368871081508</c:v>
                </c:pt>
                <c:pt idx="226">
                  <c:v>-0.65226799836643989</c:v>
                </c:pt>
                <c:pt idx="227">
                  <c:v>-0.64350564689258294</c:v>
                </c:pt>
                <c:pt idx="228">
                  <c:v>-0.63485535641745194</c:v>
                </c:pt>
                <c:pt idx="229">
                  <c:v>-0.62631585828784697</c:v>
                </c:pt>
                <c:pt idx="230">
                  <c:v>-0.61788589318267328</c:v>
                </c:pt>
                <c:pt idx="231">
                  <c:v>-0.60956421121807991</c:v>
                </c:pt>
                <c:pt idx="232">
                  <c:v>-0.60134957204455786</c:v>
                </c:pt>
                <c:pt idx="233">
                  <c:v>-0.59324074493626255</c:v>
                </c:pt>
                <c:pt idx="234">
                  <c:v>-0.58523650887287471</c:v>
                </c:pt>
                <c:pt idx="235">
                  <c:v>-0.57733565261426534</c:v>
                </c:pt>
                <c:pt idx="236">
                  <c:v>-0.5695369747682314</c:v>
                </c:pt>
                <c:pt idx="237">
                  <c:v>-0.56183928385157289</c:v>
                </c:pt>
                <c:pt idx="238">
                  <c:v>-0.55424139834475739</c:v>
                </c:pt>
                <c:pt idx="239">
                  <c:v>-0.54674214674041388</c:v>
                </c:pt>
                <c:pt idx="240">
                  <c:v>-0.53934036758590753</c:v>
                </c:pt>
                <c:pt idx="241">
                  <c:v>-0.53203490952020394</c:v>
                </c:pt>
                <c:pt idx="242">
                  <c:v>-0.52482463130526114</c:v>
                </c:pt>
                <c:pt idx="243">
                  <c:v>-0.51770840185215905</c:v>
                </c:pt>
                <c:pt idx="244">
                  <c:v>-0.51068510024217184</c:v>
                </c:pt>
                <c:pt idx="245">
                  <c:v>-0.50375361574299504</c:v>
                </c:pt>
                <c:pt idx="246">
                  <c:v>-0.49691284782030359</c:v>
                </c:pt>
                <c:pt idx="247">
                  <c:v>-0.49016170614485111</c:v>
                </c:pt>
                <c:pt idx="248">
                  <c:v>-0.48349911059527956</c:v>
                </c:pt>
                <c:pt idx="249">
                  <c:v>-0.47692399125681784</c:v>
                </c:pt>
                <c:pt idx="250">
                  <c:v>-0.47043528841604509</c:v>
                </c:pt>
                <c:pt idx="251">
                  <c:v>-0.46403195255188207</c:v>
                </c:pt>
                <c:pt idx="252">
                  <c:v>-0.4577129443229645</c:v>
                </c:pt>
                <c:pt idx="253">
                  <c:v>-0.45147723455156924</c:v>
                </c:pt>
                <c:pt idx="254">
                  <c:v>-0.44532380420422008</c:v>
                </c:pt>
                <c:pt idx="255">
                  <c:v>-0.4392516443691431</c:v>
                </c:pt>
                <c:pt idx="256">
                  <c:v>-0.43325975623068697</c:v>
                </c:pt>
                <c:pt idx="257">
                  <c:v>-0.4273471510408694</c:v>
                </c:pt>
                <c:pt idx="258">
                  <c:v>-0.42151285008815575</c:v>
                </c:pt>
                <c:pt idx="259">
                  <c:v>-0.41575588466361174</c:v>
                </c:pt>
                <c:pt idx="260">
                  <c:v>-0.41007529602456422</c:v>
                </c:pt>
                <c:pt idx="261">
                  <c:v>-0.40447013535582987</c:v>
                </c:pt>
                <c:pt idx="262">
                  <c:v>-0.39893946372872841</c:v>
                </c:pt>
                <c:pt idx="263">
                  <c:v>-0.3934823520578824</c:v>
                </c:pt>
                <c:pt idx="264">
                  <c:v>-0.38809788105599652</c:v>
                </c:pt>
                <c:pt idx="265">
                  <c:v>-0.38278514118663975</c:v>
                </c:pt>
                <c:pt idx="266">
                  <c:v>-0.37754323261522216</c:v>
                </c:pt>
                <c:pt idx="267">
                  <c:v>-0.37237126515817459</c:v>
                </c:pt>
                <c:pt idx="268">
                  <c:v>-0.36726835823049214</c:v>
                </c:pt>
                <c:pt idx="269">
                  <c:v>-0.36223364079166354</c:v>
                </c:pt>
                <c:pt idx="270">
                  <c:v>-0.35726625129015566</c:v>
                </c:pt>
                <c:pt idx="271">
                  <c:v>-0.35236533760646094</c:v>
                </c:pt>
                <c:pt idx="272">
                  <c:v>-0.34753005699483858</c:v>
                </c:pt>
                <c:pt idx="273">
                  <c:v>-0.34275957602378082</c:v>
                </c:pt>
                <c:pt idx="274">
                  <c:v>-0.33805307051534533</c:v>
                </c:pt>
                <c:pt idx="275">
                  <c:v>-0.33340972548335529</c:v>
                </c:pt>
                <c:pt idx="276">
                  <c:v>-0.32882873507059507</c:v>
                </c:pt>
                <c:pt idx="277">
                  <c:v>-0.32430930248500595</c:v>
                </c:pt>
                <c:pt idx="278">
                  <c:v>-0.31985063993503332</c:v>
                </c:pt>
                <c:pt idx="279">
                  <c:v>-0.31545196856409707</c:v>
                </c:pt>
                <c:pt idx="280">
                  <c:v>-0.31111251838431542</c:v>
                </c:pt>
                <c:pt idx="281">
                  <c:v>-0.3068315282094809</c:v>
                </c:pt>
                <c:pt idx="282">
                  <c:v>-0.30260824558741123</c:v>
                </c:pt>
                <c:pt idx="283">
                  <c:v>-0.29844192673167297</c:v>
                </c:pt>
                <c:pt idx="284">
                  <c:v>-0.29433183645274341</c:v>
                </c:pt>
                <c:pt idx="285">
                  <c:v>-0.29027724808868743</c:v>
                </c:pt>
                <c:pt idx="286">
                  <c:v>-0.28627744343535461</c:v>
                </c:pt>
                <c:pt idx="287">
                  <c:v>-0.28233171267619367</c:v>
                </c:pt>
                <c:pt idx="288">
                  <c:v>-0.27843935431167222</c:v>
                </c:pt>
                <c:pt idx="289">
                  <c:v>-0.27459967508838934</c:v>
                </c:pt>
                <c:pt idx="290">
                  <c:v>-0.27081198992789457</c:v>
                </c:pt>
                <c:pt idx="291">
                  <c:v>-0.26707562185528971</c:v>
                </c:pt>
                <c:pt idx="292">
                  <c:v>-0.26338990192758827</c:v>
                </c:pt>
                <c:pt idx="293">
                  <c:v>-0.25975416916193567</c:v>
                </c:pt>
                <c:pt idx="294">
                  <c:v>-0.25616777046367761</c:v>
                </c:pt>
                <c:pt idx="295">
                  <c:v>-0.25263006055435516</c:v>
                </c:pt>
                <c:pt idx="296">
                  <c:v>-0.24914040189959688</c:v>
                </c:pt>
                <c:pt idx="297">
                  <c:v>-0.24569816463700353</c:v>
                </c:pt>
                <c:pt idx="298">
                  <c:v>-0.24230272650400569</c:v>
                </c:pt>
                <c:pt idx="299">
                  <c:v>-0.23895347276577131</c:v>
                </c:pt>
                <c:pt idx="300">
                  <c:v>-0.2356497961431249</c:v>
                </c:pt>
                <c:pt idx="301">
                  <c:v>-0.23239109674057604</c:v>
                </c:pt>
                <c:pt idx="302">
                  <c:v>-0.22917678197442024</c:v>
                </c:pt>
                <c:pt idx="303">
                  <c:v>-0.22600626650099542</c:v>
                </c:pt>
                <c:pt idx="304">
                  <c:v>-0.22287897214505553</c:v>
                </c:pt>
                <c:pt idx="305">
                  <c:v>-0.21979432782832939</c:v>
                </c:pt>
                <c:pt idx="306">
                  <c:v>-0.21675176949826186</c:v>
                </c:pt>
                <c:pt idx="307">
                  <c:v>-0.21375074005698241</c:v>
                </c:pt>
                <c:pt idx="308">
                  <c:v>-0.21079068929047606</c:v>
                </c:pt>
                <c:pt idx="309">
                  <c:v>-0.20787107379802097</c:v>
                </c:pt>
                <c:pt idx="310">
                  <c:v>-0.20499135692188691</c:v>
                </c:pt>
                <c:pt idx="311">
                  <c:v>-0.20215100867730984</c:v>
                </c:pt>
                <c:pt idx="312">
                  <c:v>-0.19934950568276857</c:v>
                </c:pt>
                <c:pt idx="313">
                  <c:v>-0.19658633109057003</c:v>
                </c:pt>
                <c:pt idx="314">
                  <c:v>-0.1938609745177636</c:v>
                </c:pt>
                <c:pt idx="315">
                  <c:v>-0.19117293197739199</c:v>
                </c:pt>
                <c:pt idx="316">
                  <c:v>-0.1885217058100947</c:v>
                </c:pt>
                <c:pt idx="317">
                  <c:v>-0.18590680461608078</c:v>
                </c:pt>
                <c:pt idx="318">
                  <c:v>-0.18332774318746842</c:v>
                </c:pt>
                <c:pt idx="319">
                  <c:v>-0.18078404244101964</c:v>
                </c:pt>
                <c:pt idx="320">
                  <c:v>-0.17827522935126847</c:v>
                </c:pt>
                <c:pt idx="321">
                  <c:v>-0.17580083688405618</c:v>
                </c:pt>
                <c:pt idx="322">
                  <c:v>-0.17336040393048097</c:v>
                </c:pt>
                <c:pt idx="323">
                  <c:v>-0.17095347524127594</c:v>
                </c:pt>
                <c:pt idx="324">
                  <c:v>-0.16857960136161473</c:v>
                </c:pt>
                <c:pt idx="325">
                  <c:v>-0.16623833856636028</c:v>
                </c:pt>
                <c:pt idx="326">
                  <c:v>-0.1639292487957599</c:v>
                </c:pt>
                <c:pt idx="327">
                  <c:v>-0.16165189959159357</c:v>
                </c:pt>
                <c:pt idx="328">
                  <c:v>-0.15940586403378165</c:v>
                </c:pt>
                <c:pt idx="329">
                  <c:v>-0.15719072067745965</c:v>
                </c:pt>
                <c:pt idx="330">
                  <c:v>-0.15500605349052318</c:v>
                </c:pt>
                <c:pt idx="331">
                  <c:v>-0.15285145179164616</c:v>
                </c:pt>
                <c:pt idx="332">
                  <c:v>-0.15072651018878233</c:v>
                </c:pt>
                <c:pt idx="333">
                  <c:v>-0.14863082851815149</c:v>
                </c:pt>
                <c:pt idx="334">
                  <c:v>-0.14656401178370909</c:v>
                </c:pt>
                <c:pt idx="335">
                  <c:v>-0.14452567009711201</c:v>
                </c:pt>
                <c:pt idx="336">
                  <c:v>-0.14251541861817812</c:v>
                </c:pt>
                <c:pt idx="337">
                  <c:v>-0.14053287749584034</c:v>
                </c:pt>
                <c:pt idx="338">
                  <c:v>-0.13857767180960348</c:v>
                </c:pt>
                <c:pt idx="339">
                  <c:v>-0.13664943151150055</c:v>
                </c:pt>
                <c:pt idx="340">
                  <c:v>-0.13474779136855655</c:v>
                </c:pt>
                <c:pt idx="341">
                  <c:v>-0.13287239090575217</c:v>
                </c:pt>
                <c:pt idx="342">
                  <c:v>-0.13102287434949908</c:v>
                </c:pt>
                <c:pt idx="343">
                  <c:v>-0.12919889057162004</c:v>
                </c:pt>
                <c:pt idx="344">
                  <c:v>-0.12740009303383959</c:v>
                </c:pt>
                <c:pt idx="345">
                  <c:v>-0.12562613973278122</c:v>
                </c:pt>
                <c:pt idx="346">
                  <c:v>-0.12387669314547813</c:v>
                </c:pt>
                <c:pt idx="347">
                  <c:v>-0.12215142017538859</c:v>
                </c:pt>
                <c:pt idx="348">
                  <c:v>-0.12044999209892591</c:v>
                </c:pt>
                <c:pt idx="349">
                  <c:v>-0.11877208451249492</c:v>
                </c:pt>
                <c:pt idx="350">
                  <c:v>-0.11711737728003806</c:v>
                </c:pt>
                <c:pt idx="351">
                  <c:v>-0.11548555448108931</c:v>
                </c:pt>
                <c:pt idx="352">
                  <c:v>-0.11387630435933831</c:v>
                </c:pt>
                <c:pt idx="353">
                  <c:v>-0.11228931927169729</c:v>
                </c:pt>
                <c:pt idx="354">
                  <c:v>-0.11072429563787604</c:v>
                </c:pt>
                <c:pt idx="355">
                  <c:v>-0.10918093389046003</c:v>
                </c:pt>
                <c:pt idx="356">
                  <c:v>-0.10765893842549414</c:v>
                </c:pt>
                <c:pt idx="357">
                  <c:v>-0.10615801755356177</c:v>
                </c:pt>
                <c:pt idx="358">
                  <c:v>-0.10467788345137002</c:v>
                </c:pt>
                <c:pt idx="359">
                  <c:v>-0.10321825211382912</c:v>
                </c:pt>
                <c:pt idx="360">
                  <c:v>-0.10177884330662844</c:v>
                </c:pt>
                <c:pt idx="361">
                  <c:v>-0.10035938051930585</c:v>
                </c:pt>
                <c:pt idx="362">
                  <c:v>-9.8959590918811333E-2</c:v>
                </c:pt>
                <c:pt idx="363">
                  <c:v>-9.7579205303556113E-2</c:v>
                </c:pt>
                <c:pt idx="364">
                  <c:v>-9.621795805795165E-2</c:v>
                </c:pt>
                <c:pt idx="365">
                  <c:v>-9.4875587107433629E-2</c:v>
                </c:pt>
                <c:pt idx="366">
                  <c:v>-9.3551833873965734E-2</c:v>
                </c:pt>
                <c:pt idx="367">
                  <c:v>-9.2246443232024744E-2</c:v>
                </c:pt>
                <c:pt idx="368">
                  <c:v>-9.0959163465062262E-2</c:v>
                </c:pt>
                <c:pt idx="369">
                  <c:v>-8.968974622244083E-2</c:v>
                </c:pt>
                <c:pt idx="370">
                  <c:v>-8.8437946476839197E-2</c:v>
                </c:pt>
                <c:pt idx="371">
                  <c:v>-8.7203522482129245E-2</c:v>
                </c:pt>
                <c:pt idx="372">
                  <c:v>-8.5986235731715238E-2</c:v>
                </c:pt>
                <c:pt idx="373">
                  <c:v>-8.4785850917338229E-2</c:v>
                </c:pt>
                <c:pt idx="374">
                  <c:v>-8.3602135888336163E-2</c:v>
                </c:pt>
                <c:pt idx="375">
                  <c:v>-8.2434861611364527E-2</c:v>
                </c:pt>
                <c:pt idx="376">
                  <c:v>-8.1283802130565644E-2</c:v>
                </c:pt>
                <c:pt idx="377">
                  <c:v>-8.0148734528190602E-2</c:v>
                </c:pt>
                <c:pt idx="378">
                  <c:v>-7.9029438885667297E-2</c:v>
                </c:pt>
                <c:pt idx="379">
                  <c:v>-7.7925698245109809E-2</c:v>
                </c:pt>
                <c:pt idx="380">
                  <c:v>-7.683729857126971E-2</c:v>
                </c:pt>
                <c:pt idx="381">
                  <c:v>-7.5764028713922404E-2</c:v>
                </c:pt>
                <c:pt idx="382">
                  <c:v>-7.4705680370687824E-2</c:v>
                </c:pt>
                <c:pt idx="383">
                  <c:v>-7.3662048050279011E-2</c:v>
                </c:pt>
                <c:pt idx="384">
                  <c:v>-7.2632929036178115E-2</c:v>
                </c:pt>
                <c:pt idx="385">
                  <c:v>-7.161812335073553E-2</c:v>
                </c:pt>
                <c:pt idx="386">
                  <c:v>-7.061743371968579E-2</c:v>
                </c:pt>
                <c:pt idx="387">
                  <c:v>-6.9630665537081929E-2</c:v>
                </c:pt>
                <c:pt idx="388">
                  <c:v>-6.8657626830639792E-2</c:v>
                </c:pt>
                <c:pt idx="389">
                  <c:v>-6.7698128227492563E-2</c:v>
                </c:pt>
                <c:pt idx="390">
                  <c:v>-6.675198292034859E-2</c:v>
                </c:pt>
                <c:pt idx="391">
                  <c:v>-6.5819006634052407E-2</c:v>
                </c:pt>
                <c:pt idx="392">
                  <c:v>-6.489901759254188E-2</c:v>
                </c:pt>
                <c:pt idx="393">
                  <c:v>-6.3991836486200201E-2</c:v>
                </c:pt>
                <c:pt idx="394">
                  <c:v>-6.309728643959954E-2</c:v>
                </c:pt>
                <c:pt idx="395">
                  <c:v>-6.2215192979629921E-2</c:v>
                </c:pt>
                <c:pt idx="396">
                  <c:v>-6.1345384004012952E-2</c:v>
                </c:pt>
                <c:pt idx="397">
                  <c:v>-6.0487689750194057E-2</c:v>
                </c:pt>
                <c:pt idx="398">
                  <c:v>-5.9641942764613362E-2</c:v>
                </c:pt>
                <c:pt idx="399">
                  <c:v>-5.8807977872345436E-2</c:v>
                </c:pt>
                <c:pt idx="400">
                  <c:v>-5.7985632147111624E-2</c:v>
                </c:pt>
                <c:pt idx="401">
                  <c:v>-5.7174744881655977E-2</c:v>
                </c:pt>
                <c:pt idx="402">
                  <c:v>-5.6375157558483442E-2</c:v>
                </c:pt>
                <c:pt idx="403">
                  <c:v>-5.5586713820956042E-2</c:v>
                </c:pt>
                <c:pt idx="404">
                  <c:v>-5.4809259444744719E-2</c:v>
                </c:pt>
                <c:pt idx="405">
                  <c:v>-5.4042642309631031E-2</c:v>
                </c:pt>
                <c:pt idx="406">
                  <c:v>-5.3286712371656941E-2</c:v>
                </c:pt>
                <c:pt idx="407">
                  <c:v>-5.2541321635619795E-2</c:v>
                </c:pt>
                <c:pt idx="408">
                  <c:v>-5.1806324127905652E-2</c:v>
                </c:pt>
                <c:pt idx="409">
                  <c:v>-5.1081575869661604E-2</c:v>
                </c:pt>
                <c:pt idx="410">
                  <c:v>-5.0366934850300513E-2</c:v>
                </c:pt>
                <c:pt idx="411">
                  <c:v>-4.9662261001336631E-2</c:v>
                </c:pt>
                <c:pt idx="412">
                  <c:v>-4.896741617054641E-2</c:v>
                </c:pt>
                <c:pt idx="413">
                  <c:v>-4.8282264096454169E-2</c:v>
                </c:pt>
                <c:pt idx="414">
                  <c:v>-4.7606670383136318E-2</c:v>
                </c:pt>
                <c:pt idx="415">
                  <c:v>-4.694050247534224E-2</c:v>
                </c:pt>
                <c:pt idx="416">
                  <c:v>-4.6283629633927743E-2</c:v>
                </c:pt>
                <c:pt idx="417">
                  <c:v>-4.5635922911598646E-2</c:v>
                </c:pt>
                <c:pt idx="418">
                  <c:v>-4.499725512895994E-2</c:v>
                </c:pt>
                <c:pt idx="419">
                  <c:v>-4.4367500850867492E-2</c:v>
                </c:pt>
                <c:pt idx="420">
                  <c:v>-4.3746536363080527E-2</c:v>
                </c:pt>
                <c:pt idx="421">
                  <c:v>-4.3134239649208497E-2</c:v>
                </c:pt>
                <c:pt idx="422">
                  <c:v>-4.2530490367952381E-2</c:v>
                </c:pt>
                <c:pt idx="423">
                  <c:v>-4.193516983063459E-2</c:v>
                </c:pt>
                <c:pt idx="424">
                  <c:v>-4.1348160979016203E-2</c:v>
                </c:pt>
                <c:pt idx="425">
                  <c:v>-4.0769348363396116E-2</c:v>
                </c:pt>
                <c:pt idx="426">
                  <c:v>-4.0198618120991472E-2</c:v>
                </c:pt>
                <c:pt idx="427">
                  <c:v>-3.9635857954594622E-2</c:v>
                </c:pt>
                <c:pt idx="428">
                  <c:v>-3.9080957111502758E-2</c:v>
                </c:pt>
                <c:pt idx="429">
                  <c:v>-3.8533806362719691E-2</c:v>
                </c:pt>
                <c:pt idx="430">
                  <c:v>-3.7994297982423854E-2</c:v>
                </c:pt>
                <c:pt idx="431">
                  <c:v>-3.7462325727701529E-2</c:v>
                </c:pt>
                <c:pt idx="432">
                  <c:v>-3.6937784818540494E-2</c:v>
                </c:pt>
                <c:pt idx="433">
                  <c:v>-3.6420571918083303E-2</c:v>
                </c:pt>
                <c:pt idx="434">
                  <c:v>-3.5910585113134601E-2</c:v>
                </c:pt>
                <c:pt idx="435">
                  <c:v>-3.5407723894921424E-2</c:v>
                </c:pt>
                <c:pt idx="436">
                  <c:v>-3.4911889140103014E-2</c:v>
                </c:pt>
                <c:pt idx="437">
                  <c:v>-3.4422983092026724E-2</c:v>
                </c:pt>
                <c:pt idx="438">
                  <c:v>-3.3940909342227751E-2</c:v>
                </c:pt>
                <c:pt idx="439">
                  <c:v>-3.3465572812169372E-2</c:v>
                </c:pt>
                <c:pt idx="440">
                  <c:v>-3.2996879735221314E-2</c:v>
                </c:pt>
                <c:pt idx="441">
                  <c:v>-3.2534737638872956E-2</c:v>
                </c:pt>
                <c:pt idx="442">
                  <c:v>-3.2079055327178453E-2</c:v>
                </c:pt>
                <c:pt idx="443">
                  <c:v>-3.162974286343205E-2</c:v>
                </c:pt>
                <c:pt idx="444">
                  <c:v>-3.118671155306945E-2</c:v>
                </c:pt>
                <c:pt idx="445">
                  <c:v>-3.0749873926793278E-2</c:v>
                </c:pt>
                <c:pt idx="446">
                  <c:v>-3.0319143723920274E-2</c:v>
                </c:pt>
                <c:pt idx="447">
                  <c:v>-2.9894435875946365E-2</c:v>
                </c:pt>
                <c:pt idx="448">
                  <c:v>-2.9475666490328074E-2</c:v>
                </c:pt>
                <c:pt idx="449">
                  <c:v>-2.906275283447762E-2</c:v>
                </c:pt>
                <c:pt idx="450">
                  <c:v>-2.8655613319968014E-2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fit_2NN_FCC!$M$18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fit_2NN_FCC!$M$19:$M$469</c:f>
              <c:numCache>
                <c:formatCode>General</c:formatCode>
                <c:ptCount val="451"/>
                <c:pt idx="0">
                  <c:v>0.2238182797742283</c:v>
                </c:pt>
                <c:pt idx="1">
                  <c:v>-1.2064291887444512E-2</c:v>
                </c:pt>
                <c:pt idx="2">
                  <c:v>-0.23814999739015441</c:v>
                </c:pt>
                <c:pt idx="3">
                  <c:v>-0.4547571051949717</c:v>
                </c:pt>
                <c:pt idx="4">
                  <c:v>-0.66219437882793919</c:v>
                </c:pt>
                <c:pt idx="5">
                  <c:v>-0.86076135069257376</c:v>
                </c:pt>
                <c:pt idx="6">
                  <c:v>-1.0507485881261651</c:v>
                </c:pt>
                <c:pt idx="7">
                  <c:v>-1.2324379519177171</c:v>
                </c:pt>
                <c:pt idx="8">
                  <c:v>-1.4061028474994721</c:v>
                </c:pt>
                <c:pt idx="9">
                  <c:v>-1.5720084690177512</c:v>
                </c:pt>
                <c:pt idx="10">
                  <c:v>-1.730412036483397</c:v>
                </c:pt>
                <c:pt idx="11">
                  <c:v>-1.8815630261962966</c:v>
                </c:pt>
                <c:pt idx="12">
                  <c:v>-2.025703394633025</c:v>
                </c:pt>
                <c:pt idx="13">
                  <c:v>-2.1630677959814673</c:v>
                </c:pt>
                <c:pt idx="14">
                  <c:v>-2.2938837935010792</c:v>
                </c:pt>
                <c:pt idx="15">
                  <c:v>-2.4183720648823339</c:v>
                </c:pt>
                <c:pt idx="16">
                  <c:v>-2.5367466017743006</c:v>
                </c:pt>
                <c:pt idx="17">
                  <c:v>-2.6492149036442498</c:v>
                </c:pt>
                <c:pt idx="18">
                  <c:v>-2.7559781661288856</c:v>
                </c:pt>
                <c:pt idx="19">
                  <c:v>-2.8572314640321235</c:v>
                </c:pt>
                <c:pt idx="20">
                  <c:v>-2.9531639291201177</c:v>
                </c:pt>
                <c:pt idx="21">
                  <c:v>-3.0439589228599804</c:v>
                </c:pt>
                <c:pt idx="22">
                  <c:v>-3.1297942042444618</c:v>
                </c:pt>
                <c:pt idx="23">
                  <c:v>-3.2108420928411014</c:v>
                </c:pt>
                <c:pt idx="24">
                  <c:v>-3.2872696272001285</c:v>
                </c:pt>
                <c:pt idx="25">
                  <c:v>-3.3592387187519783</c:v>
                </c:pt>
                <c:pt idx="26">
                  <c:v>-3.4269063013214218</c:v>
                </c:pt>
                <c:pt idx="27">
                  <c:v>-3.4904244763817447</c:v>
                </c:pt>
                <c:pt idx="28">
                  <c:v>-3.5499406541691165</c:v>
                </c:pt>
                <c:pt idx="29">
                  <c:v>-3.6055976907737017</c:v>
                </c:pt>
                <c:pt idx="30">
                  <c:v>-3.6575340213209699</c:v>
                </c:pt>
                <c:pt idx="31">
                  <c:v>-3.70588378935342</c:v>
                </c:pt>
                <c:pt idx="32">
                  <c:v>-3.7507769725198337</c:v>
                </c:pt>
                <c:pt idx="33">
                  <c:v>-3.7923395046761712</c:v>
                </c:pt>
                <c:pt idx="34">
                  <c:v>-3.8306933944993435</c:v>
                </c:pt>
                <c:pt idx="35">
                  <c:v>-3.8659568407122169</c:v>
                </c:pt>
                <c:pt idx="36">
                  <c:v>-3.8982443440154384</c:v>
                </c:pt>
                <c:pt idx="37">
                  <c:v>-3.9276668158190642</c:v>
                </c:pt>
                <c:pt idx="38">
                  <c:v>-3.9543316838642513</c:v>
                </c:pt>
                <c:pt idx="39">
                  <c:v>-3.9783429948228557</c:v>
                </c:pt>
                <c:pt idx="40">
                  <c:v>-3.9998015139602243</c:v>
                </c:pt>
                <c:pt idx="41">
                  <c:v>-4.0188048219441468</c:v>
                </c:pt>
                <c:pt idx="42">
                  <c:v>-4.0354474088805512</c:v>
                </c:pt>
                <c:pt idx="43">
                  <c:v>-4.0498207656543066</c:v>
                </c:pt>
                <c:pt idx="44">
                  <c:v>-4.0620134726512589</c:v>
                </c:pt>
                <c:pt idx="45">
                  <c:v>-4.0721112859355424</c:v>
                </c:pt>
                <c:pt idx="46">
                  <c:v>-4.0801972209540658</c:v>
                </c:pt>
                <c:pt idx="47">
                  <c:v>-4.0863516338381123</c:v>
                </c:pt>
                <c:pt idx="48">
                  <c:v>-4.0906523003699986</c:v>
                </c:pt>
                <c:pt idx="49">
                  <c:v>-4.0931744926808271</c:v>
                </c:pt>
                <c:pt idx="50">
                  <c:v>-4.0939910537435393</c:v>
                </c:pt>
                <c:pt idx="51">
                  <c:v>-4.093172469723644</c:v>
                </c:pt>
                <c:pt idx="52">
                  <c:v>-4.0907869402482699</c:v>
                </c:pt>
                <c:pt idx="53">
                  <c:v>-4.086900446652451</c:v>
                </c:pt>
                <c:pt idx="54">
                  <c:v>-4.0815768182599523</c:v>
                </c:pt>
                <c:pt idx="55">
                  <c:v>-4.0748777967542846</c:v>
                </c:pt>
                <c:pt idx="56">
                  <c:v>-4.0668630986940251</c:v>
                </c:pt>
                <c:pt idx="57">
                  <c:v>-4.0575904762250037</c:v>
                </c:pt>
                <c:pt idx="58">
                  <c:v>-4.047115776040501</c:v>
                </c:pt>
                <c:pt idx="59">
                  <c:v>-4.0354929966390944</c:v>
                </c:pt>
                <c:pt idx="60">
                  <c:v>-4.0227743439284378</c:v>
                </c:pt>
                <c:pt idx="61">
                  <c:v>-4.0090102852219029</c:v>
                </c:pt>
                <c:pt idx="62">
                  <c:v>-3.9942496016736553</c:v>
                </c:pt>
                <c:pt idx="63">
                  <c:v>-3.9785394391965121</c:v>
                </c:pt>
                <c:pt idx="64">
                  <c:v>-3.9619253579056175</c:v>
                </c:pt>
                <c:pt idx="65">
                  <c:v>-3.9444513801298284</c:v>
                </c:pt>
                <c:pt idx="66">
                  <c:v>-3.926160037031464</c:v>
                </c:pt>
                <c:pt idx="67">
                  <c:v>-3.9070924138739618</c:v>
                </c:pt>
                <c:pt idx="68">
                  <c:v>-3.8872881939758805</c:v>
                </c:pt>
                <c:pt idx="69">
                  <c:v>-3.866785701388574</c:v>
                </c:pt>
                <c:pt idx="70">
                  <c:v>-3.8456219423338287</c:v>
                </c:pt>
                <c:pt idx="71">
                  <c:v>-3.8238326454367444</c:v>
                </c:pt>
                <c:pt idx="72">
                  <c:v>-3.8014523007881298</c:v>
                </c:pt>
                <c:pt idx="73">
                  <c:v>-3.7785141978697294</c:v>
                </c:pt>
                <c:pt idx="74">
                  <c:v>-3.7550504623746424</c:v>
                </c:pt>
                <c:pt idx="75">
                  <c:v>-3.7310920919544155</c:v>
                </c:pt>
                <c:pt idx="76">
                  <c:v>-3.7066689909233688</c:v>
                </c:pt>
                <c:pt idx="77">
                  <c:v>-3.681810003949876</c:v>
                </c:pt>
                <c:pt idx="78">
                  <c:v>-3.6565429487634669</c:v>
                </c:pt>
                <c:pt idx="79">
                  <c:v>-3.6308946479058557</c:v>
                </c:pt>
                <c:pt idx="80">
                  <c:v>-3.6048909595530887</c:v>
                </c:pt>
                <c:pt idx="81">
                  <c:v>-3.5785568074353913</c:v>
                </c:pt>
                <c:pt idx="82">
                  <c:v>-3.5519162098804409</c:v>
                </c:pt>
                <c:pt idx="83">
                  <c:v>-3.5249923080050785</c:v>
                </c:pt>
                <c:pt idx="84">
                  <c:v>-3.4978073930798073</c:v>
                </c:pt>
                <c:pt idx="85">
                  <c:v>-3.470382933089712</c:v>
                </c:pt>
                <c:pt idx="86">
                  <c:v>-3.4427395985147595</c:v>
                </c:pt>
                <c:pt idx="87">
                  <c:v>-3.4148972873518018</c:v>
                </c:pt>
                <c:pt idx="88">
                  <c:v>-3.3868751493999936</c:v>
                </c:pt>
                <c:pt idx="89">
                  <c:v>-3.3586916098306814</c:v>
                </c:pt>
                <c:pt idx="90">
                  <c:v>-3.330364392062255</c:v>
                </c:pt>
                <c:pt idx="91">
                  <c:v>-3.3019105399598834</c:v>
                </c:pt>
                <c:pt idx="92">
                  <c:v>-3.273346439379444</c:v>
                </c:pt>
                <c:pt idx="93">
                  <c:v>-3.2446878390744924</c:v>
                </c:pt>
                <c:pt idx="94">
                  <c:v>-3.2159498709844798</c:v>
                </c:pt>
                <c:pt idx="95">
                  <c:v>-3.1871470699220197</c:v>
                </c:pt>
                <c:pt idx="96">
                  <c:v>-3.1582933926764234</c:v>
                </c:pt>
                <c:pt idx="97">
                  <c:v>-3.1294022365502725</c:v>
                </c:pt>
                <c:pt idx="98">
                  <c:v>-3.1004864573453039</c:v>
                </c:pt>
                <c:pt idx="99">
                  <c:v>-3.0715583868134559</c:v>
                </c:pt>
                <c:pt idx="100">
                  <c:v>-3.0426298495884452</c:v>
                </c:pt>
                <c:pt idx="101">
                  <c:v>-3.0137121796127775</c:v>
                </c:pt>
                <c:pt idx="102">
                  <c:v>-2.984816236074793</c:v>
                </c:pt>
                <c:pt idx="103">
                  <c:v>-2.9559524188697646</c:v>
                </c:pt>
                <c:pt idx="104">
                  <c:v>-2.9271306835988415</c:v>
                </c:pt>
                <c:pt idx="105">
                  <c:v>-2.8983605561190746</c:v>
                </c:pt>
                <c:pt idx="106">
                  <c:v>-2.8696511466575503</c:v>
                </c:pt>
                <c:pt idx="107">
                  <c:v>-2.8410111635021478</c:v>
                </c:pt>
                <c:pt idx="108">
                  <c:v>-2.8124489262811601</c:v>
                </c:pt>
                <c:pt idx="109">
                  <c:v>-2.7839723788436705</c:v>
                </c:pt>
                <c:pt idx="110">
                  <c:v>-2.7555891017521876</c:v>
                </c:pt>
                <c:pt idx="111">
                  <c:v>-2.7273063243987647</c:v>
                </c:pt>
                <c:pt idx="112">
                  <c:v>-2.699130936755517</c:v>
                </c:pt>
                <c:pt idx="113">
                  <c:v>-2.6710695007700629</c:v>
                </c:pt>
                <c:pt idx="114">
                  <c:v>-2.643128261416237</c:v>
                </c:pt>
                <c:pt idx="115">
                  <c:v>-2.6153131574100121</c:v>
                </c:pt>
                <c:pt idx="116">
                  <c:v>-2.5876298316003608</c:v>
                </c:pt>
                <c:pt idx="117">
                  <c:v>-2.5600836410445011</c:v>
                </c:pt>
                <c:pt idx="118">
                  <c:v>-2.5326796667766347</c:v>
                </c:pt>
                <c:pt idx="119">
                  <c:v>-2.5054227232791524</c:v>
                </c:pt>
                <c:pt idx="120">
                  <c:v>-2.4783173676648893</c:v>
                </c:pt>
                <c:pt idx="121">
                  <c:v>-2.4513679085788822</c:v>
                </c:pt>
                <c:pt idx="122">
                  <c:v>-2.4245784148277574</c:v>
                </c:pt>
                <c:pt idx="123">
                  <c:v>-2.3979527237447003</c:v>
                </c:pt>
                <c:pt idx="124">
                  <c:v>-2.3714944492977006</c:v>
                </c:pt>
                <c:pt idx="125">
                  <c:v>-2.3452069899485775</c:v>
                </c:pt>
                <c:pt idx="126">
                  <c:v>-2.3190935362700262</c:v>
                </c:pt>
                <c:pt idx="127">
                  <c:v>-2.2931570783277819</c:v>
                </c:pt>
                <c:pt idx="128">
                  <c:v>-2.2674004128347462</c:v>
                </c:pt>
                <c:pt idx="129">
                  <c:v>-2.2418261500837482</c:v>
                </c:pt>
                <c:pt idx="130">
                  <c:v>-2.2164367206654352</c:v>
                </c:pt>
                <c:pt idx="131">
                  <c:v>-2.1912343819775484</c:v>
                </c:pt>
                <c:pt idx="132">
                  <c:v>-2.1662212245317294</c:v>
                </c:pt>
                <c:pt idx="133">
                  <c:v>-2.1413991780637933</c:v>
                </c:pt>
                <c:pt idx="134">
                  <c:v>-2.1167700174532187</c:v>
                </c:pt>
                <c:pt idx="135">
                  <c:v>-2.0923353684574799</c:v>
                </c:pt>
                <c:pt idx="136">
                  <c:v>-2.0680967132666481</c:v>
                </c:pt>
                <c:pt idx="137">
                  <c:v>-2.0440553958835581</c:v>
                </c:pt>
                <c:pt idx="138">
                  <c:v>-2.0202126273346881</c:v>
                </c:pt>
                <c:pt idx="139">
                  <c:v>-1.9965694907167166</c:v>
                </c:pt>
                <c:pt idx="140">
                  <c:v>-1.9731269460836296</c:v>
                </c:pt>
                <c:pt idx="141">
                  <c:v>-1.949885835179064</c:v>
                </c:pt>
                <c:pt idx="142">
                  <c:v>-1.9268468860184838</c:v>
                </c:pt>
                <c:pt idx="143">
                  <c:v>-1.9040107173256164</c:v>
                </c:pt>
                <c:pt idx="144">
                  <c:v>-1.8813778428274543</c:v>
                </c:pt>
                <c:pt idx="145">
                  <c:v>-1.8589486754120403</c:v>
                </c:pt>
                <c:pt idx="146">
                  <c:v>-1.8367235311530838</c:v>
                </c:pt>
                <c:pt idx="147">
                  <c:v>-1.8147026332053782</c:v>
                </c:pt>
                <c:pt idx="148">
                  <c:v>-1.7928861155748326</c:v>
                </c:pt>
                <c:pt idx="149">
                  <c:v>-1.7712740267668952</c:v>
                </c:pt>
                <c:pt idx="150">
                  <c:v>-1.7498663333169318</c:v>
                </c:pt>
                <c:pt idx="151">
                  <c:v>-1.7286629232061357</c:v>
                </c:pt>
                <c:pt idx="152">
                  <c:v>-1.7076636091663318</c:v>
                </c:pt>
                <c:pt idx="153">
                  <c:v>-1.6868681318770444</c:v>
                </c:pt>
                <c:pt idx="154">
                  <c:v>-1.6662761630580101</c:v>
                </c:pt>
                <c:pt idx="155">
                  <c:v>-1.6458873084602903</c:v>
                </c:pt>
                <c:pt idx="156">
                  <c:v>-1.625701110759018</c:v>
                </c:pt>
                <c:pt idx="157">
                  <c:v>-1.6057170523507251</c:v>
                </c:pt>
                <c:pt idx="158">
                  <c:v>-1.5859345580581174</c:v>
                </c:pt>
                <c:pt idx="159">
                  <c:v>-1.5663529977450972</c:v>
                </c:pt>
                <c:pt idx="160">
                  <c:v>-1.5469716888447134</c:v>
                </c:pt>
                <c:pt idx="161">
                  <c:v>-1.527789898802679</c:v>
                </c:pt>
                <c:pt idx="162">
                  <c:v>-1.5088068474390064</c:v>
                </c:pt>
                <c:pt idx="163">
                  <c:v>-1.490021709230223</c:v>
                </c:pt>
                <c:pt idx="164">
                  <c:v>-1.4714336155145959</c:v>
                </c:pt>
                <c:pt idx="165">
                  <c:v>-1.4530416566226652</c:v>
                </c:pt>
                <c:pt idx="166">
                  <c:v>-1.4348448839353842</c:v>
                </c:pt>
                <c:pt idx="167">
                  <c:v>-1.4168423118720543</c:v>
                </c:pt>
                <c:pt idx="168">
                  <c:v>-1.3990329198101843</c:v>
                </c:pt>
                <c:pt idx="169">
                  <c:v>-1.3814156539393634</c:v>
                </c:pt>
                <c:pt idx="170">
                  <c:v>-1.3639894290511523</c:v>
                </c:pt>
                <c:pt idx="171">
                  <c:v>-1.3467531302669475</c:v>
                </c:pt>
                <c:pt idx="172">
                  <c:v>-1.3297056147057333</c:v>
                </c:pt>
                <c:pt idx="173">
                  <c:v>-1.31284571309354</c:v>
                </c:pt>
                <c:pt idx="174">
                  <c:v>-1.2961722313164208</c:v>
                </c:pt>
                <c:pt idx="175">
                  <c:v>-1.2796839519186713</c:v>
                </c:pt>
                <c:pt idx="176">
                  <c:v>-1.2633796355479796</c:v>
                </c:pt>
                <c:pt idx="177">
                  <c:v>-1.2472580223491636</c:v>
                </c:pt>
                <c:pt idx="178">
                  <c:v>-1.2313178333080497</c:v>
                </c:pt>
                <c:pt idx="179">
                  <c:v>-1.2155577715470691</c:v>
                </c:pt>
                <c:pt idx="180">
                  <c:v>-1.1999765235740547</c:v>
                </c:pt>
                <c:pt idx="181">
                  <c:v>-1.1845727604856955</c:v>
                </c:pt>
                <c:pt idx="182">
                  <c:v>-1.1693451391270542</c:v>
                </c:pt>
                <c:pt idx="183">
                  <c:v>-1.1542923032085342</c:v>
                </c:pt>
                <c:pt idx="184">
                  <c:v>-1.1394128843816078</c:v>
                </c:pt>
                <c:pt idx="185">
                  <c:v>-1.1247055032746063</c:v>
                </c:pt>
                <c:pt idx="186">
                  <c:v>-1.1101687704898224</c:v>
                </c:pt>
                <c:pt idx="187">
                  <c:v>-1.0958012875631444</c:v>
                </c:pt>
                <c:pt idx="188">
                  <c:v>-1.081601647887398</c:v>
                </c:pt>
                <c:pt idx="189">
                  <c:v>-1.0675684376005345</c:v>
                </c:pt>
                <c:pt idx="190">
                  <c:v>-1.0537002364398054</c:v>
                </c:pt>
                <c:pt idx="191">
                  <c:v>-1.0399956185629575</c:v>
                </c:pt>
                <c:pt idx="192">
                  <c:v>-1.026453153337535</c:v>
                </c:pt>
                <c:pt idx="193">
                  <c:v>-1.0130714060992847</c:v>
                </c:pt>
                <c:pt idx="194">
                  <c:v>-0.99984893888065851</c:v>
                </c:pt>
                <c:pt idx="195">
                  <c:v>-0.98678431111035658</c:v>
                </c:pt>
                <c:pt idx="196">
                  <c:v>-0.97387608028485917</c:v>
                </c:pt>
                <c:pt idx="197">
                  <c:v>-0.96112280261282512</c:v>
                </c:pt>
                <c:pt idx="198">
                  <c:v>-0.9485230336332664</c:v>
                </c:pt>
                <c:pt idx="199">
                  <c:v>-0.93607532880828592</c:v>
                </c:pt>
                <c:pt idx="200">
                  <c:v>-0.9237782440912764</c:v>
                </c:pt>
                <c:pt idx="201">
                  <c:v>-0.91163033647131464</c:v>
                </c:pt>
                <c:pt idx="202">
                  <c:v>-0.89963016449456135</c:v>
                </c:pt>
                <c:pt idx="203">
                  <c:v>-0.88777628876340708</c:v>
                </c:pt>
                <c:pt idx="204">
                  <c:v>-0.87606727241408999</c:v>
                </c:pt>
                <c:pt idx="205">
                  <c:v>-0.86450168157349927</c:v>
                </c:pt>
                <c:pt idx="206">
                  <c:v>-0.85307808579583766</c:v>
                </c:pt>
                <c:pt idx="207">
                  <c:v>-0.84179505847982916</c:v>
                </c:pt>
                <c:pt idx="208">
                  <c:v>-0.83065117726709137</c:v>
                </c:pt>
                <c:pt idx="209">
                  <c:v>-0.81964502442231701</c:v>
                </c:pt>
                <c:pt idx="210">
                  <c:v>-0.80877518719586461</c:v>
                </c:pt>
                <c:pt idx="211">
                  <c:v>-0.79804025816934498</c:v>
                </c:pt>
                <c:pt idx="212">
                  <c:v>-0.78743883558477923</c:v>
                </c:pt>
                <c:pt idx="213">
                  <c:v>-0.77696952365787231</c:v>
                </c:pt>
                <c:pt idx="214">
                  <c:v>-0.76663093287595685</c:v>
                </c:pt>
                <c:pt idx="215">
                  <c:v>-0.75642168028109902</c:v>
                </c:pt>
                <c:pt idx="216">
                  <c:v>-0.74634038973890771</c:v>
                </c:pt>
                <c:pt idx="217">
                  <c:v>-0.73638569219349903</c:v>
                </c:pt>
                <c:pt idx="218">
                  <c:v>-0.7265562259091134</c:v>
                </c:pt>
                <c:pt idx="219">
                  <c:v>-0.71685063669884797</c:v>
                </c:pt>
                <c:pt idx="220">
                  <c:v>-0.70726757814092622</c:v>
                </c:pt>
                <c:pt idx="221">
                  <c:v>-0.6978057117829648</c:v>
                </c:pt>
                <c:pt idx="222">
                  <c:v>-0.68846370733463746</c:v>
                </c:pt>
                <c:pt idx="223">
                  <c:v>-0.67924024284914652</c:v>
                </c:pt>
                <c:pt idx="224">
                  <c:v>-0.67013400489390973</c:v>
                </c:pt>
                <c:pt idx="225">
                  <c:v>-0.66114368871081508</c:v>
                </c:pt>
                <c:pt idx="226">
                  <c:v>-0.65226799836643989</c:v>
                </c:pt>
                <c:pt idx="227">
                  <c:v>-0.64350564689258294</c:v>
                </c:pt>
                <c:pt idx="228">
                  <c:v>-0.63485535641745194</c:v>
                </c:pt>
                <c:pt idx="229">
                  <c:v>-0.62631585828784697</c:v>
                </c:pt>
                <c:pt idx="230">
                  <c:v>-0.61788589318267328</c:v>
                </c:pt>
                <c:pt idx="231">
                  <c:v>-0.60956421121807991</c:v>
                </c:pt>
                <c:pt idx="232">
                  <c:v>-0.60134957204455786</c:v>
                </c:pt>
                <c:pt idx="233">
                  <c:v>-0.59324074493626255</c:v>
                </c:pt>
                <c:pt idx="234">
                  <c:v>-0.58523650887287471</c:v>
                </c:pt>
                <c:pt idx="235">
                  <c:v>-0.57733565261426534</c:v>
                </c:pt>
                <c:pt idx="236">
                  <c:v>-0.5695369747682314</c:v>
                </c:pt>
                <c:pt idx="237">
                  <c:v>-0.56183928385157289</c:v>
                </c:pt>
                <c:pt idx="238">
                  <c:v>-0.55424139834475739</c:v>
                </c:pt>
                <c:pt idx="239">
                  <c:v>-0.54674214674041388</c:v>
                </c:pt>
                <c:pt idx="240">
                  <c:v>-0.53934036758590753</c:v>
                </c:pt>
                <c:pt idx="241">
                  <c:v>-0.53203490952020394</c:v>
                </c:pt>
                <c:pt idx="242">
                  <c:v>-0.52482463130526114</c:v>
                </c:pt>
                <c:pt idx="243">
                  <c:v>-0.51770840185215905</c:v>
                </c:pt>
                <c:pt idx="244">
                  <c:v>-0.51068510024217184</c:v>
                </c:pt>
                <c:pt idx="245">
                  <c:v>-0.50375361574299504</c:v>
                </c:pt>
                <c:pt idx="246">
                  <c:v>-0.49691284782030359</c:v>
                </c:pt>
                <c:pt idx="247">
                  <c:v>-0.49016170614485111</c:v>
                </c:pt>
                <c:pt idx="248">
                  <c:v>-0.48349911059527956</c:v>
                </c:pt>
                <c:pt idx="249">
                  <c:v>-0.47692399125681784</c:v>
                </c:pt>
                <c:pt idx="250">
                  <c:v>-0.47043528841604509</c:v>
                </c:pt>
                <c:pt idx="251">
                  <c:v>-0.46403195255188207</c:v>
                </c:pt>
                <c:pt idx="252">
                  <c:v>-0.4577129443229645</c:v>
                </c:pt>
                <c:pt idx="253">
                  <c:v>-0.45147723455156924</c:v>
                </c:pt>
                <c:pt idx="254">
                  <c:v>-0.44532380420422008</c:v>
                </c:pt>
                <c:pt idx="255">
                  <c:v>-0.4392516443691431</c:v>
                </c:pt>
                <c:pt idx="256">
                  <c:v>-0.43325975623068697</c:v>
                </c:pt>
                <c:pt idx="257">
                  <c:v>-0.4273471510408694</c:v>
                </c:pt>
                <c:pt idx="258">
                  <c:v>-0.42151285008815575</c:v>
                </c:pt>
                <c:pt idx="259">
                  <c:v>-0.41575588466361174</c:v>
                </c:pt>
                <c:pt idx="260">
                  <c:v>-0.41007529602456422</c:v>
                </c:pt>
                <c:pt idx="261">
                  <c:v>-0.40447013535582987</c:v>
                </c:pt>
                <c:pt idx="262">
                  <c:v>-0.39893946372872841</c:v>
                </c:pt>
                <c:pt idx="263">
                  <c:v>-0.3934823520578824</c:v>
                </c:pt>
                <c:pt idx="264">
                  <c:v>-0.38809788105599652</c:v>
                </c:pt>
                <c:pt idx="265">
                  <c:v>-0.38278514118663975</c:v>
                </c:pt>
                <c:pt idx="266">
                  <c:v>-0.37754323261522216</c:v>
                </c:pt>
                <c:pt idx="267">
                  <c:v>-0.37237126515817459</c:v>
                </c:pt>
                <c:pt idx="268">
                  <c:v>-0.36726835823049214</c:v>
                </c:pt>
                <c:pt idx="269">
                  <c:v>-0.36223364079166354</c:v>
                </c:pt>
                <c:pt idx="270">
                  <c:v>-0.35726625129015566</c:v>
                </c:pt>
                <c:pt idx="271">
                  <c:v>-0.35236533760646094</c:v>
                </c:pt>
                <c:pt idx="272">
                  <c:v>-0.34753005699483858</c:v>
                </c:pt>
                <c:pt idx="273">
                  <c:v>-0.34275957602378082</c:v>
                </c:pt>
                <c:pt idx="274">
                  <c:v>-0.33805307051534533</c:v>
                </c:pt>
                <c:pt idx="275">
                  <c:v>-0.33340972548335529</c:v>
                </c:pt>
                <c:pt idx="276">
                  <c:v>-0.32882873507059507</c:v>
                </c:pt>
                <c:pt idx="277">
                  <c:v>-0.32430930248500595</c:v>
                </c:pt>
                <c:pt idx="278">
                  <c:v>-0.31985063993503332</c:v>
                </c:pt>
                <c:pt idx="279">
                  <c:v>-0.31545196856409707</c:v>
                </c:pt>
                <c:pt idx="280">
                  <c:v>-0.31111251838431542</c:v>
                </c:pt>
                <c:pt idx="281">
                  <c:v>-0.3068315282094809</c:v>
                </c:pt>
                <c:pt idx="282">
                  <c:v>-0.30260824558741123</c:v>
                </c:pt>
                <c:pt idx="283">
                  <c:v>-0.29844192673167297</c:v>
                </c:pt>
                <c:pt idx="284">
                  <c:v>-0.29433183645274341</c:v>
                </c:pt>
                <c:pt idx="285">
                  <c:v>-0.29027724808868743</c:v>
                </c:pt>
                <c:pt idx="286">
                  <c:v>-0.28627744343535461</c:v>
                </c:pt>
                <c:pt idx="287">
                  <c:v>-0.28233171267619367</c:v>
                </c:pt>
                <c:pt idx="288">
                  <c:v>-0.27843935431167222</c:v>
                </c:pt>
                <c:pt idx="289">
                  <c:v>-0.27459967508838934</c:v>
                </c:pt>
                <c:pt idx="290">
                  <c:v>-0.27081198992789457</c:v>
                </c:pt>
                <c:pt idx="291">
                  <c:v>-0.26707562185528971</c:v>
                </c:pt>
                <c:pt idx="292">
                  <c:v>-0.26338990192758827</c:v>
                </c:pt>
                <c:pt idx="293">
                  <c:v>-0.25975416916193567</c:v>
                </c:pt>
                <c:pt idx="294">
                  <c:v>-0.25616777046367761</c:v>
                </c:pt>
                <c:pt idx="295">
                  <c:v>-0.25263006055435516</c:v>
                </c:pt>
                <c:pt idx="296">
                  <c:v>-0.24914040189959688</c:v>
                </c:pt>
                <c:pt idx="297">
                  <c:v>-0.24569816463700353</c:v>
                </c:pt>
                <c:pt idx="298">
                  <c:v>-0.24230272650400569</c:v>
                </c:pt>
                <c:pt idx="299">
                  <c:v>-0.23895347276577131</c:v>
                </c:pt>
                <c:pt idx="300">
                  <c:v>-0.2356497961431249</c:v>
                </c:pt>
                <c:pt idx="301">
                  <c:v>-0.23239109674057604</c:v>
                </c:pt>
                <c:pt idx="302">
                  <c:v>-0.22917678197442024</c:v>
                </c:pt>
                <c:pt idx="303">
                  <c:v>-0.22600626650099542</c:v>
                </c:pt>
                <c:pt idx="304">
                  <c:v>-0.22287897214505553</c:v>
                </c:pt>
                <c:pt idx="305">
                  <c:v>-0.21979432782832939</c:v>
                </c:pt>
                <c:pt idx="306">
                  <c:v>-0.21675176949826186</c:v>
                </c:pt>
                <c:pt idx="307">
                  <c:v>-0.21375074005698241</c:v>
                </c:pt>
                <c:pt idx="308">
                  <c:v>-0.21079068929047606</c:v>
                </c:pt>
                <c:pt idx="309">
                  <c:v>-0.20787107379802097</c:v>
                </c:pt>
                <c:pt idx="310">
                  <c:v>-0.20499135692188691</c:v>
                </c:pt>
                <c:pt idx="311">
                  <c:v>-0.20215100867730984</c:v>
                </c:pt>
                <c:pt idx="312">
                  <c:v>-0.19934950568276857</c:v>
                </c:pt>
                <c:pt idx="313">
                  <c:v>-0.19658633109057003</c:v>
                </c:pt>
                <c:pt idx="314">
                  <c:v>-0.1938609745177636</c:v>
                </c:pt>
                <c:pt idx="315">
                  <c:v>-0.19117293197739199</c:v>
                </c:pt>
                <c:pt idx="316">
                  <c:v>-0.1885217058100947</c:v>
                </c:pt>
                <c:pt idx="317">
                  <c:v>-0.18590680461608078</c:v>
                </c:pt>
                <c:pt idx="318">
                  <c:v>-0.18332774318746842</c:v>
                </c:pt>
                <c:pt idx="319">
                  <c:v>-0.18078404244101964</c:v>
                </c:pt>
                <c:pt idx="320">
                  <c:v>-0.17827522935126847</c:v>
                </c:pt>
                <c:pt idx="321">
                  <c:v>-0.17580083688405618</c:v>
                </c:pt>
                <c:pt idx="322">
                  <c:v>-0.17336040393048097</c:v>
                </c:pt>
                <c:pt idx="323">
                  <c:v>-0.17095347524127594</c:v>
                </c:pt>
                <c:pt idx="324">
                  <c:v>-0.16857960136161473</c:v>
                </c:pt>
                <c:pt idx="325">
                  <c:v>-0.16623833856636028</c:v>
                </c:pt>
                <c:pt idx="326">
                  <c:v>-0.1639292487957599</c:v>
                </c:pt>
                <c:pt idx="327">
                  <c:v>-0.16165189959159357</c:v>
                </c:pt>
                <c:pt idx="328">
                  <c:v>-0.15940586403378165</c:v>
                </c:pt>
                <c:pt idx="329">
                  <c:v>-0.15719072067745965</c:v>
                </c:pt>
                <c:pt idx="330">
                  <c:v>-0.15500605349052318</c:v>
                </c:pt>
                <c:pt idx="331">
                  <c:v>-0.15285145179164616</c:v>
                </c:pt>
                <c:pt idx="332">
                  <c:v>-0.15072651018878233</c:v>
                </c:pt>
                <c:pt idx="333">
                  <c:v>-0.14863082851815149</c:v>
                </c:pt>
                <c:pt idx="334">
                  <c:v>-0.14656401178370909</c:v>
                </c:pt>
                <c:pt idx="335">
                  <c:v>-0.14452567009711201</c:v>
                </c:pt>
                <c:pt idx="336">
                  <c:v>-0.14251541861817812</c:v>
                </c:pt>
                <c:pt idx="337">
                  <c:v>-0.14053287749584034</c:v>
                </c:pt>
                <c:pt idx="338">
                  <c:v>-0.13857767180960348</c:v>
                </c:pt>
                <c:pt idx="339">
                  <c:v>-0.13664943151150055</c:v>
                </c:pt>
                <c:pt idx="340">
                  <c:v>-0.13474779136855655</c:v>
                </c:pt>
                <c:pt idx="341">
                  <c:v>-0.13287239090575217</c:v>
                </c:pt>
                <c:pt idx="342">
                  <c:v>-0.13102287434949908</c:v>
                </c:pt>
                <c:pt idx="343">
                  <c:v>-0.12919889057162004</c:v>
                </c:pt>
                <c:pt idx="344">
                  <c:v>-0.12740009303383959</c:v>
                </c:pt>
                <c:pt idx="345">
                  <c:v>-0.12562613973278122</c:v>
                </c:pt>
                <c:pt idx="346">
                  <c:v>-0.12387669314547813</c:v>
                </c:pt>
                <c:pt idx="347">
                  <c:v>-0.12215142017538859</c:v>
                </c:pt>
                <c:pt idx="348">
                  <c:v>-0.12044999209892591</c:v>
                </c:pt>
                <c:pt idx="349">
                  <c:v>-0.11877208451249492</c:v>
                </c:pt>
                <c:pt idx="350">
                  <c:v>-0.11711737728003806</c:v>
                </c:pt>
                <c:pt idx="351">
                  <c:v>-0.11548555448108931</c:v>
                </c:pt>
                <c:pt idx="352">
                  <c:v>-0.11387630435933831</c:v>
                </c:pt>
                <c:pt idx="353">
                  <c:v>-0.11228931927169729</c:v>
                </c:pt>
                <c:pt idx="354">
                  <c:v>-0.11072429563787604</c:v>
                </c:pt>
                <c:pt idx="355">
                  <c:v>-0.10918093389046003</c:v>
                </c:pt>
                <c:pt idx="356">
                  <c:v>-0.10765893842549414</c:v>
                </c:pt>
                <c:pt idx="357">
                  <c:v>-0.10615801755356177</c:v>
                </c:pt>
                <c:pt idx="358">
                  <c:v>-0.10467788345137002</c:v>
                </c:pt>
                <c:pt idx="359">
                  <c:v>-0.10321825211382912</c:v>
                </c:pt>
                <c:pt idx="360">
                  <c:v>-0.10177884330662844</c:v>
                </c:pt>
                <c:pt idx="361">
                  <c:v>-0.10035938051930585</c:v>
                </c:pt>
                <c:pt idx="362">
                  <c:v>-9.8959590918811333E-2</c:v>
                </c:pt>
                <c:pt idx="363">
                  <c:v>-9.7579205303556113E-2</c:v>
                </c:pt>
                <c:pt idx="364">
                  <c:v>-9.621795805795165E-2</c:v>
                </c:pt>
                <c:pt idx="365">
                  <c:v>-9.4875587107433629E-2</c:v>
                </c:pt>
                <c:pt idx="366">
                  <c:v>-9.3551833873965734E-2</c:v>
                </c:pt>
                <c:pt idx="367">
                  <c:v>-9.2246443232024744E-2</c:v>
                </c:pt>
                <c:pt idx="368">
                  <c:v>-9.0959163465062262E-2</c:v>
                </c:pt>
                <c:pt idx="369">
                  <c:v>-8.968974622244083E-2</c:v>
                </c:pt>
                <c:pt idx="370">
                  <c:v>-8.8437946476839197E-2</c:v>
                </c:pt>
                <c:pt idx="371">
                  <c:v>-8.7203522482129245E-2</c:v>
                </c:pt>
                <c:pt idx="372">
                  <c:v>-8.5986235731715238E-2</c:v>
                </c:pt>
                <c:pt idx="373">
                  <c:v>-8.4785850917338229E-2</c:v>
                </c:pt>
                <c:pt idx="374">
                  <c:v>-8.3602135888336163E-2</c:v>
                </c:pt>
                <c:pt idx="375">
                  <c:v>-8.2434861611364527E-2</c:v>
                </c:pt>
                <c:pt idx="376">
                  <c:v>-8.1283802130565644E-2</c:v>
                </c:pt>
                <c:pt idx="377">
                  <c:v>-8.0148734528190602E-2</c:v>
                </c:pt>
                <c:pt idx="378">
                  <c:v>-7.9029438885667297E-2</c:v>
                </c:pt>
                <c:pt idx="379">
                  <c:v>-7.7925698245109809E-2</c:v>
                </c:pt>
                <c:pt idx="380">
                  <c:v>-7.683729857126971E-2</c:v>
                </c:pt>
                <c:pt idx="381">
                  <c:v>-7.5764028713922404E-2</c:v>
                </c:pt>
                <c:pt idx="382">
                  <c:v>-7.4705680370687824E-2</c:v>
                </c:pt>
                <c:pt idx="383">
                  <c:v>-7.3662048050279011E-2</c:v>
                </c:pt>
                <c:pt idx="384">
                  <c:v>-7.2632929036178115E-2</c:v>
                </c:pt>
                <c:pt idx="385">
                  <c:v>-7.161812335073553E-2</c:v>
                </c:pt>
                <c:pt idx="386">
                  <c:v>-7.061743371968579E-2</c:v>
                </c:pt>
                <c:pt idx="387">
                  <c:v>-6.9630665537081929E-2</c:v>
                </c:pt>
                <c:pt idx="388">
                  <c:v>-6.8657626830639792E-2</c:v>
                </c:pt>
                <c:pt idx="389">
                  <c:v>-6.7698128227492563E-2</c:v>
                </c:pt>
                <c:pt idx="390">
                  <c:v>-6.675198292034859E-2</c:v>
                </c:pt>
                <c:pt idx="391">
                  <c:v>-6.5819006634052407E-2</c:v>
                </c:pt>
                <c:pt idx="392">
                  <c:v>-6.489901759254188E-2</c:v>
                </c:pt>
                <c:pt idx="393">
                  <c:v>-6.3991836486200201E-2</c:v>
                </c:pt>
                <c:pt idx="394">
                  <c:v>-6.309728643959954E-2</c:v>
                </c:pt>
                <c:pt idx="395">
                  <c:v>-6.2215192979629921E-2</c:v>
                </c:pt>
                <c:pt idx="396">
                  <c:v>-6.1345384004012952E-2</c:v>
                </c:pt>
                <c:pt idx="397">
                  <c:v>-6.0487689750194057E-2</c:v>
                </c:pt>
                <c:pt idx="398">
                  <c:v>-5.9641942764613362E-2</c:v>
                </c:pt>
                <c:pt idx="399">
                  <c:v>-5.8807977872345436E-2</c:v>
                </c:pt>
                <c:pt idx="400">
                  <c:v>-5.7985632147111624E-2</c:v>
                </c:pt>
                <c:pt idx="401">
                  <c:v>-5.7174744881655977E-2</c:v>
                </c:pt>
                <c:pt idx="402">
                  <c:v>-5.6375157558483442E-2</c:v>
                </c:pt>
                <c:pt idx="403">
                  <c:v>-5.5586713820956042E-2</c:v>
                </c:pt>
                <c:pt idx="404">
                  <c:v>-5.4809259444744719E-2</c:v>
                </c:pt>
                <c:pt idx="405">
                  <c:v>-5.4042642309631031E-2</c:v>
                </c:pt>
                <c:pt idx="406">
                  <c:v>-5.3286712371656941E-2</c:v>
                </c:pt>
                <c:pt idx="407">
                  <c:v>-5.2541321635619795E-2</c:v>
                </c:pt>
                <c:pt idx="408">
                  <c:v>-5.1806324127905652E-2</c:v>
                </c:pt>
                <c:pt idx="409">
                  <c:v>-5.1081575869661604E-2</c:v>
                </c:pt>
                <c:pt idx="410">
                  <c:v>-5.0366934850300513E-2</c:v>
                </c:pt>
                <c:pt idx="411">
                  <c:v>-4.9662261001336631E-2</c:v>
                </c:pt>
                <c:pt idx="412">
                  <c:v>-4.896741617054641E-2</c:v>
                </c:pt>
                <c:pt idx="413">
                  <c:v>-4.8282264096454169E-2</c:v>
                </c:pt>
                <c:pt idx="414">
                  <c:v>-4.7606670383136318E-2</c:v>
                </c:pt>
                <c:pt idx="415">
                  <c:v>-4.694050247534224E-2</c:v>
                </c:pt>
                <c:pt idx="416">
                  <c:v>-4.6283629633927743E-2</c:v>
                </c:pt>
                <c:pt idx="417">
                  <c:v>-4.5635922911598646E-2</c:v>
                </c:pt>
                <c:pt idx="418">
                  <c:v>-4.499725512895994E-2</c:v>
                </c:pt>
                <c:pt idx="419">
                  <c:v>-4.4367500850867492E-2</c:v>
                </c:pt>
                <c:pt idx="420">
                  <c:v>-4.3746536363080527E-2</c:v>
                </c:pt>
                <c:pt idx="421">
                  <c:v>-4.3134239649208497E-2</c:v>
                </c:pt>
                <c:pt idx="422">
                  <c:v>-4.2530490367952381E-2</c:v>
                </c:pt>
                <c:pt idx="423">
                  <c:v>-4.193516983063459E-2</c:v>
                </c:pt>
                <c:pt idx="424">
                  <c:v>-4.1348160979016203E-2</c:v>
                </c:pt>
                <c:pt idx="425">
                  <c:v>-4.0769348363396116E-2</c:v>
                </c:pt>
                <c:pt idx="426">
                  <c:v>-4.0198618120991472E-2</c:v>
                </c:pt>
                <c:pt idx="427">
                  <c:v>-3.9635857954594622E-2</c:v>
                </c:pt>
                <c:pt idx="428">
                  <c:v>-3.9080957111502758E-2</c:v>
                </c:pt>
                <c:pt idx="429">
                  <c:v>-3.8533806362719691E-2</c:v>
                </c:pt>
                <c:pt idx="430">
                  <c:v>-3.7994297982423854E-2</c:v>
                </c:pt>
                <c:pt idx="431">
                  <c:v>-3.7462325727701529E-2</c:v>
                </c:pt>
                <c:pt idx="432">
                  <c:v>-3.6937784818540494E-2</c:v>
                </c:pt>
                <c:pt idx="433">
                  <c:v>-3.6420571918083303E-2</c:v>
                </c:pt>
                <c:pt idx="434">
                  <c:v>-3.5910585113134601E-2</c:v>
                </c:pt>
                <c:pt idx="435">
                  <c:v>-3.5407723894921424E-2</c:v>
                </c:pt>
                <c:pt idx="436">
                  <c:v>-3.4911889140103014E-2</c:v>
                </c:pt>
                <c:pt idx="437">
                  <c:v>-3.4422983092026724E-2</c:v>
                </c:pt>
                <c:pt idx="438">
                  <c:v>-3.3940909342227751E-2</c:v>
                </c:pt>
                <c:pt idx="439">
                  <c:v>-3.3465572812169372E-2</c:v>
                </c:pt>
                <c:pt idx="440">
                  <c:v>-3.2996879735221314E-2</c:v>
                </c:pt>
                <c:pt idx="441">
                  <c:v>-3.2534737638872956E-2</c:v>
                </c:pt>
                <c:pt idx="442">
                  <c:v>-3.2079055327178453E-2</c:v>
                </c:pt>
                <c:pt idx="443">
                  <c:v>-3.162974286343205E-2</c:v>
                </c:pt>
                <c:pt idx="444">
                  <c:v>-3.118671155306945E-2</c:v>
                </c:pt>
                <c:pt idx="445">
                  <c:v>-3.0749873926793278E-2</c:v>
                </c:pt>
                <c:pt idx="446">
                  <c:v>-3.0319143723920274E-2</c:v>
                </c:pt>
                <c:pt idx="447">
                  <c:v>-2.9894435875946365E-2</c:v>
                </c:pt>
                <c:pt idx="448">
                  <c:v>-2.9475666490328074E-2</c:v>
                </c:pt>
                <c:pt idx="449">
                  <c:v>-2.906275283447762E-2</c:v>
                </c:pt>
                <c:pt idx="450">
                  <c:v>-2.8655613319968014E-2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fit_2NN_BCC!$E$19:$E$469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fit_2NN_BCC!$H$19:$H$469</c:f>
              <c:numCache>
                <c:formatCode>0.0000</c:formatCode>
                <c:ptCount val="451"/>
                <c:pt idx="0">
                  <c:v>0.46550503177427238</c:v>
                </c:pt>
                <c:pt idx="1">
                  <c:v>-2.1867520708302769E-2</c:v>
                </c:pt>
                <c:pt idx="2">
                  <c:v>-0.48906941052168118</c:v>
                </c:pt>
                <c:pt idx="3">
                  <c:v>-0.93675022705803979</c:v>
                </c:pt>
                <c:pt idx="4">
                  <c:v>-1.3655404971963232</c:v>
                </c:pt>
                <c:pt idx="5">
                  <c:v>-1.776052218448821</c:v>
                </c:pt>
                <c:pt idx="6">
                  <c:v>-2.1688793776527455</c:v>
                </c:pt>
                <c:pt idx="7">
                  <c:v>-2.5445984555896417</c:v>
                </c:pt>
                <c:pt idx="8">
                  <c:v>-2.9037689179054516</c:v>
                </c:pt>
                <c:pt idx="9">
                  <c:v>-3.2469336926944061</c:v>
                </c:pt>
                <c:pt idx="10">
                  <c:v>-3.5746196351004671</c:v>
                </c:pt>
                <c:pt idx="11">
                  <c:v>-3.8873379792808662</c:v>
                </c:pt>
                <c:pt idx="12">
                  <c:v>-4.1855847780672706</c:v>
                </c:pt>
                <c:pt idx="13">
                  <c:v>-4.4698413306514482</c:v>
                </c:pt>
                <c:pt idx="14">
                  <c:v>-4.7405745986137342</c:v>
                </c:pt>
                <c:pt idx="15">
                  <c:v>-4.9982376106043249</c:v>
                </c:pt>
                <c:pt idx="16">
                  <c:v>-5.2432698559793609</c:v>
                </c:pt>
                <c:pt idx="17">
                  <c:v>-5.4760976676858917</c:v>
                </c:pt>
                <c:pt idx="18">
                  <c:v>-5.6971345946820708</c:v>
                </c:pt>
                <c:pt idx="19">
                  <c:v>-5.9067817641715878</c:v>
                </c:pt>
                <c:pt idx="20">
                  <c:v>-6.1054282339239254</c:v>
                </c:pt>
                <c:pt idx="21">
                  <c:v>-6.2934513349450265</c:v>
                </c:pt>
                <c:pt idx="22">
                  <c:v>-6.4712170047559905</c:v>
                </c:pt>
                <c:pt idx="23">
                  <c:v>-6.6390801115307125</c:v>
                </c:pt>
                <c:pt idx="24">
                  <c:v>-6.7973847693367793</c:v>
                </c:pt>
                <c:pt idx="25">
                  <c:v>-6.9464646447175982</c:v>
                </c:pt>
                <c:pt idx="26">
                  <c:v>-7.0866432548474263</c:v>
                </c:pt>
                <c:pt idx="27">
                  <c:v>-7.2182342574849763</c:v>
                </c:pt>
                <c:pt idx="28">
                  <c:v>-7.3415417329453065</c:v>
                </c:pt>
                <c:pt idx="29">
                  <c:v>-7.4568604583039555</c:v>
                </c:pt>
                <c:pt idx="30">
                  <c:v>-7.5644761740416584</c:v>
                </c:pt>
                <c:pt idx="31">
                  <c:v>-7.6646658433325792</c:v>
                </c:pt>
                <c:pt idx="32">
                  <c:v>-7.7576979041735292</c:v>
                </c:pt>
                <c:pt idx="33">
                  <c:v>-7.8438325145465937</c:v>
                </c:pt>
                <c:pt idx="34">
                  <c:v>-7.9233217908024347</c:v>
                </c:pt>
                <c:pt idx="35">
                  <c:v>-7.9964100394466744</c:v>
                </c:pt>
                <c:pt idx="36">
                  <c:v>-8.0633339825068902</c:v>
                </c:pt>
                <c:pt idx="37">
                  <c:v>-8.124322976653195</c:v>
                </c:pt>
                <c:pt idx="38">
                  <c:v>-8.1795992262406614</c:v>
                </c:pt>
                <c:pt idx="39">
                  <c:v>-8.2293779904375626</c:v>
                </c:pt>
                <c:pt idx="40">
                  <c:v>-8.2738677845989947</c:v>
                </c:pt>
                <c:pt idx="41">
                  <c:v>-8.313270576041262</c:v>
                </c:pt>
                <c:pt idx="42">
                  <c:v>-8.3477819743682762</c:v>
                </c:pt>
                <c:pt idx="43">
                  <c:v>-8.3775914164972942</c:v>
                </c:pt>
                <c:pt idx="44">
                  <c:v>-8.4028823465273348</c:v>
                </c:pt>
                <c:pt idx="45">
                  <c:v>-8.4238323905898991</c:v>
                </c:pt>
                <c:pt idx="46">
                  <c:v>-8.4406135268178986</c:v>
                </c:pt>
                <c:pt idx="47">
                  <c:v>-8.4533922505650718</c:v>
                </c:pt>
                <c:pt idx="48">
                  <c:v>-8.462329735004726</c:v>
                </c:pt>
                <c:pt idx="49">
                  <c:v>-8.4675819872331921</c:v>
                </c:pt>
                <c:pt idx="50">
                  <c:v>-8.4693000000000005</c:v>
                </c:pt>
                <c:pt idx="51">
                  <c:v>-8.4676298991837129</c:v>
                </c:pt>
                <c:pt idx="52">
                  <c:v>-8.4627130871289911</c:v>
                </c:pt>
                <c:pt idx="53">
                  <c:v>-8.4546863819575488</c:v>
                </c:pt>
                <c:pt idx="54">
                  <c:v>-8.4436821529626105</c:v>
                </c:pt>
                <c:pt idx="55">
                  <c:v>-8.4298284521935418</c:v>
                </c:pt>
                <c:pt idx="56">
                  <c:v>-8.4132491423345481</c:v>
                </c:pt>
                <c:pt idx="57">
                  <c:v>-8.3940640209785169</c:v>
                </c:pt>
                <c:pt idx="58">
                  <c:v>-8.3723889413944299</c:v>
                </c:pt>
                <c:pt idx="59">
                  <c:v>-8.3483359298841009</c:v>
                </c:pt>
                <c:pt idx="60">
                  <c:v>-8.3220132998215135</c:v>
                </c:pt>
                <c:pt idx="61">
                  <c:v>-8.2935257624654586</c:v>
                </c:pt>
                <c:pt idx="62">
                  <c:v>-8.2629745346338428</c:v>
                </c:pt>
                <c:pt idx="63">
                  <c:v>-8.2304574433255908</c:v>
                </c:pt>
                <c:pt idx="64">
                  <c:v>-8.1960690273738575</c:v>
                </c:pt>
                <c:pt idx="65">
                  <c:v>-8.1599006362119226</c:v>
                </c:pt>
                <c:pt idx="66">
                  <c:v>-8.1220405258310997</c:v>
                </c:pt>
                <c:pt idx="67">
                  <c:v>-8.0825739520077295</c:v>
                </c:pt>
                <c:pt idx="68">
                  <c:v>-8.0415832608743596</c:v>
                </c:pt>
                <c:pt idx="69">
                  <c:v>-7.9991479769081737</c:v>
                </c:pt>
                <c:pt idx="70">
                  <c:v>-7.9553448884077413</c:v>
                </c:pt>
                <c:pt idx="71">
                  <c:v>-7.9102481305273153</c:v>
                </c:pt>
                <c:pt idx="72">
                  <c:v>-7.8639292659360027</c:v>
                </c:pt>
                <c:pt idx="73">
                  <c:v>-7.8164573631673147</c:v>
                </c:pt>
                <c:pt idx="74">
                  <c:v>-7.7678990727229067</c:v>
                </c:pt>
                <c:pt idx="75">
                  <c:v>-7.7183187009925218</c:v>
                </c:pt>
                <c:pt idx="76">
                  <c:v>-7.6677782820505467</c:v>
                </c:pt>
                <c:pt idx="77">
                  <c:v>-7.6163376473879287</c:v>
                </c:pt>
                <c:pt idx="78">
                  <c:v>-7.5640544936366307</c:v>
                </c:pt>
                <c:pt idx="79">
                  <c:v>-7.5109844483422696</c:v>
                </c:pt>
                <c:pt idx="80">
                  <c:v>-7.4571811338390521</c:v>
                </c:pt>
                <c:pt idx="81">
                  <c:v>-7.4026962292797132</c:v>
                </c:pt>
                <c:pt idx="82">
                  <c:v>-7.3475795308716778</c:v>
                </c:pt>
                <c:pt idx="83">
                  <c:v>-7.2918790103693372</c:v>
                </c:pt>
                <c:pt idx="84">
                  <c:v>-7.2356408718709551</c:v>
                </c:pt>
                <c:pt idx="85">
                  <c:v>-7.1789096069673937</c:v>
                </c:pt>
                <c:pt idx="86">
                  <c:v>-7.1217280482886247</c:v>
                </c:pt>
                <c:pt idx="87">
                  <c:v>-7.0641374214926724</c:v>
                </c:pt>
                <c:pt idx="88">
                  <c:v>-7.0061773957404894</c:v>
                </c:pt>
                <c:pt idx="89">
                  <c:v>-6.9478861326990584</c:v>
                </c:pt>
                <c:pt idx="90">
                  <c:v>-6.8893003341138588</c:v>
                </c:pt>
                <c:pt idx="91">
                  <c:v>-6.8304552879907376</c:v>
                </c:pt>
                <c:pt idx="92">
                  <c:v>-6.7713849134261164</c:v>
                </c:pt>
                <c:pt idx="93">
                  <c:v>-6.7121218041234485</c:v>
                </c:pt>
                <c:pt idx="94">
                  <c:v>-6.6526972706327445</c:v>
                </c:pt>
                <c:pt idx="95">
                  <c:v>-6.5931413813490396</c:v>
                </c:pt>
                <c:pt idx="96">
                  <c:v>-6.5334830023046662</c:v>
                </c:pt>
                <c:pt idx="97">
                  <c:v>-6.4737498357892749</c:v>
                </c:pt>
                <c:pt idx="98">
                  <c:v>-6.4139684578305687</c:v>
                </c:pt>
                <c:pt idx="99">
                  <c:v>-6.354164354567887</c:v>
                </c:pt>
                <c:pt idx="100">
                  <c:v>-6.2943619575498335</c:v>
                </c:pt>
                <c:pt idx="101">
                  <c:v>-6.2345846779863194</c:v>
                </c:pt>
                <c:pt idx="102">
                  <c:v>-6.1748549399845825</c:v>
                </c:pt>
                <c:pt idx="103">
                  <c:v>-6.1151942127978662</c:v>
                </c:pt>
                <c:pt idx="104">
                  <c:v>-6.0556230421147559</c:v>
                </c:pt>
                <c:pt idx="105">
                  <c:v>-5.9961610804163055</c:v>
                </c:pt>
                <c:pt idx="106">
                  <c:v>-5.9368271164274002</c:v>
                </c:pt>
                <c:pt idx="107">
                  <c:v>-5.8776391036880735</c:v>
                </c:pt>
                <c:pt idx="108">
                  <c:v>-5.8186141882697546</c:v>
                </c:pt>
                <c:pt idx="109">
                  <c:v>-5.7597687356607778</c:v>
                </c:pt>
                <c:pt idx="110">
                  <c:v>-5.7011183568447974</c:v>
                </c:pt>
                <c:pt idx="111">
                  <c:v>-5.6426779335950767</c:v>
                </c:pt>
                <c:pt idx="112">
                  <c:v>-5.5844616430070602</c:v>
                </c:pt>
                <c:pt idx="113">
                  <c:v>-5.5264829812909086</c:v>
                </c:pt>
                <c:pt idx="114">
                  <c:v>-5.4687547868452073</c:v>
                </c:pt>
                <c:pt idx="115">
                  <c:v>-5.4112892626323541</c:v>
                </c:pt>
                <c:pt idx="116">
                  <c:v>-5.354097997875658</c:v>
                </c:pt>
                <c:pt idx="117">
                  <c:v>-5.2971919890975556</c:v>
                </c:pt>
                <c:pt idx="118">
                  <c:v>-5.2405816605178854</c:v>
                </c:pt>
                <c:pt idx="119">
                  <c:v>-5.1842768838305542</c:v>
                </c:pt>
                <c:pt idx="120">
                  <c:v>-5.1282869973765175</c:v>
                </c:pt>
                <c:pt idx="121">
                  <c:v>-5.072620824730393</c:v>
                </c:pt>
                <c:pt idx="122">
                  <c:v>-5.0172866927176427</c:v>
                </c:pt>
                <c:pt idx="123">
                  <c:v>-4.9622924488787294</c:v>
                </c:pt>
                <c:pt idx="124">
                  <c:v>-4.9076454783962093</c:v>
                </c:pt>
                <c:pt idx="125">
                  <c:v>-4.8533527205002986</c:v>
                </c:pt>
                <c:pt idx="126">
                  <c:v>-4.799420684367985</c:v>
                </c:pt>
                <c:pt idx="127">
                  <c:v>-4.7458554645303854</c:v>
                </c:pt>
                <c:pt idx="128">
                  <c:v>-4.6926627558025658</c:v>
                </c:pt>
                <c:pt idx="129">
                  <c:v>-4.6398478677497419</c:v>
                </c:pt>
                <c:pt idx="130">
                  <c:v>-4.587415738703279</c:v>
                </c:pt>
                <c:pt idx="131">
                  <c:v>-4.535370949339649</c:v>
                </c:pt>
                <c:pt idx="132">
                  <c:v>-4.4837177358350253</c:v>
                </c:pt>
                <c:pt idx="133">
                  <c:v>-4.4324600026079368</c:v>
                </c:pt>
                <c:pt idx="134">
                  <c:v>-4.3816013346619727</c:v>
                </c:pt>
                <c:pt idx="135">
                  <c:v>-4.3311450095402781</c:v>
                </c:pt>
                <c:pt idx="136">
                  <c:v>-4.2810940089031417</c:v>
                </c:pt>
                <c:pt idx="137">
                  <c:v>-4.2314510297397954</c:v>
                </c:pt>
                <c:pt idx="138">
                  <c:v>-4.1822184952250954</c:v>
                </c:pt>
                <c:pt idx="139">
                  <c:v>-4.1333985652315652</c:v>
                </c:pt>
                <c:pt idx="140">
                  <c:v>-4.0849931465069131</c:v>
                </c:pt>
                <c:pt idx="141">
                  <c:v>-4.0370039025268971</c:v>
                </c:pt>
                <c:pt idx="142">
                  <c:v>-3.9894322630330881</c:v>
                </c:pt>
                <c:pt idx="143">
                  <c:v>-3.9422794332648743</c:v>
                </c:pt>
                <c:pt idx="144">
                  <c:v>-3.8955464028947109</c:v>
                </c:pt>
                <c:pt idx="145">
                  <c:v>-3.8492339546754315</c:v>
                </c:pt>
                <c:pt idx="146">
                  <c:v>-3.8033426728081485</c:v>
                </c:pt>
                <c:pt idx="147">
                  <c:v>-3.7578729510390332</c:v>
                </c:pt>
                <c:pt idx="148">
                  <c:v>-3.7128250004930492</c:v>
                </c:pt>
                <c:pt idx="149">
                  <c:v>-3.6681988572524693</c:v>
                </c:pt>
                <c:pt idx="150">
                  <c:v>-3.6239943896877751</c:v>
                </c:pt>
                <c:pt idx="151">
                  <c:v>-3.58021130554835</c:v>
                </c:pt>
                <c:pt idx="152">
                  <c:v>-3.5368491588201385</c:v>
                </c:pt>
                <c:pt idx="153">
                  <c:v>-3.4939073563572487</c:v>
                </c:pt>
                <c:pt idx="154">
                  <c:v>-3.4513851642942894</c:v>
                </c:pt>
                <c:pt idx="155">
                  <c:v>-3.4092817142460183</c:v>
                </c:pt>
                <c:pt idx="156">
                  <c:v>-3.3675960093007009</c:v>
                </c:pt>
                <c:pt idx="157">
                  <c:v>-3.3263269298133999</c:v>
                </c:pt>
                <c:pt idx="158">
                  <c:v>-3.2854732390052304</c:v>
                </c:pt>
                <c:pt idx="159">
                  <c:v>-3.245033588374441</c:v>
                </c:pt>
                <c:pt idx="160">
                  <c:v>-3.2050065229250273</c:v>
                </c:pt>
                <c:pt idx="161">
                  <c:v>-3.1653904862183992</c:v>
                </c:pt>
                <c:pt idx="162">
                  <c:v>-3.1261838252534839</c:v>
                </c:pt>
                <c:pt idx="163">
                  <c:v>-3.0873847951804816</c:v>
                </c:pt>
                <c:pt idx="164">
                  <c:v>-3.0489915638533378</c:v>
                </c:pt>
                <c:pt idx="165">
                  <c:v>-3.0110022162258678</c:v>
                </c:pt>
                <c:pt idx="166">
                  <c:v>-2.9734147585962991</c:v>
                </c:pt>
                <c:pt idx="167">
                  <c:v>-2.9362271227048837</c:v>
                </c:pt>
                <c:pt idx="168">
                  <c:v>-2.8994371696890884</c:v>
                </c:pt>
                <c:pt idx="169">
                  <c:v>-2.8630426939007365</c:v>
                </c:pt>
                <c:pt idx="170">
                  <c:v>-2.8270414265893549</c:v>
                </c:pt>
                <c:pt idx="171">
                  <c:v>-2.7914310394558584</c:v>
                </c:pt>
                <c:pt idx="172">
                  <c:v>-2.7562091480805697</c:v>
                </c:pt>
                <c:pt idx="173">
                  <c:v>-2.7213733152294735</c:v>
                </c:pt>
                <c:pt idx="174">
                  <c:v>-2.6869210540424837</c:v>
                </c:pt>
                <c:pt idx="175">
                  <c:v>-2.6528498311073867</c:v>
                </c:pt>
                <c:pt idx="176">
                  <c:v>-2.6191570694230237</c:v>
                </c:pt>
                <c:pt idx="177">
                  <c:v>-2.5858401512551716</c:v>
                </c:pt>
                <c:pt idx="178">
                  <c:v>-2.5528964208884775</c:v>
                </c:pt>
                <c:pt idx="179">
                  <c:v>-2.5203231872777003</c:v>
                </c:pt>
                <c:pt idx="180">
                  <c:v>-2.4881177266014269</c:v>
                </c:pt>
                <c:pt idx="181">
                  <c:v>-2.4562772847213314</c:v>
                </c:pt>
                <c:pt idx="182">
                  <c:v>-2.4247990795499548</c:v>
                </c:pt>
                <c:pt idx="183">
                  <c:v>-2.3936803033298966</c:v>
                </c:pt>
                <c:pt idx="184">
                  <c:v>-2.3629181248272282</c:v>
                </c:pt>
                <c:pt idx="185">
                  <c:v>-2.3325096914418486</c:v>
                </c:pt>
                <c:pt idx="186">
                  <c:v>-2.3024521312374242</c:v>
                </c:pt>
                <c:pt idx="187">
                  <c:v>-2.2727425548934881</c:v>
                </c:pt>
                <c:pt idx="188">
                  <c:v>-2.2433780575821705</c:v>
                </c:pt>
                <c:pt idx="189">
                  <c:v>-2.2143557207719904</c:v>
                </c:pt>
                <c:pt idx="190">
                  <c:v>-2.1856726139610507</c:v>
                </c:pt>
                <c:pt idx="191">
                  <c:v>-2.1573257963419015</c:v>
                </c:pt>
                <c:pt idx="192">
                  <c:v>-2.1293123184002902</c:v>
                </c:pt>
                <c:pt idx="193">
                  <c:v>-2.1016292234499283</c:v>
                </c:pt>
                <c:pt idx="194">
                  <c:v>-2.0742735491053583</c:v>
                </c:pt>
                <c:pt idx="195">
                  <c:v>-2.0472423286949368</c:v>
                </c:pt>
                <c:pt idx="196">
                  <c:v>-2.0205325926158801</c:v>
                </c:pt>
                <c:pt idx="197">
                  <c:v>-1.9941413696332808</c:v>
                </c:pt>
                <c:pt idx="198">
                  <c:v>-1.9680656881249174</c:v>
                </c:pt>
                <c:pt idx="199">
                  <c:v>-1.9423025772736606</c:v>
                </c:pt>
                <c:pt idx="200">
                  <c:v>-1.9168490682091905</c:v>
                </c:pt>
                <c:pt idx="201">
                  <c:v>-1.8917021951007105</c:v>
                </c:pt>
                <c:pt idx="202">
                  <c:v>-1.8668589962022817</c:v>
                </c:pt>
                <c:pt idx="203">
                  <c:v>-1.8423165148523608</c:v>
                </c:pt>
                <c:pt idx="204">
                  <c:v>-1.8180718004290659</c:v>
                </c:pt>
                <c:pt idx="205">
                  <c:v>-1.7941219092626575</c:v>
                </c:pt>
                <c:pt idx="206">
                  <c:v>-1.7704639055066771</c:v>
                </c:pt>
                <c:pt idx="207">
                  <c:v>-1.7470948619691251</c:v>
                </c:pt>
                <c:pt idx="208">
                  <c:v>-1.7240118609050519</c:v>
                </c:pt>
                <c:pt idx="209">
                  <c:v>-1.701211994771854</c:v>
                </c:pt>
                <c:pt idx="210">
                  <c:v>-1.6786923669485585</c:v>
                </c:pt>
                <c:pt idx="211">
                  <c:v>-1.6564500924203185</c:v>
                </c:pt>
                <c:pt idx="212">
                  <c:v>-1.6344822984293272</c:v>
                </c:pt>
                <c:pt idx="213">
                  <c:v>-1.6127861250932973</c:v>
                </c:pt>
                <c:pt idx="214">
                  <c:v>-1.5913587259926281</c:v>
                </c:pt>
                <c:pt idx="215">
                  <c:v>-1.5701972687273609</c:v>
                </c:pt>
                <c:pt idx="216">
                  <c:v>-1.5492989354449582</c:v>
                </c:pt>
                <c:pt idx="217">
                  <c:v>-1.5286609233399429</c:v>
                </c:pt>
                <c:pt idx="218">
                  <c:v>-1.5082804451263812</c:v>
                </c:pt>
                <c:pt idx="219">
                  <c:v>-1.4881547294841668</c:v>
                </c:pt>
                <c:pt idx="220">
                  <c:v>-1.468281021480041</c:v>
                </c:pt>
                <c:pt idx="221">
                  <c:v>-1.4486565829642433</c:v>
                </c:pt>
                <c:pt idx="222">
                  <c:v>-1.4292786929436687</c:v>
                </c:pt>
                <c:pt idx="223">
                  <c:v>-1.4101446479323769</c:v>
                </c:pt>
                <c:pt idx="224">
                  <c:v>-1.3912517622802663</c:v>
                </c:pt>
                <c:pt idx="225">
                  <c:v>-1.3725973684807102</c:v>
                </c:pt>
                <c:pt idx="226">
                  <c:v>-1.354178817457927</c:v>
                </c:pt>
                <c:pt idx="227">
                  <c:v>-1.3359934788348173</c:v>
                </c:pt>
                <c:pt idx="228">
                  <c:v>-1.3180387411819945</c:v>
                </c:pt>
                <c:pt idx="229">
                  <c:v>-1.3003120122487075</c:v>
                </c:pt>
                <c:pt idx="230">
                  <c:v>-1.28281071917633</c:v>
                </c:pt>
                <c:pt idx="231">
                  <c:v>-1.2655323086950623</c:v>
                </c:pt>
                <c:pt idx="232">
                  <c:v>-1.2484742473044901</c:v>
                </c:pt>
                <c:pt idx="233">
                  <c:v>-1.2316340214386057</c:v>
                </c:pt>
                <c:pt idx="234">
                  <c:v>-1.2150091376158865</c:v>
                </c:pt>
                <c:pt idx="235">
                  <c:v>-1.1985971225750018</c:v>
                </c:pt>
                <c:pt idx="236">
                  <c:v>-1.1823955233967112</c:v>
                </c:pt>
                <c:pt idx="237">
                  <c:v>-1.1664019076124819</c:v>
                </c:pt>
                <c:pt idx="238">
                  <c:v>-1.1506138633003533</c:v>
                </c:pt>
                <c:pt idx="239">
                  <c:v>-1.1350289991685463</c:v>
                </c:pt>
                <c:pt idx="240">
                  <c:v>-1.1196449446273098</c:v>
                </c:pt>
                <c:pt idx="241">
                  <c:v>-1.104459349849471</c:v>
                </c:pt>
                <c:pt idx="242">
                  <c:v>-1.0894698858201457</c:v>
                </c:pt>
                <c:pt idx="243">
                  <c:v>-1.0746742443760535</c:v>
                </c:pt>
                <c:pt idx="244">
                  <c:v>-1.0600701382348574</c:v>
                </c:pt>
                <c:pt idx="245">
                  <c:v>-1.0456553010149476</c:v>
                </c:pt>
                <c:pt idx="246">
                  <c:v>-1.0314274872460607</c:v>
                </c:pt>
                <c:pt idx="247">
                  <c:v>-1.0173844723711258</c:v>
                </c:pt>
                <c:pt idx="248">
                  <c:v>-1.0035240527397071</c:v>
                </c:pt>
                <c:pt idx="249">
                  <c:v>-0.98984404559340289</c:v>
                </c:pt>
                <c:pt idx="250">
                  <c:v>-0.97634228904355114</c:v>
                </c:pt>
                <c:pt idx="251">
                  <c:v>-0.96301664204157766</c:v>
                </c:pt>
                <c:pt idx="252">
                  <c:v>-0.94986498434230759</c:v>
                </c:pt>
                <c:pt idx="253">
                  <c:v>-0.93688521646056555</c:v>
                </c:pt>
                <c:pt idx="254">
                  <c:v>-0.92407525962135229</c:v>
                </c:pt>
                <c:pt idx="255">
                  <c:v>-0.91143305570390731</c:v>
                </c:pt>
                <c:pt idx="256">
                  <c:v>-0.89895656717992656</c:v>
                </c:pt>
                <c:pt idx="257">
                  <c:v>-0.88664377704622277</c:v>
                </c:pt>
                <c:pt idx="258">
                  <c:v>-0.8744926887520762</c:v>
                </c:pt>
                <c:pt idx="259">
                  <c:v>-0.86250132612154373</c:v>
                </c:pt>
                <c:pt idx="260">
                  <c:v>-0.85066773327099765</c:v>
                </c:pt>
                <c:pt idx="261">
                  <c:v>-0.8389899745220164</c:v>
                </c:pt>
                <c:pt idx="262">
                  <c:v>-0.82746613431006222</c:v>
                </c:pt>
                <c:pt idx="263">
                  <c:v>-0.81609431708895719</c:v>
                </c:pt>
                <c:pt idx="264">
                  <c:v>-0.80487264723152452</c:v>
                </c:pt>
                <c:pt idx="265">
                  <c:v>-0.79379926892645869</c:v>
                </c:pt>
                <c:pt idx="266">
                  <c:v>-0.78287234607180789</c:v>
                </c:pt>
                <c:pt idx="267">
                  <c:v>-0.77209006216507559</c:v>
                </c:pt>
                <c:pt idx="268">
                  <c:v>-0.76145062019026433</c:v>
                </c:pt>
                <c:pt idx="269">
                  <c:v>-0.75095224250190806</c:v>
                </c:pt>
                <c:pt idx="270">
                  <c:v>-0.74059317070643638</c:v>
                </c:pt>
                <c:pt idx="271">
                  <c:v>-0.73037166554086497</c:v>
                </c:pt>
                <c:pt idx="272">
                  <c:v>-0.72028600674910104</c:v>
                </c:pt>
                <c:pt idx="273">
                  <c:v>-0.71033449295589124</c:v>
                </c:pt>
                <c:pt idx="274">
                  <c:v>-0.70051544153872503</c:v>
                </c:pt>
                <c:pt idx="275">
                  <c:v>-0.69082718849767333</c:v>
                </c:pt>
                <c:pt idx="276">
                  <c:v>-0.68126808832342023</c:v>
                </c:pt>
                <c:pt idx="277">
                  <c:v>-0.67183651386350196</c:v>
                </c:pt>
                <c:pt idx="278">
                  <c:v>-0.66253085618704122</c:v>
                </c:pt>
                <c:pt idx="279">
                  <c:v>-0.65334952444792971</c:v>
                </c:pt>
                <c:pt idx="280">
                  <c:v>-0.64429094574671564</c:v>
                </c:pt>
                <c:pt idx="281">
                  <c:v>-0.63535356499117002</c:v>
                </c:pt>
                <c:pt idx="282">
                  <c:v>-0.62653584475581137</c:v>
                </c:pt>
                <c:pt idx="283">
                  <c:v>-0.61783626514035228</c:v>
                </c:pt>
                <c:pt idx="284">
                  <c:v>-0.60925332362720097</c:v>
                </c:pt>
                <c:pt idx="285">
                  <c:v>-0.60078553493818043</c:v>
                </c:pt>
                <c:pt idx="286">
                  <c:v>-0.5924314308904578</c:v>
                </c:pt>
                <c:pt idx="287">
                  <c:v>-0.58418956025189472</c:v>
                </c:pt>
                <c:pt idx="288">
                  <c:v>-0.57605848859575171</c:v>
                </c:pt>
                <c:pt idx="289">
                  <c:v>-0.56803679815497821</c:v>
                </c:pt>
                <c:pt idx="290">
                  <c:v>-0.56012308767605534</c:v>
                </c:pt>
                <c:pt idx="291">
                  <c:v>-0.55231597227257168</c:v>
                </c:pt>
                <c:pt idx="292">
                  <c:v>-0.54461408327847394</c:v>
                </c:pt>
                <c:pt idx="293">
                  <c:v>-0.53701606810119229</c:v>
                </c:pt>
                <c:pt idx="294">
                  <c:v>-0.52952059007460794</c:v>
                </c:pt>
                <c:pt idx="295">
                  <c:v>-0.52212632831202355</c:v>
                </c:pt>
                <c:pt idx="296">
                  <c:v>-0.51483197755907384</c:v>
                </c:pt>
                <c:pt idx="297">
                  <c:v>-0.50763624804675822</c:v>
                </c:pt>
                <c:pt idx="298">
                  <c:v>-0.50053786534455769</c:v>
                </c:pt>
                <c:pt idx="299">
                  <c:v>-0.49353557021378142</c:v>
                </c:pt>
                <c:pt idx="300">
                  <c:v>-0.48662811846107645</c:v>
                </c:pt>
                <c:pt idx="301">
                  <c:v>-0.47981428079226607</c:v>
                </c:pt>
                <c:pt idx="302">
                  <c:v>-0.47309284266647422</c:v>
                </c:pt>
                <c:pt idx="303">
                  <c:v>-0.46646260415067203</c:v>
                </c:pt>
                <c:pt idx="304">
                  <c:v>-0.45992237977456774</c:v>
                </c:pt>
                <c:pt idx="305">
                  <c:v>-0.45347099838600097</c:v>
                </c:pt>
                <c:pt idx="306">
                  <c:v>-0.44710730300679102</c:v>
                </c:pt>
                <c:pt idx="307">
                  <c:v>-0.44083015068916087</c:v>
                </c:pt>
                <c:pt idx="308">
                  <c:v>-0.43463841237265999</c:v>
                </c:pt>
                <c:pt idx="309">
                  <c:v>-0.42853097274172958</c:v>
                </c:pt>
                <c:pt idx="310">
                  <c:v>-0.42250673008387823</c:v>
                </c:pt>
                <c:pt idx="311">
                  <c:v>-0.41656459614851205</c:v>
                </c:pt>
                <c:pt idx="312">
                  <c:v>-0.41070349600645617</c:v>
                </c:pt>
                <c:pt idx="313">
                  <c:v>-0.40492236791018205</c:v>
                </c:pt>
                <c:pt idx="314">
                  <c:v>-0.39922016315477626</c:v>
                </c:pt>
                <c:pt idx="315">
                  <c:v>-0.39359584593966918</c:v>
                </c:pt>
                <c:pt idx="316">
                  <c:v>-0.38804839323114604</c:v>
                </c:pt>
                <c:pt idx="317">
                  <c:v>-0.38257679462566685</c:v>
                </c:pt>
                <c:pt idx="318">
                  <c:v>-0.37718005221400724</c:v>
                </c:pt>
                <c:pt idx="319">
                  <c:v>-0.37185718044624855</c:v>
                </c:pt>
                <c:pt idx="320">
                  <c:v>-0.3666072059976252</c:v>
                </c:pt>
                <c:pt idx="321">
                  <c:v>-0.36142916763525518</c:v>
                </c:pt>
                <c:pt idx="322">
                  <c:v>-0.35632211608576153</c:v>
                </c:pt>
                <c:pt idx="323">
                  <c:v>-0.35128511390380573</c:v>
                </c:pt>
                <c:pt idx="324">
                  <c:v>-0.34631723534153985</c:v>
                </c:pt>
                <c:pt idx="325">
                  <c:v>-0.34141756621899855</c:v>
                </c:pt>
                <c:pt idx="326">
                  <c:v>-0.3365852037954325</c:v>
                </c:pt>
                <c:pt idx="327">
                  <c:v>-0.331819256641604</c:v>
                </c:pt>
                <c:pt idx="328">
                  <c:v>-0.32711884451304646</c:v>
                </c:pt>
                <c:pt idx="329">
                  <c:v>-0.32248309822430338</c:v>
                </c:pt>
                <c:pt idx="330">
                  <c:v>-0.31791115952414856</c:v>
                </c:pt>
                <c:pt idx="331">
                  <c:v>-0.31340218097180317</c:v>
                </c:pt>
                <c:pt idx="332">
                  <c:v>-0.30895532581414753</c:v>
                </c:pt>
                <c:pt idx="333">
                  <c:v>-0.30456976786394196</c:v>
                </c:pt>
                <c:pt idx="334">
                  <c:v>-0.30024469137905524</c:v>
                </c:pt>
                <c:pt idx="335">
                  <c:v>-0.29597929094271169</c:v>
                </c:pt>
                <c:pt idx="336">
                  <c:v>-0.29177277134475488</c:v>
                </c:pt>
                <c:pt idx="337">
                  <c:v>-0.287624347463938</c:v>
                </c:pt>
                <c:pt idx="338">
                  <c:v>-0.28353324415123743</c:v>
                </c:pt>
                <c:pt idx="339">
                  <c:v>-0.27949869611419731</c:v>
                </c:pt>
                <c:pt idx="340">
                  <c:v>-0.27551994780230488</c:v>
                </c:pt>
                <c:pt idx="341">
                  <c:v>-0.27159625329339593</c:v>
                </c:pt>
                <c:pt idx="342">
                  <c:v>-0.26772687618109681</c:v>
                </c:pt>
                <c:pt idx="343">
                  <c:v>-0.26391108946329667</c:v>
                </c:pt>
                <c:pt idx="344">
                  <c:v>-0.26014817543165653</c:v>
                </c:pt>
                <c:pt idx="345">
                  <c:v>-0.2564374255621496</c:v>
                </c:pt>
                <c:pt idx="346">
                  <c:v>-0.25277814040663549</c:v>
                </c:pt>
                <c:pt idx="347">
                  <c:v>-0.24916962948546545</c:v>
                </c:pt>
                <c:pt idx="348">
                  <c:v>-0.24561121118111792</c:v>
                </c:pt>
                <c:pt idx="349">
                  <c:v>-0.24210221263286189</c:v>
                </c:pt>
                <c:pt idx="350">
                  <c:v>-0.23864196963244669</c:v>
                </c:pt>
                <c:pt idx="351">
                  <c:v>-0.23522982652081459</c:v>
                </c:pt>
                <c:pt idx="352">
                  <c:v>-0.23186513608583495</c:v>
                </c:pt>
                <c:pt idx="353">
                  <c:v>-0.22854725946105417</c:v>
                </c:pt>
                <c:pt idx="354">
                  <c:v>-0.22527556602546256</c:v>
                </c:pt>
                <c:pt idx="355">
                  <c:v>-0.2220494333042681</c:v>
                </c:pt>
                <c:pt idx="356">
                  <c:v>-0.21886824687068013</c:v>
                </c:pt>
                <c:pt idx="357">
                  <c:v>-0.21573140024869292</c:v>
                </c:pt>
                <c:pt idx="358">
                  <c:v>-0.21263829481686883</c:v>
                </c:pt>
                <c:pt idx="359">
                  <c:v>-0.20958833971311386</c:v>
                </c:pt>
                <c:pt idx="360">
                  <c:v>-0.20658095174044291</c:v>
                </c:pt>
                <c:pt idx="361">
                  <c:v>-0.20361555527372743</c:v>
                </c:pt>
                <c:pt idx="362">
                  <c:v>-0.20069158216742303</c:v>
                </c:pt>
                <c:pt idx="363">
                  <c:v>-0.19780847166426901</c:v>
                </c:pt>
                <c:pt idx="364">
                  <c:v>-0.19496567030495612</c:v>
                </c:pt>
                <c:pt idx="365">
                  <c:v>-0.19216263183875679</c:v>
                </c:pt>
                <c:pt idx="366">
                  <c:v>-0.18939881713511061</c:v>
                </c:pt>
                <c:pt idx="367">
                  <c:v>-0.18667369409616119</c:v>
                </c:pt>
                <c:pt idx="368">
                  <c:v>-0.18398673757023609</c:v>
                </c:pt>
                <c:pt idx="369">
                  <c:v>-0.18133742926626645</c:v>
                </c:pt>
                <c:pt idx="370">
                  <c:v>-0.17872525766913649</c:v>
                </c:pt>
                <c:pt idx="371">
                  <c:v>-0.17614971795596046</c:v>
                </c:pt>
                <c:pt idx="372">
                  <c:v>-0.17361031191327667</c:v>
                </c:pt>
                <c:pt idx="373">
                  <c:v>-0.1711065478551555</c:v>
                </c:pt>
                <c:pt idx="374">
                  <c:v>-0.16863794054221162</c:v>
                </c:pt>
                <c:pt idx="375">
                  <c:v>-0.16620401110151686</c:v>
                </c:pt>
                <c:pt idx="376">
                  <c:v>-0.1638042869474034</c:v>
                </c:pt>
                <c:pt idx="377">
                  <c:v>-0.16143830170315418</c:v>
                </c:pt>
                <c:pt idx="378">
                  <c:v>-0.15910559512356978</c:v>
                </c:pt>
                <c:pt idx="379">
                  <c:v>-0.15680571301840873</c:v>
                </c:pt>
                <c:pt idx="380">
                  <c:v>-0.15453820717669026</c:v>
                </c:pt>
                <c:pt idx="381">
                  <c:v>-0.15230263529185589</c:v>
                </c:pt>
                <c:pt idx="382">
                  <c:v>-0.15009856088778017</c:v>
                </c:pt>
                <c:pt idx="383">
                  <c:v>-0.1479255532456254</c:v>
                </c:pt>
                <c:pt idx="384">
                  <c:v>-0.14578318733153117</c:v>
                </c:pt>
                <c:pt idx="385">
                  <c:v>-0.14367104372513367</c:v>
                </c:pt>
                <c:pt idx="386">
                  <c:v>-0.14158870854890568</c:v>
                </c:pt>
                <c:pt idx="387">
                  <c:v>-0.13953577339831147</c:v>
                </c:pt>
                <c:pt idx="388">
                  <c:v>-0.13751183527276767</c:v>
                </c:pt>
                <c:pt idx="389">
                  <c:v>-0.1355164965074051</c:v>
                </c:pt>
                <c:pt idx="390">
                  <c:v>-0.13354936470562245</c:v>
                </c:pt>
                <c:pt idx="391">
                  <c:v>-0.13161005267242465</c:v>
                </c:pt>
                <c:pt idx="392">
                  <c:v>-0.12969817834854044</c:v>
                </c:pt>
                <c:pt idx="393">
                  <c:v>-0.1278133647453091</c:v>
                </c:pt>
                <c:pt idx="394">
                  <c:v>-0.125955239880332</c:v>
                </c:pt>
                <c:pt idx="395">
                  <c:v>-0.12412343671387907</c:v>
                </c:pt>
                <c:pt idx="396">
                  <c:v>-0.12231759308604528</c:v>
                </c:pt>
                <c:pt idx="397">
                  <c:v>-0.12053735165464746</c:v>
                </c:pt>
                <c:pt idx="398">
                  <c:v>-0.11878235983385736</c:v>
                </c:pt>
                <c:pt idx="399">
                  <c:v>-0.11705226973356007</c:v>
                </c:pt>
                <c:pt idx="400">
                  <c:v>-0.1153467380994341</c:v>
                </c:pt>
                <c:pt idx="401">
                  <c:v>-0.11366542625374328</c:v>
                </c:pt>
                <c:pt idx="402">
                  <c:v>-0.11200800003683536</c:v>
                </c:pt>
                <c:pt idx="403">
                  <c:v>-0.11037412974933858</c:v>
                </c:pt>
                <c:pt idx="404">
                  <c:v>-0.10876349009505064</c:v>
                </c:pt>
                <c:pt idx="405">
                  <c:v>-0.10717576012451127</c:v>
                </c:pt>
                <c:pt idx="406">
                  <c:v>-0.10561062317925368</c:v>
                </c:pt>
                <c:pt idx="407">
                  <c:v>-0.10406776683672535</c:v>
                </c:pt>
                <c:pt idx="408">
                  <c:v>-0.10254688285587346</c:v>
                </c:pt>
                <c:pt idx="409">
                  <c:v>-0.10104766712338639</c:v>
                </c:pt>
                <c:pt idx="410">
                  <c:v>-9.9569819600585849E-2</c:v>
                </c:pt>
                <c:pt idx="411">
                  <c:v>-9.8113044270960972E-2</c:v>
                </c:pt>
                <c:pt idx="412">
                  <c:v>-9.6677049088339975E-2</c:v>
                </c:pt>
                <c:pt idx="413">
                  <c:v>-9.5261545925690264E-2</c:v>
                </c:pt>
                <c:pt idx="414">
                  <c:v>-9.3866250524541658E-2</c:v>
                </c:pt>
                <c:pt idx="415">
                  <c:v>-9.2490882445026221E-2</c:v>
                </c:pt>
                <c:pt idx="416">
                  <c:v>-9.1135165016526715E-2</c:v>
                </c:pt>
                <c:pt idx="417">
                  <c:v>-8.9798825288928658E-2</c:v>
                </c:pt>
                <c:pt idx="418">
                  <c:v>-8.8481593984468337E-2</c:v>
                </c:pt>
                <c:pt idx="419">
                  <c:v>-8.718320545017097E-2</c:v>
                </c:pt>
                <c:pt idx="420">
                  <c:v>-8.5903397610871901E-2</c:v>
                </c:pt>
                <c:pt idx="421">
                  <c:v>-8.4641911922815449E-2</c:v>
                </c:pt>
                <c:pt idx="422">
                  <c:v>-8.3398493327823509E-2</c:v>
                </c:pt>
                <c:pt idx="423">
                  <c:v>-8.2172890208029564E-2</c:v>
                </c:pt>
                <c:pt idx="424">
                  <c:v>-8.0964854341169623E-2</c:v>
                </c:pt>
                <c:pt idx="425">
                  <c:v>-7.9774140856426271E-2</c:v>
                </c:pt>
                <c:pt idx="426">
                  <c:v>-7.860050819081732E-2</c:v>
                </c:pt>
                <c:pt idx="427">
                  <c:v>-7.7443718046124876E-2</c:v>
                </c:pt>
                <c:pt idx="428">
                  <c:v>-7.6303535346357351E-2</c:v>
                </c:pt>
                <c:pt idx="429">
                  <c:v>-7.5179728195739606E-2</c:v>
                </c:pt>
                <c:pt idx="430">
                  <c:v>-7.4072067837223879E-2</c:v>
                </c:pt>
                <c:pt idx="431">
                  <c:v>-7.2980328611517306E-2</c:v>
                </c:pt>
                <c:pt idx="432">
                  <c:v>-7.1904287916618265E-2</c:v>
                </c:pt>
                <c:pt idx="433">
                  <c:v>-7.0843726167857529E-2</c:v>
                </c:pt>
                <c:pt idx="434">
                  <c:v>-6.9798426758436991E-2</c:v>
                </c:pt>
                <c:pt idx="435">
                  <c:v>-6.8768176020461397E-2</c:v>
                </c:pt>
                <c:pt idx="436">
                  <c:v>-6.7752763186456441E-2</c:v>
                </c:pt>
                <c:pt idx="437">
                  <c:v>-6.6751980351368617E-2</c:v>
                </c:pt>
                <c:pt idx="438">
                  <c:v>-6.5765622435040319E-2</c:v>
                </c:pt>
                <c:pt idx="439">
                  <c:v>-6.4793487145155274E-2</c:v>
                </c:pt>
                <c:pt idx="440">
                  <c:v>-6.383537494064892E-2</c:v>
                </c:pt>
                <c:pt idx="441">
                  <c:v>-6.2891088995577632E-2</c:v>
                </c:pt>
                <c:pt idx="442">
                  <c:v>-6.1960435163442441E-2</c:v>
                </c:pt>
                <c:pt idx="443">
                  <c:v>-6.1043221941960935E-2</c:v>
                </c:pt>
                <c:pt idx="444">
                  <c:v>-6.0139260438283097E-2</c:v>
                </c:pt>
                <c:pt idx="445">
                  <c:v>-5.9248364334644768E-2</c:v>
                </c:pt>
                <c:pt idx="446">
                  <c:v>-5.8370349854454801E-2</c:v>
                </c:pt>
                <c:pt idx="447">
                  <c:v>-5.7505035728809627E-2</c:v>
                </c:pt>
                <c:pt idx="448">
                  <c:v>-5.6652243163431246E-2</c:v>
                </c:pt>
                <c:pt idx="449">
                  <c:v>-5.5811795806022725E-2</c:v>
                </c:pt>
                <c:pt idx="450">
                  <c:v>-5.4983519714037019E-2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fit_2NN_BCC!$K$18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fit_2NN_BCC!$K$19:$K$469</c:f>
              <c:numCache>
                <c:formatCode>General</c:formatCode>
                <c:ptCount val="451"/>
                <c:pt idx="0">
                  <c:v>0.46301428415449664</c:v>
                </c:pt>
                <c:pt idx="1">
                  <c:v>-2.495853194749742E-2</c:v>
                </c:pt>
                <c:pt idx="2">
                  <c:v>-0.49266445739943521</c:v>
                </c:pt>
                <c:pt idx="3">
                  <c:v>-0.94076189811464772</c:v>
                </c:pt>
                <c:pt idx="4">
                  <c:v>-1.3698895970218246</c:v>
                </c:pt>
                <c:pt idx="5">
                  <c:v>-1.780667200504805</c:v>
                </c:pt>
                <c:pt idx="6">
                  <c:v>-2.1736958087969711</c:v>
                </c:pt>
                <c:pt idx="7">
                  <c:v>-2.5495585107809973</c:v>
                </c:pt>
                <c:pt idx="8">
                  <c:v>-2.9088209036320727</c:v>
                </c:pt>
                <c:pt idx="9">
                  <c:v>-3.2520315977308094</c:v>
                </c:pt>
                <c:pt idx="10">
                  <c:v>-3.5797227072596343</c:v>
                </c:pt>
                <c:pt idx="11">
                  <c:v>-3.8924103268850665</c:v>
                </c:pt>
                <c:pt idx="12">
                  <c:v>-4.190594994917344</c:v>
                </c:pt>
                <c:pt idx="13">
                  <c:v>-4.4747621433272471</c:v>
                </c:pt>
                <c:pt idx="14">
                  <c:v>-4.7453825349898899</c:v>
                </c:pt>
                <c:pt idx="15">
                  <c:v>-5.0029126885148116</c:v>
                </c:pt>
                <c:pt idx="16">
                  <c:v>-5.2477952910112649</c:v>
                </c:pt>
                <c:pt idx="17">
                  <c:v>-5.4804595991283129</c:v>
                </c:pt>
                <c:pt idx="18">
                  <c:v>-5.7013218286996192</c:v>
                </c:pt>
                <c:pt idx="19">
                  <c:v>-5.9107855333134012</c:v>
                </c:pt>
                <c:pt idx="20">
                  <c:v>-6.1092419721194631</c:v>
                </c:pt>
                <c:pt idx="21">
                  <c:v>-6.2970704671761233</c:v>
                </c:pt>
                <c:pt idx="22">
                  <c:v>-6.4746387506314562</c:v>
                </c:pt>
                <c:pt idx="23">
                  <c:v>-6.642303302025212</c:v>
                </c:pt>
                <c:pt idx="24">
                  <c:v>-6.8004096759894423</c:v>
                </c:pt>
                <c:pt idx="25">
                  <c:v>-6.9492928206183784</c:v>
                </c:pt>
                <c:pt idx="26">
                  <c:v>-7.0892773867702701</c:v>
                </c:pt>
                <c:pt idx="27">
                  <c:v>-7.2206780285567618</c:v>
                </c:pt>
                <c:pt idx="28">
                  <c:v>-7.3437996952679985</c:v>
                </c:pt>
                <c:pt idx="29">
                  <c:v>-7.4589379149748911</c:v>
                </c:pt>
                <c:pt idx="30">
                  <c:v>-7.566379070043082</c:v>
                </c:pt>
                <c:pt idx="31">
                  <c:v>-7.6664006647866483</c:v>
                </c:pt>
                <c:pt idx="32">
                  <c:v>-7.7592715854831198</c:v>
                </c:pt>
                <c:pt idx="33">
                  <c:v>-7.8452523529652538</c:v>
                </c:pt>
                <c:pt idx="34">
                  <c:v>-7.9245953679989309</c:v>
                </c:pt>
                <c:pt idx="35">
                  <c:v>-7.9975451496506214</c:v>
                </c:pt>
                <c:pt idx="36">
                  <c:v>-8.0643385668422827</c:v>
                </c:pt>
                <c:pt idx="37">
                  <c:v>-8.1252050632858825</c:v>
                </c:pt>
                <c:pt idx="38">
                  <c:v>-8.1803668759844097</c:v>
                </c:pt>
                <c:pt idx="39">
                  <c:v>-8.2300392474810131</c:v>
                </c:pt>
                <c:pt idx="40">
                  <c:v>-8.2744306320327237</c:v>
                </c:pt>
                <c:pt idx="41">
                  <c:v>-8.3137428958804218</c:v>
                </c:pt>
                <c:pt idx="42">
                  <c:v>-8.3481715117817181</c:v>
                </c:pt>
                <c:pt idx="43">
                  <c:v>-8.377905747968839</c:v>
                </c:pt>
                <c:pt idx="44">
                  <c:v>-8.4031288516891074</c:v>
                </c:pt>
                <c:pt idx="45">
                  <c:v>-8.4240182274810227</c:v>
                </c:pt>
                <c:pt idx="46">
                  <c:v>-8.4407456103348739</c:v>
                </c:pt>
                <c:pt idx="47">
                  <c:v>-8.4534772338823814</c:v>
                </c:pt>
                <c:pt idx="48">
                  <c:v>-8.4623739937560547</c:v>
                </c:pt>
                <c:pt idx="49">
                  <c:v>-8.4675916062548424</c:v>
                </c:pt>
                <c:pt idx="50">
                  <c:v>-8.4692807624488733</c:v>
                </c:pt>
                <c:pt idx="51">
                  <c:v>-8.4675872778523189</c:v>
                </c:pt>
                <c:pt idx="52">
                  <c:v>-8.4626522377899107</c:v>
                </c:pt>
                <c:pt idx="53">
                  <c:v>-8.4546121385789128</c:v>
                </c:pt>
                <c:pt idx="54">
                  <c:v>-8.4435990246450956</c:v>
                </c:pt>
                <c:pt idx="55">
                  <c:v>-8.4297406216879054</c:v>
                </c:pt>
                <c:pt idx="56">
                  <c:v>-8.4131604660066763</c:v>
                </c:pt>
                <c:pt idx="57">
                  <c:v>-8.3939780300967399</c:v>
                </c:pt>
                <c:pt idx="58">
                  <c:v>-8.3723088446211129</c:v>
                </c:pt>
                <c:pt idx="59">
                  <c:v>-8.3482646168605434</c:v>
                </c:pt>
                <c:pt idx="60">
                  <c:v>-8.321953345741754</c:v>
                </c:pt>
                <c:pt idx="61">
                  <c:v>-8.2934794335409716</c:v>
                </c:pt>
                <c:pt idx="62">
                  <c:v>-8.2629437943570512</c:v>
                </c:pt>
                <c:pt idx="63">
                  <c:v>-8.2304439594458643</c:v>
                </c:pt>
                <c:pt idx="64">
                  <c:v>-8.1960741795050751</c:v>
                </c:pt>
                <c:pt idx="65">
                  <c:v>-8.1599255239958914</c:v>
                </c:pt>
                <c:pt idx="66">
                  <c:v>-8.1220859775859076</c:v>
                </c:pt>
                <c:pt idx="67">
                  <c:v>-8.0826405337949048</c:v>
                </c:pt>
                <c:pt idx="68">
                  <c:v>-8.0416712859230373</c:v>
                </c:pt>
                <c:pt idx="69">
                  <c:v>-7.9992575153386305</c:v>
                </c:pt>
                <c:pt idx="70">
                  <c:v>-7.9554757772007969</c:v>
                </c:pt>
                <c:pt idx="71">
                  <c:v>-7.9103999836896506</c:v>
                </c:pt>
                <c:pt idx="72">
                  <c:v>-7.8641014848151949</c:v>
                </c:pt>
                <c:pt idx="73">
                  <c:v>-7.8166491468736998</c:v>
                </c:pt>
                <c:pt idx="74">
                  <c:v>-7.7681094286185566</c:v>
                </c:pt>
                <c:pt idx="75">
                  <c:v>-7.718546455210725</c:v>
                </c:pt>
                <c:pt idx="76">
                  <c:v>-7.6680220900120082</c:v>
                </c:pt>
                <c:pt idx="77">
                  <c:v>-7.6165960042826093</c:v>
                </c:pt>
                <c:pt idx="78">
                  <c:v>-7.5643257448427432</c:v>
                </c:pt>
                <c:pt idx="79">
                  <c:v>-7.5112667997563172</c:v>
                </c:pt>
                <c:pt idx="80">
                  <c:v>-7.4574726620931493</c:v>
                </c:pt>
                <c:pt idx="81">
                  <c:v>-7.4029948918244726</c:v>
                </c:pt>
                <c:pt idx="82">
                  <c:v>-7.3478831759051371</c:v>
                </c:pt>
                <c:pt idx="83">
                  <c:v>-7.2921853865941166</c:v>
                </c:pt>
                <c:pt idx="84">
                  <c:v>-7.2359476380638235</c:v>
                </c:pt>
                <c:pt idx="85">
                  <c:v>-7.1792143413469489</c:v>
                </c:pt>
                <c:pt idx="86">
                  <c:v>-7.1220282576685161</c:v>
                </c:pt>
                <c:pt idx="87">
                  <c:v>-7.0644305502091829</c:v>
                </c:pt>
                <c:pt idx="88">
                  <c:v>-7.0064608343447929</c:v>
                </c:pt>
                <c:pt idx="89">
                  <c:v>-6.9481572264056712</c:v>
                </c:pt>
                <c:pt idx="90">
                  <c:v>-6.8895563909981101</c:v>
                </c:pt>
                <c:pt idx="91">
                  <c:v>-6.8306935869292182</c:v>
                </c:pt>
                <c:pt idx="92">
                  <c:v>-6.771602711775131</c:v>
                </c:pt>
                <c:pt idx="93">
                  <c:v>-6.712316345131458</c:v>
                </c:pt>
                <c:pt idx="94">
                  <c:v>-6.6528657905838084</c:v>
                </c:pt>
                <c:pt idx="95">
                  <c:v>-6.5932811164350476</c:v>
                </c:pt>
                <c:pt idx="96">
                  <c:v>-6.5335911952250054</c:v>
                </c:pt>
                <c:pt idx="97">
                  <c:v>-6.4738237420772968</c:v>
                </c:pt>
                <c:pt idx="98">
                  <c:v>-6.4140053519069609</c:v>
                </c:pt>
                <c:pt idx="99">
                  <c:v>-6.3541615355216186</c:v>
                </c:pt>
                <c:pt idx="100">
                  <c:v>-6.294316754648019</c:v>
                </c:pt>
                <c:pt idx="101">
                  <c:v>-6.2344944559148159</c:v>
                </c:pt>
                <c:pt idx="102">
                  <c:v>-6.1747171038216857</c:v>
                </c:pt>
                <c:pt idx="103">
                  <c:v>-6.1150062127239186</c:v>
                </c:pt>
                <c:pt idx="104">
                  <c:v>-6.0553823778608562</c:v>
                </c:pt>
                <c:pt idx="105">
                  <c:v>-5.9958653054557507</c:v>
                </c:pt>
                <c:pt idx="106">
                  <c:v>-5.9364738419138021</c:v>
                </c:pt>
                <c:pt idx="107">
                  <c:v>-5.8772260021443889</c:v>
                </c:pt>
                <c:pt idx="108">
                  <c:v>-5.8181389970327899</c:v>
                </c:pt>
                <c:pt idx="109">
                  <c:v>-5.7592292600859398</c:v>
                </c:pt>
                <c:pt idx="110">
                  <c:v>-5.7005124732761008</c:v>
                </c:pt>
                <c:pt idx="111">
                  <c:v>-5.64200359210564</c:v>
                </c:pt>
                <c:pt idx="112">
                  <c:v>-5.5837168699153956</c:v>
                </c:pt>
                <c:pt idx="113">
                  <c:v>-5.5256658814586199</c:v>
                </c:pt>
                <c:pt idx="114">
                  <c:v>-5.4678635457616771</c:v>
                </c:pt>
                <c:pt idx="115">
                  <c:v>-5.410322148292197</c:v>
                </c:pt>
                <c:pt idx="116">
                  <c:v>-5.3530533624547907</c:v>
                </c:pt>
                <c:pt idx="117">
                  <c:v>-5.2960682704337776</c:v>
                </c:pt>
                <c:pt idx="118">
                  <c:v>-5.2393773834019362</c:v>
                </c:pt>
                <c:pt idx="119">
                  <c:v>-5.1829906611136449</c:v>
                </c:pt>
                <c:pt idx="120">
                  <c:v>-5.1269175309003581</c:v>
                </c:pt>
                <c:pt idx="121">
                  <c:v>-5.0711669060857378</c:v>
                </c:pt>
                <c:pt idx="122">
                  <c:v>-5.015747203837372</c:v>
                </c:pt>
                <c:pt idx="123">
                  <c:v>-4.9606663624714926</c:v>
                </c:pt>
                <c:pt idx="124">
                  <c:v>-4.9059318582265821</c:v>
                </c:pt>
                <c:pt idx="125">
                  <c:v>-4.8515507215214129</c:v>
                </c:pt>
                <c:pt idx="126">
                  <c:v>-4.7975295527125379</c:v>
                </c:pt>
                <c:pt idx="127">
                  <c:v>-4.7438745373658397</c:v>
                </c:pt>
                <c:pt idx="128">
                  <c:v>-4.6905914610563464</c:v>
                </c:pt>
                <c:pt idx="129">
                  <c:v>-4.6376857237101303</c:v>
                </c:pt>
                <c:pt idx="130">
                  <c:v>-4.5851623535016532</c:v>
                </c:pt>
                <c:pt idx="131">
                  <c:v>-4.5330260203195829</c:v>
                </c:pt>
                <c:pt idx="132">
                  <c:v>-4.4812810488137753</c:v>
                </c:pt>
                <c:pt idx="133">
                  <c:v>-4.4299314310356328</c:v>
                </c:pt>
                <c:pt idx="134">
                  <c:v>-4.3789808386838294</c:v>
                </c:pt>
                <c:pt idx="135">
                  <c:v>-4.3284326349669779</c:v>
                </c:pt>
                <c:pt idx="136">
                  <c:v>-4.2782898860945036</c:v>
                </c:pt>
                <c:pt idx="137">
                  <c:v>-4.2285553724066416</c:v>
                </c:pt>
                <c:pt idx="138">
                  <c:v>-4.1792315991542441</c:v>
                </c:pt>
                <c:pt idx="139">
                  <c:v>-4.1303208069386477</c:v>
                </c:pt>
                <c:pt idx="140">
                  <c:v>-4.0818249818216756</c:v>
                </c:pt>
                <c:pt idx="141">
                  <c:v>-4.0337458651154865</c:v>
                </c:pt>
                <c:pt idx="142">
                  <c:v>-3.9860849628617876</c:v>
                </c:pt>
                <c:pt idx="143">
                  <c:v>-3.9388435550095053</c:v>
                </c:pt>
                <c:pt idx="144">
                  <c:v>-3.8920227042999302</c:v>
                </c:pt>
                <c:pt idx="145">
                  <c:v>-3.8456232648679514</c:v>
                </c:pt>
                <c:pt idx="146">
                  <c:v>-3.7996458905678381</c:v>
                </c:pt>
                <c:pt idx="147">
                  <c:v>-3.7540910430316932</c:v>
                </c:pt>
                <c:pt idx="148">
                  <c:v>-3.708958999468611</c:v>
                </c:pt>
                <c:pt idx="149">
                  <c:v>-3.6642498602121591</c:v>
                </c:pt>
                <c:pt idx="150">
                  <c:v>-3.6199635560237415</c:v>
                </c:pt>
                <c:pt idx="151">
                  <c:v>-3.5760998551590966</c:v>
                </c:pt>
                <c:pt idx="152">
                  <c:v>-3.5326583702050094</c:v>
                </c:pt>
                <c:pt idx="153">
                  <c:v>-3.4896385646930943</c:v>
                </c:pt>
                <c:pt idx="154">
                  <c:v>-3.4470397594973128</c:v>
                </c:pt>
                <c:pt idx="155">
                  <c:v>-3.40486113902173</c:v>
                </c:pt>
                <c:pt idx="156">
                  <c:v>-3.3631017571847508</c:v>
                </c:pt>
                <c:pt idx="157">
                  <c:v>-3.3217605432059853</c:v>
                </c:pt>
                <c:pt idx="158">
                  <c:v>-3.2808363072016551</c:v>
                </c:pt>
                <c:pt idx="159">
                  <c:v>-3.2403277455942963</c:v>
                </c:pt>
                <c:pt idx="160">
                  <c:v>-3.2002334463423678</c:v>
                </c:pt>
                <c:pt idx="161">
                  <c:v>-3.1605518939951729</c:v>
                </c:pt>
                <c:pt idx="162">
                  <c:v>-3.1212814745783959</c:v>
                </c:pt>
                <c:pt idx="163">
                  <c:v>-3.0824204803153643</c:v>
                </c:pt>
                <c:pt idx="164">
                  <c:v>-3.043967114188979</c:v>
                </c:pt>
                <c:pt idx="165">
                  <c:v>-3.0059194943492042</c:v>
                </c:pt>
                <c:pt idx="166">
                  <c:v>-2.9682756583707537</c:v>
                </c:pt>
                <c:pt idx="167">
                  <c:v>-2.9310335673655317</c:v>
                </c:pt>
                <c:pt idx="168">
                  <c:v>-2.8941911099542805</c:v>
                </c:pt>
                <c:pt idx="169">
                  <c:v>-2.8577461061017098</c:v>
                </c:pt>
                <c:pt idx="170">
                  <c:v>-2.8216963108192403</c:v>
                </c:pt>
                <c:pt idx="171">
                  <c:v>-2.7860394177394809</c:v>
                </c:pt>
                <c:pt idx="172">
                  <c:v>-2.7507730625662905</c:v>
                </c:pt>
                <c:pt idx="173">
                  <c:v>-2.7158948264043099</c:v>
                </c:pt>
                <c:pt idx="174">
                  <c:v>-2.681402238971593</c:v>
                </c:pt>
                <c:pt idx="175">
                  <c:v>-2.6472927816989982</c:v>
                </c:pt>
                <c:pt idx="176">
                  <c:v>-2.6135638907197998</c:v>
                </c:pt>
                <c:pt idx="177">
                  <c:v>-2.5802129597528909</c:v>
                </c:pt>
                <c:pt idx="178">
                  <c:v>-2.547237342882902</c:v>
                </c:pt>
                <c:pt idx="179">
                  <c:v>-2.5146343572404022</c:v>
                </c:pt>
                <c:pt idx="180">
                  <c:v>-2.482401285585309</c:v>
                </c:pt>
                <c:pt idx="181">
                  <c:v>-2.4505353787964617</c:v>
                </c:pt>
                <c:pt idx="182">
                  <c:v>-2.4190338582703488</c:v>
                </c:pt>
                <c:pt idx="183">
                  <c:v>-2.3878939182317787</c:v>
                </c:pt>
                <c:pt idx="184">
                  <c:v>-2.3571127279592385</c:v>
                </c:pt>
                <c:pt idx="185">
                  <c:v>-2.3266874339276535</c:v>
                </c:pt>
                <c:pt idx="186">
                  <c:v>-2.2966151618710997</c:v>
                </c:pt>
                <c:pt idx="187">
                  <c:v>-2.2668930187680032</c:v>
                </c:pt>
                <c:pt idx="188">
                  <c:v>-2.2375180947512674</c:v>
                </c:pt>
                <c:pt idx="189">
                  <c:v>-2.2084874649456796</c:v>
                </c:pt>
                <c:pt idx="190">
                  <c:v>-2.1797981912349313</c:v>
                </c:pt>
                <c:pt idx="191">
                  <c:v>-2.1514473239604524</c:v>
                </c:pt>
                <c:pt idx="192">
                  <c:v>-2.1234319035542359</c:v>
                </c:pt>
                <c:pt idx="193">
                  <c:v>-2.0957489621077672</c:v>
                </c:pt>
                <c:pt idx="194">
                  <c:v>-2.0683955248790573</c:v>
                </c:pt>
                <c:pt idx="195">
                  <c:v>-2.0413686117398253</c:v>
                </c:pt>
                <c:pt idx="196">
                  <c:v>-2.0146652385646777</c:v>
                </c:pt>
                <c:pt idx="197">
                  <c:v>-1.9882824185642001</c:v>
                </c:pt>
                <c:pt idx="198">
                  <c:v>-1.9622171635637495</c:v>
                </c:pt>
                <c:pt idx="199">
                  <c:v>-1.9364664852296922</c:v>
                </c:pt>
                <c:pt idx="200">
                  <c:v>-1.9110273962448168</c:v>
                </c:pt>
                <c:pt idx="201">
                  <c:v>-1.8858969114345288</c:v>
                </c:pt>
                <c:pt idx="202">
                  <c:v>-1.8610720488454866</c:v>
                </c:pt>
                <c:pt idx="203">
                  <c:v>-1.8365498307781709</c:v>
                </c:pt>
                <c:pt idx="204">
                  <c:v>-1.8123272847749528</c:v>
                </c:pt>
                <c:pt idx="205">
                  <c:v>-1.7884014445650676</c:v>
                </c:pt>
                <c:pt idx="206">
                  <c:v>-1.7647693509679612</c:v>
                </c:pt>
                <c:pt idx="207">
                  <c:v>-1.741428052756357</c:v>
                </c:pt>
                <c:pt idx="208">
                  <c:v>-1.7183746074803716</c:v>
                </c:pt>
                <c:pt idx="209">
                  <c:v>-1.6956060822540115</c:v>
                </c:pt>
                <c:pt idx="210">
                  <c:v>-1.673119554505248</c:v>
                </c:pt>
                <c:pt idx="211">
                  <c:v>-1.6509121126909485</c:v>
                </c:pt>
                <c:pt idx="212">
                  <c:v>-1.6289808569777975</c:v>
                </c:pt>
                <c:pt idx="213">
                  <c:v>-1.6073228998903772</c:v>
                </c:pt>
                <c:pt idx="214">
                  <c:v>-1.5859353669275158</c:v>
                </c:pt>
                <c:pt idx="215">
                  <c:v>-1.5648153971479641</c:v>
                </c:pt>
                <c:pt idx="216">
                  <c:v>-1.5439601437264605</c:v>
                </c:pt>
                <c:pt idx="217">
                  <c:v>-1.5233667744811947</c:v>
                </c:pt>
                <c:pt idx="218">
                  <c:v>-1.5030324723736401</c:v>
                </c:pt>
                <c:pt idx="219">
                  <c:v>-1.4829544359817273</c:v>
                </c:pt>
                <c:pt idx="220">
                  <c:v>-1.4631298799472474</c:v>
                </c:pt>
                <c:pt idx="221">
                  <c:v>-1.4435560353984132</c:v>
                </c:pt>
                <c:pt idx="222">
                  <c:v>-1.4242301503484311</c:v>
                </c:pt>
                <c:pt idx="223">
                  <c:v>-1.4051494900709125</c:v>
                </c:pt>
                <c:pt idx="224">
                  <c:v>-1.3863113374529603</c:v>
                </c:pt>
                <c:pt idx="225">
                  <c:v>-1.3677129933267038</c:v>
                </c:pt>
                <c:pt idx="226">
                  <c:v>-1.3493517767800558</c:v>
                </c:pt>
                <c:pt idx="227">
                  <c:v>-1.3312250254474189</c:v>
                </c:pt>
                <c:pt idx="228">
                  <c:v>-1.3133300957810892</c:v>
                </c:pt>
                <c:pt idx="229">
                  <c:v>-1.295664363304007</c:v>
                </c:pt>
                <c:pt idx="230">
                  <c:v>-1.2782252228445796</c:v>
                </c:pt>
                <c:pt idx="231">
                  <c:v>-1.2610100887541971</c:v>
                </c:pt>
                <c:pt idx="232">
                  <c:v>-1.2440163951080732</c:v>
                </c:pt>
                <c:pt idx="233">
                  <c:v>-1.2272415958900518</c:v>
                </c:pt>
                <c:pt idx="234">
                  <c:v>-1.2106831651619399</c:v>
                </c:pt>
                <c:pt idx="235">
                  <c:v>-1.1943385972179585</c:v>
                </c:pt>
                <c:pt idx="236">
                  <c:v>-1.178205406724893</c:v>
                </c:pt>
                <c:pt idx="237">
                  <c:v>-1.1622811288484138</c:v>
                </c:pt>
                <c:pt idx="238">
                  <c:v>-1.1465633193661777</c:v>
                </c:pt>
                <c:pt idx="239">
                  <c:v>-1.1310495547681489</c:v>
                </c:pt>
                <c:pt idx="240">
                  <c:v>-1.1157374323446556</c:v>
                </c:pt>
                <c:pt idx="241">
                  <c:v>-1.1006245702626678</c:v>
                </c:pt>
                <c:pt idx="242">
                  <c:v>-1.0857086076307263</c:v>
                </c:pt>
                <c:pt idx="243">
                  <c:v>-1.0709872045530056</c:v>
                </c:pt>
                <c:pt idx="244">
                  <c:v>-1.0564580421728988</c:v>
                </c:pt>
                <c:pt idx="245">
                  <c:v>-1.0421188227065865</c:v>
                </c:pt>
                <c:pt idx="246">
                  <c:v>-1.0279672694669491</c:v>
                </c:pt>
                <c:pt idx="247">
                  <c:v>-1.0140011268782472</c:v>
                </c:pt>
                <c:pt idx="248">
                  <c:v>-1.0002181604819405</c:v>
                </c:pt>
                <c:pt idx="249">
                  <c:v>-0.9866161569339873</c:v>
                </c:pt>
                <c:pt idx="250">
                  <c:v>-0.97319292399401869</c:v>
                </c:pt>
                <c:pt idx="251">
                  <c:v>-0.95994629050669045</c:v>
                </c:pt>
                <c:pt idx="252">
                  <c:v>-0.94687410637557334</c:v>
                </c:pt>
                <c:pt idx="253">
                  <c:v>-0.93397424252989125</c:v>
                </c:pt>
                <c:pt idx="254">
                  <c:v>-0.92124459088440469</c:v>
                </c:pt>
                <c:pt idx="255">
                  <c:v>-0.90868306429276779</c:v>
                </c:pt>
                <c:pt idx="256">
                  <c:v>-0.89628759649461487</c:v>
                </c:pt>
                <c:pt idx="257">
                  <c:v>-0.88405614205669414</c:v>
                </c:pt>
                <c:pt idx="258">
                  <c:v>-0.87198667630827931</c:v>
                </c:pt>
                <c:pt idx="259">
                  <c:v>-0.86007719527115267</c:v>
                </c:pt>
                <c:pt idx="260">
                  <c:v>-0.84832571558442438</c:v>
                </c:pt>
                <c:pt idx="261">
                  <c:v>-0.83673027442432535</c:v>
                </c:pt>
                <c:pt idx="262">
                  <c:v>-0.82528892941942045</c:v>
                </c:pt>
                <c:pt idx="263">
                  <c:v>-0.81399975856123719</c:v>
                </c:pt>
                <c:pt idx="264">
                  <c:v>-0.80286086011071511</c:v>
                </c:pt>
                <c:pt idx="265">
                  <c:v>-0.79187035250052806</c:v>
                </c:pt>
                <c:pt idx="266">
                  <c:v>-0.78102637423366494</c:v>
                </c:pt>
                <c:pt idx="267">
                  <c:v>-0.77032708377830261</c:v>
                </c:pt>
                <c:pt idx="268">
                  <c:v>-0.75977065945928091</c:v>
                </c:pt>
                <c:pt idx="269">
                  <c:v>-0.74935529934625178</c:v>
                </c:pt>
                <c:pt idx="270">
                  <c:v>-0.73907922113882785</c:v>
                </c:pt>
                <c:pt idx="271">
                  <c:v>-0.72894066204876795</c:v>
                </c:pt>
                <c:pt idx="272">
                  <c:v>-0.71893787867945669</c:v>
                </c:pt>
                <c:pt idx="273">
                  <c:v>-0.70906914690273815</c:v>
                </c:pt>
                <c:pt idx="274">
                  <c:v>-0.69933276173342251</c:v>
                </c:pt>
                <c:pt idx="275">
                  <c:v>-0.68972703720143091</c:v>
                </c:pt>
                <c:pt idx="276">
                  <c:v>-0.68025030622187388</c:v>
                </c:pt>
                <c:pt idx="277">
                  <c:v>-0.67090092046306227</c:v>
                </c:pt>
                <c:pt idx="278">
                  <c:v>-0.66167725021275048</c:v>
                </c:pt>
                <c:pt idx="279">
                  <c:v>-0.65257768424258111</c:v>
                </c:pt>
                <c:pt idx="280">
                  <c:v>-0.64360062967097897</c:v>
                </c:pt>
                <c:pt idx="281">
                  <c:v>-0.63474451182449043</c:v>
                </c:pt>
                <c:pt idx="282">
                  <c:v>-0.62600777409784181</c:v>
                </c:pt>
                <c:pt idx="283">
                  <c:v>-0.61738887781269791</c:v>
                </c:pt>
                <c:pt idx="284">
                  <c:v>-0.60888630207524641</c:v>
                </c:pt>
                <c:pt idx="285">
                  <c:v>-0.60049854363279431</c:v>
                </c:pt>
                <c:pt idx="286">
                  <c:v>-0.59222411672936548</c:v>
                </c:pt>
                <c:pt idx="287">
                  <c:v>-0.58406155296050888</c:v>
                </c:pt>
                <c:pt idx="288">
                  <c:v>-0.57600940112727805</c:v>
                </c:pt>
                <c:pt idx="289">
                  <c:v>-0.56806622708959775</c:v>
                </c:pt>
                <c:pt idx="290">
                  <c:v>-0.56023061361900306</c:v>
                </c:pt>
                <c:pt idx="291">
                  <c:v>-0.55250116025093954</c:v>
                </c:pt>
                <c:pt idx="292">
                  <c:v>-0.54487648313655601</c:v>
                </c:pt>
                <c:pt idx="293">
                  <c:v>-0.53735521489422067</c:v>
                </c:pt>
                <c:pt idx="294">
                  <c:v>-0.52993600446070577</c:v>
                </c:pt>
                <c:pt idx="295">
                  <c:v>-0.5226175169422338</c:v>
                </c:pt>
                <c:pt idx="296">
                  <c:v>-0.51539843346530945</c:v>
                </c:pt>
                <c:pt idx="297">
                  <c:v>-0.50827745102752897</c:v>
                </c:pt>
                <c:pt idx="298">
                  <c:v>-0.50125328234834399</c:v>
                </c:pt>
                <c:pt idx="299">
                  <c:v>-0.49432465571991457</c:v>
                </c:pt>
                <c:pt idx="300">
                  <c:v>-0.48749031485800531</c:v>
                </c:pt>
                <c:pt idx="301">
                  <c:v>-0.48074901875308568</c:v>
                </c:pt>
                <c:pt idx="302">
                  <c:v>-0.47409954152159822</c:v>
                </c:pt>
                <c:pt idx="303">
                  <c:v>-0.46754067225754581</c:v>
                </c:pt>
                <c:pt idx="304">
                  <c:v>-0.46107121488430119</c:v>
                </c:pt>
                <c:pt idx="305">
                  <c:v>-0.45468998800683519</c:v>
                </c:pt>
                <c:pt idx="306">
                  <c:v>-0.44839582476428874</c:v>
                </c:pt>
                <c:pt idx="307">
                  <c:v>-0.44218757268303749</c:v>
                </c:pt>
                <c:pt idx="308">
                  <c:v>-0.43606409353015801</c:v>
                </c:pt>
                <c:pt idx="309">
                  <c:v>-0.43002426316746695</c:v>
                </c:pt>
                <c:pt idx="310">
                  <c:v>-0.4240669714060728</c:v>
                </c:pt>
                <c:pt idx="311">
                  <c:v>-0.41819112186152391</c:v>
                </c:pt>
                <c:pt idx="312">
                  <c:v>-0.41239563180956973</c:v>
                </c:pt>
                <c:pt idx="313">
                  <c:v>-0.40667943204255652</c:v>
                </c:pt>
                <c:pt idx="314">
                  <c:v>-0.4010414667265132</c:v>
                </c:pt>
                <c:pt idx="315">
                  <c:v>-0.39548069325892743</c:v>
                </c:pt>
                <c:pt idx="316">
                  <c:v>-0.38999608212725445</c:v>
                </c:pt>
                <c:pt idx="317">
                  <c:v>-0.38458661676818545</c:v>
                </c:pt>
                <c:pt idx="318">
                  <c:v>-0.37925129342767944</c:v>
                </c:pt>
                <c:pt idx="319">
                  <c:v>-0.3739891210218137</c:v>
                </c:pt>
                <c:pt idx="320">
                  <c:v>-0.3687991209984387</c:v>
                </c:pt>
                <c:pt idx="321">
                  <c:v>-0.36368032719968468</c:v>
                </c:pt>
                <c:pt idx="322">
                  <c:v>-0.35863178572532656</c:v>
                </c:pt>
                <c:pt idx="323">
                  <c:v>-0.35365255479702234</c:v>
                </c:pt>
                <c:pt idx="324">
                  <c:v>-0.34874170462345294</c:v>
                </c:pt>
                <c:pt idx="325">
                  <c:v>-0.34389831726636466</c:v>
                </c:pt>
                <c:pt idx="326">
                  <c:v>-0.33912148650754487</c:v>
                </c:pt>
                <c:pt idx="327">
                  <c:v>-0.3344103177167278</c:v>
                </c:pt>
                <c:pt idx="328">
                  <c:v>-0.32976392772045859</c:v>
                </c:pt>
                <c:pt idx="329">
                  <c:v>-0.32518144467191429</c:v>
                </c:pt>
                <c:pt idx="330">
                  <c:v>-0.32066200792170269</c:v>
                </c:pt>
                <c:pt idx="331">
                  <c:v>-0.31620476788964519</c:v>
                </c:pt>
                <c:pt idx="332">
                  <c:v>-0.31180888593754913</c:v>
                </c:pt>
                <c:pt idx="333">
                  <c:v>-0.30747353424298751</c:v>
                </c:pt>
                <c:pt idx="334">
                  <c:v>-0.30319789567408256</c:v>
                </c:pt>
                <c:pt idx="335">
                  <c:v>-0.29898116366531158</c:v>
                </c:pt>
                <c:pt idx="336">
                  <c:v>-0.29482254209433018</c:v>
                </c:pt>
                <c:pt idx="337">
                  <c:v>-0.29072124515982911</c:v>
                </c:pt>
                <c:pt idx="338">
                  <c:v>-0.28667649726042294</c:v>
                </c:pt>
                <c:pt idx="339">
                  <c:v>-0.28268753287457482</c:v>
                </c:pt>
                <c:pt idx="340">
                  <c:v>-0.2787535964415685</c:v>
                </c:pt>
                <c:pt idx="341">
                  <c:v>-0.27487394224352024</c:v>
                </c:pt>
                <c:pt idx="342">
                  <c:v>-0.27104783428844353</c:v>
                </c:pt>
                <c:pt idx="343">
                  <c:v>-0.26727454619435997</c:v>
                </c:pt>
                <c:pt idx="344">
                  <c:v>-0.26355336107446597</c:v>
                </c:pt>
                <c:pt idx="345">
                  <c:v>-0.25988357142335095</c:v>
                </c:pt>
                <c:pt idx="346">
                  <c:v>-0.25626447900426946</c:v>
                </c:pt>
                <c:pt idx="347">
                  <c:v>-0.25269539473746749</c:v>
                </c:pt>
                <c:pt idx="348">
                  <c:v>-0.24917563858956768</c:v>
                </c:pt>
                <c:pt idx="349">
                  <c:v>-0.24570453946399778</c:v>
                </c:pt>
                <c:pt idx="350">
                  <c:v>-0.24228143509248715</c:v>
                </c:pt>
                <c:pt idx="351">
                  <c:v>-0.23890567192759873</c:v>
                </c:pt>
                <c:pt idx="352">
                  <c:v>-0.23557660503632569</c:v>
                </c:pt>
                <c:pt idx="353">
                  <c:v>-0.23229359799472418</c:v>
                </c:pt>
                <c:pt idx="354">
                  <c:v>-0.22905602278360104</c:v>
                </c:pt>
                <c:pt idx="355">
                  <c:v>-0.22586325968523935</c:v>
                </c:pt>
                <c:pt idx="356">
                  <c:v>-0.22271469718116454</c:v>
                </c:pt>
                <c:pt idx="357">
                  <c:v>-0.21960973185095151</c:v>
                </c:pt>
                <c:pt idx="358">
                  <c:v>-0.21654776827205977</c:v>
                </c:pt>
                <c:pt idx="359">
                  <c:v>-0.21352821892070406</c:v>
                </c:pt>
                <c:pt idx="360">
                  <c:v>-0.21055050407374573</c:v>
                </c:pt>
                <c:pt idx="361">
                  <c:v>-0.20761405171160785</c:v>
                </c:pt>
                <c:pt idx="362">
                  <c:v>-0.20471829742221162</c:v>
                </c:pt>
                <c:pt idx="363">
                  <c:v>-0.20186268430591686</c:v>
                </c:pt>
                <c:pt idx="364">
                  <c:v>-0.1990466628814774</c:v>
                </c:pt>
                <c:pt idx="365">
                  <c:v>-0.19626969099299685</c:v>
                </c:pt>
                <c:pt idx="366">
                  <c:v>-0.19353123371787953</c:v>
                </c:pt>
                <c:pt idx="367">
                  <c:v>-0.19083076327577883</c:v>
                </c:pt>
                <c:pt idx="368">
                  <c:v>-0.18816775893852472</c:v>
                </c:pt>
                <c:pt idx="369">
                  <c:v>-0.18554170694104</c:v>
                </c:pt>
                <c:pt idx="370">
                  <c:v>-0.18295210039322363</c:v>
                </c:pt>
                <c:pt idx="371">
                  <c:v>-0.18039843919280982</c:v>
                </c:pt>
                <c:pt idx="372">
                  <c:v>-0.17788022993918445</c:v>
                </c:pt>
                <c:pt idx="373">
                  <c:v>-0.17539698584816213</c:v>
                </c:pt>
                <c:pt idx="374">
                  <c:v>-0.17294822666770962</c:v>
                </c:pt>
                <c:pt idx="375">
                  <c:v>-0.17053347859461571</c:v>
                </c:pt>
                <c:pt idx="376">
                  <c:v>-0.1681522741920973</c:v>
                </c:pt>
                <c:pt idx="377">
                  <c:v>-0.16580415230833492</c:v>
                </c:pt>
                <c:pt idx="378">
                  <c:v>-0.16348865799593346</c:v>
                </c:pt>
                <c:pt idx="379">
                  <c:v>-0.16120534243229812</c:v>
                </c:pt>
                <c:pt idx="380">
                  <c:v>-0.15895376284092039</c:v>
                </c:pt>
                <c:pt idx="381">
                  <c:v>-0.15673348241356974</c:v>
                </c:pt>
                <c:pt idx="382">
                  <c:v>-0.15454407023337524</c:v>
                </c:pt>
                <c:pt idx="383">
                  <c:v>-0.15238510119880364</c:v>
                </c:pt>
                <c:pt idx="384">
                  <c:v>-0.15025615594851002</c:v>
                </c:pt>
                <c:pt idx="385">
                  <c:v>-0.14815682078707212</c:v>
                </c:pt>
                <c:pt idx="386">
                  <c:v>-0.14608668761158397</c:v>
                </c:pt>
                <c:pt idx="387">
                  <c:v>-0.14404535383911432</c:v>
                </c:pt>
                <c:pt idx="388">
                  <c:v>-0.14203242233501548</c:v>
                </c:pt>
                <c:pt idx="389">
                  <c:v>-0.14004750134207677</c:v>
                </c:pt>
                <c:pt idx="390">
                  <c:v>-0.13809020441051817</c:v>
                </c:pt>
                <c:pt idx="391">
                  <c:v>-0.13616015032881154</c:v>
                </c:pt>
                <c:pt idx="392">
                  <c:v>-0.13425696305532656</c:v>
                </c:pt>
                <c:pt idx="393">
                  <c:v>-0.13238027165079205</c:v>
                </c:pt>
                <c:pt idx="394">
                  <c:v>-0.13052971021156395</c:v>
                </c:pt>
                <c:pt idx="395">
                  <c:v>-0.12870491780369656</c:v>
                </c:pt>
                <c:pt idx="396">
                  <c:v>-0.12690553839780391</c:v>
                </c:pt>
                <c:pt idx="397">
                  <c:v>-0.12513122080470981</c:v>
                </c:pt>
                <c:pt idx="398">
                  <c:v>-0.12338161861187391</c:v>
                </c:pt>
                <c:pt idx="399">
                  <c:v>-0.12165639012058944</c:v>
                </c:pt>
                <c:pt idx="400">
                  <c:v>-0.11995519828394527</c:v>
                </c:pt>
                <c:pt idx="401">
                  <c:v>-0.11827771064554174</c:v>
                </c:pt>
                <c:pt idx="402">
                  <c:v>-0.11662359927895838</c:v>
                </c:pt>
                <c:pt idx="403">
                  <c:v>-0.11499254072795867</c:v>
                </c:pt>
                <c:pt idx="404">
                  <c:v>-0.11338421594743266</c:v>
                </c:pt>
                <c:pt idx="405">
                  <c:v>-0.11179831024506288</c:v>
                </c:pt>
                <c:pt idx="406">
                  <c:v>-0.11023451322371125</c:v>
                </c:pt>
                <c:pt idx="407">
                  <c:v>-0.10869251872451667</c:v>
                </c:pt>
                <c:pt idx="408">
                  <c:v>-0.10717202477069829</c:v>
                </c:pt>
                <c:pt idx="409">
                  <c:v>-0.10567273351205447</c:v>
                </c:pt>
                <c:pt idx="410">
                  <c:v>-0.10419435117015252</c:v>
                </c:pt>
                <c:pt idx="411">
                  <c:v>-0.10273658798420181</c:v>
                </c:pt>
                <c:pt idx="412">
                  <c:v>-0.10129915815760114</c:v>
                </c:pt>
                <c:pt idx="413">
                  <c:v>-9.9881779805155696E-2</c:v>
                </c:pt>
                <c:pt idx="414">
                  <c:v>-9.8484174900954832E-2</c:v>
                </c:pt>
                <c:pt idx="415">
                  <c:v>-9.7106069226904124E-2</c:v>
                </c:pt>
                <c:pt idx="416">
                  <c:v>-9.5747192321905206E-2</c:v>
                </c:pt>
                <c:pt idx="417">
                  <c:v>-9.4407277431674916E-2</c:v>
                </c:pt>
                <c:pt idx="418">
                  <c:v>-9.3086061459198483E-2</c:v>
                </c:pt>
                <c:pt idx="419">
                  <c:v>-9.1783284915809435E-2</c:v>
                </c:pt>
                <c:pt idx="420">
                  <c:v>-9.0498691872887879E-2</c:v>
                </c:pt>
                <c:pt idx="421">
                  <c:v>-8.9232029914172215E-2</c:v>
                </c:pt>
                <c:pt idx="422">
                  <c:v>-8.7983050088676962E-2</c:v>
                </c:pt>
                <c:pt idx="423">
                  <c:v>-8.6751506864209613E-2</c:v>
                </c:pt>
                <c:pt idx="424">
                  <c:v>-8.553715808147902E-2</c:v>
                </c:pt>
                <c:pt idx="425">
                  <c:v>-8.4339764908791928E-2</c:v>
                </c:pt>
                <c:pt idx="426">
                  <c:v>-8.3159091797325529E-2</c:v>
                </c:pt>
                <c:pt idx="427">
                  <c:v>-8.1994906436975989E-2</c:v>
                </c:pt>
                <c:pt idx="428">
                  <c:v>-8.084697971277062E-2</c:v>
                </c:pt>
                <c:pt idx="429">
                  <c:v>-7.9715085661841198E-2</c:v>
                </c:pt>
                <c:pt idx="430">
                  <c:v>-7.8599001430950166E-2</c:v>
                </c:pt>
                <c:pt idx="431">
                  <c:v>-7.7498507234563974E-2</c:v>
                </c:pt>
                <c:pt idx="432">
                  <c:v>-7.6413386313466364E-2</c:v>
                </c:pt>
                <c:pt idx="433">
                  <c:v>-7.534342489390701E-2</c:v>
                </c:pt>
                <c:pt idx="434">
                  <c:v>-7.4288412147278188E-2</c:v>
                </c:pt>
                <c:pt idx="435">
                  <c:v>-7.3248140150312682E-2</c:v>
                </c:pt>
                <c:pt idx="436">
                  <c:v>-7.2222403845798436E-2</c:v>
                </c:pt>
                <c:pt idx="437">
                  <c:v>-7.1211001003803162E-2</c:v>
                </c:pt>
                <c:pt idx="438">
                  <c:v>-7.0213732183401698E-2</c:v>
                </c:pt>
                <c:pt idx="439">
                  <c:v>-6.9230400694903035E-2</c:v>
                </c:pt>
                <c:pt idx="440">
                  <c:v>-6.8260812562567719E-2</c:v>
                </c:pt>
                <c:pt idx="441">
                  <c:v>-6.7304776487812426E-2</c:v>
                </c:pt>
                <c:pt idx="442">
                  <c:v>-6.6362103812895132E-2</c:v>
                </c:pt>
                <c:pt idx="443">
                  <c:v>-6.5432608485073138E-2</c:v>
                </c:pt>
                <c:pt idx="444">
                  <c:v>-6.4516107021233227E-2</c:v>
                </c:pt>
                <c:pt idx="445">
                  <c:v>-6.3612418472981838E-2</c:v>
                </c:pt>
                <c:pt idx="446">
                  <c:v>-6.2721364392195431E-2</c:v>
                </c:pt>
                <c:pt idx="447">
                  <c:v>-6.1842768797021636E-2</c:v>
                </c:pt>
                <c:pt idx="448">
                  <c:v>-6.0976458138328082E-2</c:v>
                </c:pt>
                <c:pt idx="449">
                  <c:v>-6.0122261266591627E-2</c:v>
                </c:pt>
                <c:pt idx="450">
                  <c:v>-5.9280009399224745E-2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fit_2NN_BCC!$M$18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fit_2NN_BCC!$M$19:$M$469</c:f>
              <c:numCache>
                <c:formatCode>General</c:formatCode>
                <c:ptCount val="451"/>
                <c:pt idx="0">
                  <c:v>0.46301428415449664</c:v>
                </c:pt>
                <c:pt idx="1">
                  <c:v>-2.495853194749742E-2</c:v>
                </c:pt>
                <c:pt idx="2">
                  <c:v>-0.49266445739943521</c:v>
                </c:pt>
                <c:pt idx="3">
                  <c:v>-0.94076189811464772</c:v>
                </c:pt>
                <c:pt idx="4">
                  <c:v>-1.3698895970218246</c:v>
                </c:pt>
                <c:pt idx="5">
                  <c:v>-1.780667200504805</c:v>
                </c:pt>
                <c:pt idx="6">
                  <c:v>-2.1736958087969711</c:v>
                </c:pt>
                <c:pt idx="7">
                  <c:v>-2.5495585107809973</c:v>
                </c:pt>
                <c:pt idx="8">
                  <c:v>-2.9088209036320727</c:v>
                </c:pt>
                <c:pt idx="9">
                  <c:v>-3.2520315977308094</c:v>
                </c:pt>
                <c:pt idx="10">
                  <c:v>-3.5797227072596343</c:v>
                </c:pt>
                <c:pt idx="11">
                  <c:v>-3.8924103268850665</c:v>
                </c:pt>
                <c:pt idx="12">
                  <c:v>-4.190594994917344</c:v>
                </c:pt>
                <c:pt idx="13">
                  <c:v>-4.4747621433272471</c:v>
                </c:pt>
                <c:pt idx="14">
                  <c:v>-4.7453825349898899</c:v>
                </c:pt>
                <c:pt idx="15">
                  <c:v>-5.0029126885148116</c:v>
                </c:pt>
                <c:pt idx="16">
                  <c:v>-5.2477952910112649</c:v>
                </c:pt>
                <c:pt idx="17">
                  <c:v>-5.4804595991283129</c:v>
                </c:pt>
                <c:pt idx="18">
                  <c:v>-5.7013218286996192</c:v>
                </c:pt>
                <c:pt idx="19">
                  <c:v>-5.9107855333134012</c:v>
                </c:pt>
                <c:pt idx="20">
                  <c:v>-6.1092419721194631</c:v>
                </c:pt>
                <c:pt idx="21">
                  <c:v>-6.2970704671761233</c:v>
                </c:pt>
                <c:pt idx="22">
                  <c:v>-6.4746387506314562</c:v>
                </c:pt>
                <c:pt idx="23">
                  <c:v>-6.642303302025212</c:v>
                </c:pt>
                <c:pt idx="24">
                  <c:v>-6.8004096759894423</c:v>
                </c:pt>
                <c:pt idx="25">
                  <c:v>-6.9492928206183784</c:v>
                </c:pt>
                <c:pt idx="26">
                  <c:v>-7.0892773867702701</c:v>
                </c:pt>
                <c:pt idx="27">
                  <c:v>-7.2206780285567618</c:v>
                </c:pt>
                <c:pt idx="28">
                  <c:v>-7.3437996952679985</c:v>
                </c:pt>
                <c:pt idx="29">
                  <c:v>-7.4589379149748911</c:v>
                </c:pt>
                <c:pt idx="30">
                  <c:v>-7.566379070043082</c:v>
                </c:pt>
                <c:pt idx="31">
                  <c:v>-7.6664006647866483</c:v>
                </c:pt>
                <c:pt idx="32">
                  <c:v>-7.7592715854831198</c:v>
                </c:pt>
                <c:pt idx="33">
                  <c:v>-7.8452523529652538</c:v>
                </c:pt>
                <c:pt idx="34">
                  <c:v>-7.9245953679989309</c:v>
                </c:pt>
                <c:pt idx="35">
                  <c:v>-7.9975451496506214</c:v>
                </c:pt>
                <c:pt idx="36">
                  <c:v>-8.0643385668422827</c:v>
                </c:pt>
                <c:pt idx="37">
                  <c:v>-8.1252050632858825</c:v>
                </c:pt>
                <c:pt idx="38">
                  <c:v>-8.1803668759844097</c:v>
                </c:pt>
                <c:pt idx="39">
                  <c:v>-8.2300392474810131</c:v>
                </c:pt>
                <c:pt idx="40">
                  <c:v>-8.2744306320327237</c:v>
                </c:pt>
                <c:pt idx="41">
                  <c:v>-8.3137428958804218</c:v>
                </c:pt>
                <c:pt idx="42">
                  <c:v>-8.3481715117817181</c:v>
                </c:pt>
                <c:pt idx="43">
                  <c:v>-8.377905747968839</c:v>
                </c:pt>
                <c:pt idx="44">
                  <c:v>-8.4031288516891074</c:v>
                </c:pt>
                <c:pt idx="45">
                  <c:v>-8.4240182274810227</c:v>
                </c:pt>
                <c:pt idx="46">
                  <c:v>-8.4407456103348739</c:v>
                </c:pt>
                <c:pt idx="47">
                  <c:v>-8.4534772338823814</c:v>
                </c:pt>
                <c:pt idx="48">
                  <c:v>-8.4623739937560547</c:v>
                </c:pt>
                <c:pt idx="49">
                  <c:v>-8.4675916062548424</c:v>
                </c:pt>
                <c:pt idx="50">
                  <c:v>-8.4692807624488733</c:v>
                </c:pt>
                <c:pt idx="51">
                  <c:v>-8.4675872778523189</c:v>
                </c:pt>
                <c:pt idx="52">
                  <c:v>-8.4626522377899107</c:v>
                </c:pt>
                <c:pt idx="53">
                  <c:v>-8.4546121385789128</c:v>
                </c:pt>
                <c:pt idx="54">
                  <c:v>-8.4435990246450956</c:v>
                </c:pt>
                <c:pt idx="55">
                  <c:v>-8.4297406216879054</c:v>
                </c:pt>
                <c:pt idx="56">
                  <c:v>-8.4131604660066763</c:v>
                </c:pt>
                <c:pt idx="57">
                  <c:v>-8.3939780300967399</c:v>
                </c:pt>
                <c:pt idx="58">
                  <c:v>-8.3723088446211129</c:v>
                </c:pt>
                <c:pt idx="59">
                  <c:v>-8.3482646168605434</c:v>
                </c:pt>
                <c:pt idx="60">
                  <c:v>-8.321953345741754</c:v>
                </c:pt>
                <c:pt idx="61">
                  <c:v>-8.2934794335409716</c:v>
                </c:pt>
                <c:pt idx="62">
                  <c:v>-8.2629437943570512</c:v>
                </c:pt>
                <c:pt idx="63">
                  <c:v>-8.2304439594458643</c:v>
                </c:pt>
                <c:pt idx="64">
                  <c:v>-8.1960741795050751</c:v>
                </c:pt>
                <c:pt idx="65">
                  <c:v>-8.1599255239958914</c:v>
                </c:pt>
                <c:pt idx="66">
                  <c:v>-8.1220859775859076</c:v>
                </c:pt>
                <c:pt idx="67">
                  <c:v>-8.0826405337949048</c:v>
                </c:pt>
                <c:pt idx="68">
                  <c:v>-8.0416712859230373</c:v>
                </c:pt>
                <c:pt idx="69">
                  <c:v>-7.9992575153386305</c:v>
                </c:pt>
                <c:pt idx="70">
                  <c:v>-7.9554757772007969</c:v>
                </c:pt>
                <c:pt idx="71">
                  <c:v>-7.9103999836896506</c:v>
                </c:pt>
                <c:pt idx="72">
                  <c:v>-7.8641014848151949</c:v>
                </c:pt>
                <c:pt idx="73">
                  <c:v>-7.8166491468736998</c:v>
                </c:pt>
                <c:pt idx="74">
                  <c:v>-7.7681094286185566</c:v>
                </c:pt>
                <c:pt idx="75">
                  <c:v>-7.718546455210725</c:v>
                </c:pt>
                <c:pt idx="76">
                  <c:v>-7.6680220900120082</c:v>
                </c:pt>
                <c:pt idx="77">
                  <c:v>-7.6165960042826093</c:v>
                </c:pt>
                <c:pt idx="78">
                  <c:v>-7.5643257448427432</c:v>
                </c:pt>
                <c:pt idx="79">
                  <c:v>-7.5112667997563172</c:v>
                </c:pt>
                <c:pt idx="80">
                  <c:v>-7.4574726620931493</c:v>
                </c:pt>
                <c:pt idx="81">
                  <c:v>-7.4029948918244726</c:v>
                </c:pt>
                <c:pt idx="82">
                  <c:v>-7.3478831759051371</c:v>
                </c:pt>
                <c:pt idx="83">
                  <c:v>-7.2921853865941166</c:v>
                </c:pt>
                <c:pt idx="84">
                  <c:v>-7.2359476380638235</c:v>
                </c:pt>
                <c:pt idx="85">
                  <c:v>-7.1792143413469489</c:v>
                </c:pt>
                <c:pt idx="86">
                  <c:v>-7.1220282576685161</c:v>
                </c:pt>
                <c:pt idx="87">
                  <c:v>-7.0644305502091829</c:v>
                </c:pt>
                <c:pt idx="88">
                  <c:v>-7.0064608343447929</c:v>
                </c:pt>
                <c:pt idx="89">
                  <c:v>-6.9481572264056712</c:v>
                </c:pt>
                <c:pt idx="90">
                  <c:v>-6.8895563909981101</c:v>
                </c:pt>
                <c:pt idx="91">
                  <c:v>-6.8306935869292182</c:v>
                </c:pt>
                <c:pt idx="92">
                  <c:v>-6.771602711775131</c:v>
                </c:pt>
                <c:pt idx="93">
                  <c:v>-6.712316345131458</c:v>
                </c:pt>
                <c:pt idx="94">
                  <c:v>-6.6528657905838084</c:v>
                </c:pt>
                <c:pt idx="95">
                  <c:v>-6.5932811164350476</c:v>
                </c:pt>
                <c:pt idx="96">
                  <c:v>-6.5335911952250054</c:v>
                </c:pt>
                <c:pt idx="97">
                  <c:v>-6.4738237420772968</c:v>
                </c:pt>
                <c:pt idx="98">
                  <c:v>-6.4140053519069609</c:v>
                </c:pt>
                <c:pt idx="99">
                  <c:v>-6.3541615355216186</c:v>
                </c:pt>
                <c:pt idx="100">
                  <c:v>-6.294316754648019</c:v>
                </c:pt>
                <c:pt idx="101">
                  <c:v>-6.2344944559148159</c:v>
                </c:pt>
                <c:pt idx="102">
                  <c:v>-6.1747171038216857</c:v>
                </c:pt>
                <c:pt idx="103">
                  <c:v>-6.1150062127239186</c:v>
                </c:pt>
                <c:pt idx="104">
                  <c:v>-6.0553823778608562</c:v>
                </c:pt>
                <c:pt idx="105">
                  <c:v>-5.9958653054557507</c:v>
                </c:pt>
                <c:pt idx="106">
                  <c:v>-5.9364738419138021</c:v>
                </c:pt>
                <c:pt idx="107">
                  <c:v>-5.8772260021443889</c:v>
                </c:pt>
                <c:pt idx="108">
                  <c:v>-5.8181389970327899</c:v>
                </c:pt>
                <c:pt idx="109">
                  <c:v>-5.7592292600859398</c:v>
                </c:pt>
                <c:pt idx="110">
                  <c:v>-5.7005124732761008</c:v>
                </c:pt>
                <c:pt idx="111">
                  <c:v>-5.64200359210564</c:v>
                </c:pt>
                <c:pt idx="112">
                  <c:v>-5.5837168699153956</c:v>
                </c:pt>
                <c:pt idx="113">
                  <c:v>-5.5256658814586199</c:v>
                </c:pt>
                <c:pt idx="114">
                  <c:v>-5.4678635457616771</c:v>
                </c:pt>
                <c:pt idx="115">
                  <c:v>-5.410322148292197</c:v>
                </c:pt>
                <c:pt idx="116">
                  <c:v>-5.3530533624547907</c:v>
                </c:pt>
                <c:pt idx="117">
                  <c:v>-5.2960682704337776</c:v>
                </c:pt>
                <c:pt idx="118">
                  <c:v>-5.2393773834019362</c:v>
                </c:pt>
                <c:pt idx="119">
                  <c:v>-5.1829906611136449</c:v>
                </c:pt>
                <c:pt idx="120">
                  <c:v>-5.1269175309003581</c:v>
                </c:pt>
                <c:pt idx="121">
                  <c:v>-5.0711669060857378</c:v>
                </c:pt>
                <c:pt idx="122">
                  <c:v>-5.015747203837372</c:v>
                </c:pt>
                <c:pt idx="123">
                  <c:v>-4.9606663624714926</c:v>
                </c:pt>
                <c:pt idx="124">
                  <c:v>-4.9059318582265821</c:v>
                </c:pt>
                <c:pt idx="125">
                  <c:v>-4.8515507215214129</c:v>
                </c:pt>
                <c:pt idx="126">
                  <c:v>-4.7975295527125379</c:v>
                </c:pt>
                <c:pt idx="127">
                  <c:v>-4.7438745373658397</c:v>
                </c:pt>
                <c:pt idx="128">
                  <c:v>-4.6905914610563464</c:v>
                </c:pt>
                <c:pt idx="129">
                  <c:v>-4.6376857237101303</c:v>
                </c:pt>
                <c:pt idx="130">
                  <c:v>-4.5851623535016532</c:v>
                </c:pt>
                <c:pt idx="131">
                  <c:v>-4.5330260203195829</c:v>
                </c:pt>
                <c:pt idx="132">
                  <c:v>-4.4812810488137753</c:v>
                </c:pt>
                <c:pt idx="133">
                  <c:v>-4.4299314310356328</c:v>
                </c:pt>
                <c:pt idx="134">
                  <c:v>-4.3789808386838294</c:v>
                </c:pt>
                <c:pt idx="135">
                  <c:v>-4.3284326349669779</c:v>
                </c:pt>
                <c:pt idx="136">
                  <c:v>-4.2782898860945036</c:v>
                </c:pt>
                <c:pt idx="137">
                  <c:v>-4.2285553724066416</c:v>
                </c:pt>
                <c:pt idx="138">
                  <c:v>-4.1792315991542441</c:v>
                </c:pt>
                <c:pt idx="139">
                  <c:v>-4.1303208069386477</c:v>
                </c:pt>
                <c:pt idx="140">
                  <c:v>-4.0818249818216756</c:v>
                </c:pt>
                <c:pt idx="141">
                  <c:v>-4.0337458651154865</c:v>
                </c:pt>
                <c:pt idx="142">
                  <c:v>-3.9860849628617876</c:v>
                </c:pt>
                <c:pt idx="143">
                  <c:v>-3.9388435550095053</c:v>
                </c:pt>
                <c:pt idx="144">
                  <c:v>-3.8920227042999302</c:v>
                </c:pt>
                <c:pt idx="145">
                  <c:v>-3.8456232648679514</c:v>
                </c:pt>
                <c:pt idx="146">
                  <c:v>-3.7996458905678381</c:v>
                </c:pt>
                <c:pt idx="147">
                  <c:v>-3.7540910430316932</c:v>
                </c:pt>
                <c:pt idx="148">
                  <c:v>-3.708958999468611</c:v>
                </c:pt>
                <c:pt idx="149">
                  <c:v>-3.6642498602121591</c:v>
                </c:pt>
                <c:pt idx="150">
                  <c:v>-3.6199635560237415</c:v>
                </c:pt>
                <c:pt idx="151">
                  <c:v>-3.5760998551590966</c:v>
                </c:pt>
                <c:pt idx="152">
                  <c:v>-3.5326583702050094</c:v>
                </c:pt>
                <c:pt idx="153">
                  <c:v>-3.4896385646930943</c:v>
                </c:pt>
                <c:pt idx="154">
                  <c:v>-3.4470397594973128</c:v>
                </c:pt>
                <c:pt idx="155">
                  <c:v>-3.40486113902173</c:v>
                </c:pt>
                <c:pt idx="156">
                  <c:v>-3.3631017571847508</c:v>
                </c:pt>
                <c:pt idx="157">
                  <c:v>-3.3217605432059853</c:v>
                </c:pt>
                <c:pt idx="158">
                  <c:v>-3.2808363072016551</c:v>
                </c:pt>
                <c:pt idx="159">
                  <c:v>-3.2403277455942963</c:v>
                </c:pt>
                <c:pt idx="160">
                  <c:v>-3.2002334463423678</c:v>
                </c:pt>
                <c:pt idx="161">
                  <c:v>-3.1605518939951729</c:v>
                </c:pt>
                <c:pt idx="162">
                  <c:v>-3.1212814745783959</c:v>
                </c:pt>
                <c:pt idx="163">
                  <c:v>-3.0824204803153643</c:v>
                </c:pt>
                <c:pt idx="164">
                  <c:v>-3.043967114188979</c:v>
                </c:pt>
                <c:pt idx="165">
                  <c:v>-3.0059194943492042</c:v>
                </c:pt>
                <c:pt idx="166">
                  <c:v>-2.9682756583707537</c:v>
                </c:pt>
                <c:pt idx="167">
                  <c:v>-2.9310335673655317</c:v>
                </c:pt>
                <c:pt idx="168">
                  <c:v>-2.8941911099542805</c:v>
                </c:pt>
                <c:pt idx="169">
                  <c:v>-2.8577461061017098</c:v>
                </c:pt>
                <c:pt idx="170">
                  <c:v>-2.8216963108192403</c:v>
                </c:pt>
                <c:pt idx="171">
                  <c:v>-2.7860394177394809</c:v>
                </c:pt>
                <c:pt idx="172">
                  <c:v>-2.7507730625662905</c:v>
                </c:pt>
                <c:pt idx="173">
                  <c:v>-2.7158948264043099</c:v>
                </c:pt>
                <c:pt idx="174">
                  <c:v>-2.681402238971593</c:v>
                </c:pt>
                <c:pt idx="175">
                  <c:v>-2.6472927816989982</c:v>
                </c:pt>
                <c:pt idx="176">
                  <c:v>-2.6135638907197998</c:v>
                </c:pt>
                <c:pt idx="177">
                  <c:v>-2.5802129597528909</c:v>
                </c:pt>
                <c:pt idx="178">
                  <c:v>-2.547237342882902</c:v>
                </c:pt>
                <c:pt idx="179">
                  <c:v>-2.5146343572404022</c:v>
                </c:pt>
                <c:pt idx="180">
                  <c:v>-2.482401285585309</c:v>
                </c:pt>
                <c:pt idx="181">
                  <c:v>-2.4505353787964617</c:v>
                </c:pt>
                <c:pt idx="182">
                  <c:v>-2.4190338582703488</c:v>
                </c:pt>
                <c:pt idx="183">
                  <c:v>-2.3878939182317787</c:v>
                </c:pt>
                <c:pt idx="184">
                  <c:v>-2.3571127279592385</c:v>
                </c:pt>
                <c:pt idx="185">
                  <c:v>-2.3266874339276535</c:v>
                </c:pt>
                <c:pt idx="186">
                  <c:v>-2.2966151618710997</c:v>
                </c:pt>
                <c:pt idx="187">
                  <c:v>-2.2668930187680032</c:v>
                </c:pt>
                <c:pt idx="188">
                  <c:v>-2.2375180947512674</c:v>
                </c:pt>
                <c:pt idx="189">
                  <c:v>-2.2084874649456796</c:v>
                </c:pt>
                <c:pt idx="190">
                  <c:v>-2.1797981912349313</c:v>
                </c:pt>
                <c:pt idx="191">
                  <c:v>-2.1514473239604524</c:v>
                </c:pt>
                <c:pt idx="192">
                  <c:v>-2.1234319035542359</c:v>
                </c:pt>
                <c:pt idx="193">
                  <c:v>-2.0957489621077672</c:v>
                </c:pt>
                <c:pt idx="194">
                  <c:v>-2.0683955248790573</c:v>
                </c:pt>
                <c:pt idx="195">
                  <c:v>-2.0413686117398253</c:v>
                </c:pt>
                <c:pt idx="196">
                  <c:v>-2.0146652385646777</c:v>
                </c:pt>
                <c:pt idx="197">
                  <c:v>-1.9882824185642001</c:v>
                </c:pt>
                <c:pt idx="198">
                  <c:v>-1.9622171635637495</c:v>
                </c:pt>
                <c:pt idx="199">
                  <c:v>-1.9364664852296922</c:v>
                </c:pt>
                <c:pt idx="200">
                  <c:v>-1.9110273962448168</c:v>
                </c:pt>
                <c:pt idx="201">
                  <c:v>-1.8858969114345288</c:v>
                </c:pt>
                <c:pt idx="202">
                  <c:v>-1.8610720488454866</c:v>
                </c:pt>
                <c:pt idx="203">
                  <c:v>-1.8365498307781709</c:v>
                </c:pt>
                <c:pt idx="204">
                  <c:v>-1.8123272847749528</c:v>
                </c:pt>
                <c:pt idx="205">
                  <c:v>-1.7884014445650676</c:v>
                </c:pt>
                <c:pt idx="206">
                  <c:v>-1.7647693509679612</c:v>
                </c:pt>
                <c:pt idx="207">
                  <c:v>-1.741428052756357</c:v>
                </c:pt>
                <c:pt idx="208">
                  <c:v>-1.7183746074803716</c:v>
                </c:pt>
                <c:pt idx="209">
                  <c:v>-1.6956060822540115</c:v>
                </c:pt>
                <c:pt idx="210">
                  <c:v>-1.673119554505248</c:v>
                </c:pt>
                <c:pt idx="211">
                  <c:v>-1.6509121126909485</c:v>
                </c:pt>
                <c:pt idx="212">
                  <c:v>-1.6289808569777975</c:v>
                </c:pt>
                <c:pt idx="213">
                  <c:v>-1.6073228998903772</c:v>
                </c:pt>
                <c:pt idx="214">
                  <c:v>-1.5859353669275158</c:v>
                </c:pt>
                <c:pt idx="215">
                  <c:v>-1.5648153971479641</c:v>
                </c:pt>
                <c:pt idx="216">
                  <c:v>-1.5439601437264605</c:v>
                </c:pt>
                <c:pt idx="217">
                  <c:v>-1.5233667744811947</c:v>
                </c:pt>
                <c:pt idx="218">
                  <c:v>-1.5030324723736401</c:v>
                </c:pt>
                <c:pt idx="219">
                  <c:v>-1.4829544359817273</c:v>
                </c:pt>
                <c:pt idx="220">
                  <c:v>-1.4631298799472474</c:v>
                </c:pt>
                <c:pt idx="221">
                  <c:v>-1.4435560353984132</c:v>
                </c:pt>
                <c:pt idx="222">
                  <c:v>-1.4242301503484311</c:v>
                </c:pt>
                <c:pt idx="223">
                  <c:v>-1.4051494900709125</c:v>
                </c:pt>
                <c:pt idx="224">
                  <c:v>-1.3863113374529603</c:v>
                </c:pt>
                <c:pt idx="225">
                  <c:v>-1.3677129933267038</c:v>
                </c:pt>
                <c:pt idx="226">
                  <c:v>-1.3493517767800558</c:v>
                </c:pt>
                <c:pt idx="227">
                  <c:v>-1.3312250254474189</c:v>
                </c:pt>
                <c:pt idx="228">
                  <c:v>-1.3133300957810892</c:v>
                </c:pt>
                <c:pt idx="229">
                  <c:v>-1.295664363304007</c:v>
                </c:pt>
                <c:pt idx="230">
                  <c:v>-1.2782252228445796</c:v>
                </c:pt>
                <c:pt idx="231">
                  <c:v>-1.2610100887541971</c:v>
                </c:pt>
                <c:pt idx="232">
                  <c:v>-1.2440163951080732</c:v>
                </c:pt>
                <c:pt idx="233">
                  <c:v>-1.2272415958900518</c:v>
                </c:pt>
                <c:pt idx="234">
                  <c:v>-1.2106831651619399</c:v>
                </c:pt>
                <c:pt idx="235">
                  <c:v>-1.1943385972179585</c:v>
                </c:pt>
                <c:pt idx="236">
                  <c:v>-1.178205406724893</c:v>
                </c:pt>
                <c:pt idx="237">
                  <c:v>-1.1622811288484138</c:v>
                </c:pt>
                <c:pt idx="238">
                  <c:v>-1.1465633193661777</c:v>
                </c:pt>
                <c:pt idx="239">
                  <c:v>-1.1310495547681489</c:v>
                </c:pt>
                <c:pt idx="240">
                  <c:v>-1.1157374323446556</c:v>
                </c:pt>
                <c:pt idx="241">
                  <c:v>-1.1006245702626678</c:v>
                </c:pt>
                <c:pt idx="242">
                  <c:v>-1.0857086076307263</c:v>
                </c:pt>
                <c:pt idx="243">
                  <c:v>-1.0709872045530056</c:v>
                </c:pt>
                <c:pt idx="244">
                  <c:v>-1.0564580421728988</c:v>
                </c:pt>
                <c:pt idx="245">
                  <c:v>-1.0421188227065865</c:v>
                </c:pt>
                <c:pt idx="246">
                  <c:v>-1.0279672694669491</c:v>
                </c:pt>
                <c:pt idx="247">
                  <c:v>-1.0140011268782472</c:v>
                </c:pt>
                <c:pt idx="248">
                  <c:v>-1.0002181604819405</c:v>
                </c:pt>
                <c:pt idx="249">
                  <c:v>-0.9866161569339873</c:v>
                </c:pt>
                <c:pt idx="250">
                  <c:v>-0.97319292399401869</c:v>
                </c:pt>
                <c:pt idx="251">
                  <c:v>-0.95994629050669045</c:v>
                </c:pt>
                <c:pt idx="252">
                  <c:v>-0.94687410637557334</c:v>
                </c:pt>
                <c:pt idx="253">
                  <c:v>-0.93397424252989125</c:v>
                </c:pt>
                <c:pt idx="254">
                  <c:v>-0.92124459088440469</c:v>
                </c:pt>
                <c:pt idx="255">
                  <c:v>-0.90868306429276779</c:v>
                </c:pt>
                <c:pt idx="256">
                  <c:v>-0.89628759649461487</c:v>
                </c:pt>
                <c:pt idx="257">
                  <c:v>-0.88405614205669414</c:v>
                </c:pt>
                <c:pt idx="258">
                  <c:v>-0.87198667630827931</c:v>
                </c:pt>
                <c:pt idx="259">
                  <c:v>-0.86007719527115267</c:v>
                </c:pt>
                <c:pt idx="260">
                  <c:v>-0.84832571558442438</c:v>
                </c:pt>
                <c:pt idx="261">
                  <c:v>-0.83673027442432535</c:v>
                </c:pt>
                <c:pt idx="262">
                  <c:v>-0.82528892941942045</c:v>
                </c:pt>
                <c:pt idx="263">
                  <c:v>-0.81399975856123719</c:v>
                </c:pt>
                <c:pt idx="264">
                  <c:v>-0.80286086011071511</c:v>
                </c:pt>
                <c:pt idx="265">
                  <c:v>-0.79187035250052806</c:v>
                </c:pt>
                <c:pt idx="266">
                  <c:v>-0.78102637423366494</c:v>
                </c:pt>
                <c:pt idx="267">
                  <c:v>-0.77032708377830261</c:v>
                </c:pt>
                <c:pt idx="268">
                  <c:v>-0.75977065945928091</c:v>
                </c:pt>
                <c:pt idx="269">
                  <c:v>-0.74935529934625178</c:v>
                </c:pt>
                <c:pt idx="270">
                  <c:v>-0.73907922113882785</c:v>
                </c:pt>
                <c:pt idx="271">
                  <c:v>-0.72894066204876795</c:v>
                </c:pt>
                <c:pt idx="272">
                  <c:v>-0.71893787867945669</c:v>
                </c:pt>
                <c:pt idx="273">
                  <c:v>-0.70906914690273815</c:v>
                </c:pt>
                <c:pt idx="274">
                  <c:v>-0.69933276173342251</c:v>
                </c:pt>
                <c:pt idx="275">
                  <c:v>-0.68972703720143091</c:v>
                </c:pt>
                <c:pt idx="276">
                  <c:v>-0.68025030622187388</c:v>
                </c:pt>
                <c:pt idx="277">
                  <c:v>-0.67090092046306227</c:v>
                </c:pt>
                <c:pt idx="278">
                  <c:v>-0.66167725021275048</c:v>
                </c:pt>
                <c:pt idx="279">
                  <c:v>-0.65257768424258111</c:v>
                </c:pt>
                <c:pt idx="280">
                  <c:v>-0.64360062967097897</c:v>
                </c:pt>
                <c:pt idx="281">
                  <c:v>-0.63474451182449043</c:v>
                </c:pt>
                <c:pt idx="282">
                  <c:v>-0.62600777409784181</c:v>
                </c:pt>
                <c:pt idx="283">
                  <c:v>-0.61738887781269791</c:v>
                </c:pt>
                <c:pt idx="284">
                  <c:v>-0.60888630207524641</c:v>
                </c:pt>
                <c:pt idx="285">
                  <c:v>-0.60049854363279431</c:v>
                </c:pt>
                <c:pt idx="286">
                  <c:v>-0.59222411672936548</c:v>
                </c:pt>
                <c:pt idx="287">
                  <c:v>-0.58406155296050888</c:v>
                </c:pt>
                <c:pt idx="288">
                  <c:v>-0.57600940112727805</c:v>
                </c:pt>
                <c:pt idx="289">
                  <c:v>-0.56806622708959775</c:v>
                </c:pt>
                <c:pt idx="290">
                  <c:v>-0.56023061361900306</c:v>
                </c:pt>
                <c:pt idx="291">
                  <c:v>-0.55250116025093954</c:v>
                </c:pt>
                <c:pt idx="292">
                  <c:v>-0.54487648313655601</c:v>
                </c:pt>
                <c:pt idx="293">
                  <c:v>-0.53735521489422067</c:v>
                </c:pt>
                <c:pt idx="294">
                  <c:v>-0.52993600446070577</c:v>
                </c:pt>
                <c:pt idx="295">
                  <c:v>-0.5226175169422338</c:v>
                </c:pt>
                <c:pt idx="296">
                  <c:v>-0.51539843346530945</c:v>
                </c:pt>
                <c:pt idx="297">
                  <c:v>-0.50827745102752897</c:v>
                </c:pt>
                <c:pt idx="298">
                  <c:v>-0.50125328234834399</c:v>
                </c:pt>
                <c:pt idx="299">
                  <c:v>-0.49432465571991457</c:v>
                </c:pt>
                <c:pt idx="300">
                  <c:v>-0.48749031485800531</c:v>
                </c:pt>
                <c:pt idx="301">
                  <c:v>-0.48074901875308568</c:v>
                </c:pt>
                <c:pt idx="302">
                  <c:v>-0.47409954152159822</c:v>
                </c:pt>
                <c:pt idx="303">
                  <c:v>-0.46754067225754581</c:v>
                </c:pt>
                <c:pt idx="304">
                  <c:v>-0.46107121488430119</c:v>
                </c:pt>
                <c:pt idx="305">
                  <c:v>-0.45468998800683519</c:v>
                </c:pt>
                <c:pt idx="306">
                  <c:v>-0.44839582476428874</c:v>
                </c:pt>
                <c:pt idx="307">
                  <c:v>-0.44218757268303749</c:v>
                </c:pt>
                <c:pt idx="308">
                  <c:v>-0.43606409353015801</c:v>
                </c:pt>
                <c:pt idx="309">
                  <c:v>-0.43002426316746695</c:v>
                </c:pt>
                <c:pt idx="310">
                  <c:v>-0.4240669714060728</c:v>
                </c:pt>
                <c:pt idx="311">
                  <c:v>-0.41819112186152391</c:v>
                </c:pt>
                <c:pt idx="312">
                  <c:v>-0.41239563180956973</c:v>
                </c:pt>
                <c:pt idx="313">
                  <c:v>-0.40667943204255652</c:v>
                </c:pt>
                <c:pt idx="314">
                  <c:v>-0.4010414667265132</c:v>
                </c:pt>
                <c:pt idx="315">
                  <c:v>-0.39548069325892743</c:v>
                </c:pt>
                <c:pt idx="316">
                  <c:v>-0.38999608212725445</c:v>
                </c:pt>
                <c:pt idx="317">
                  <c:v>-0.38458661676818545</c:v>
                </c:pt>
                <c:pt idx="318">
                  <c:v>-0.37925129342767944</c:v>
                </c:pt>
                <c:pt idx="319">
                  <c:v>-0.3739891210218137</c:v>
                </c:pt>
                <c:pt idx="320">
                  <c:v>-0.3687991209984387</c:v>
                </c:pt>
                <c:pt idx="321">
                  <c:v>-0.36368032719968468</c:v>
                </c:pt>
                <c:pt idx="322">
                  <c:v>-0.35863178572532656</c:v>
                </c:pt>
                <c:pt idx="323">
                  <c:v>-0.35365255479702234</c:v>
                </c:pt>
                <c:pt idx="324">
                  <c:v>-0.34874170462345294</c:v>
                </c:pt>
                <c:pt idx="325">
                  <c:v>-0.34389831726636466</c:v>
                </c:pt>
                <c:pt idx="326">
                  <c:v>-0.33912148650754487</c:v>
                </c:pt>
                <c:pt idx="327">
                  <c:v>-0.3344103177167278</c:v>
                </c:pt>
                <c:pt idx="328">
                  <c:v>-0.32976392772045859</c:v>
                </c:pt>
                <c:pt idx="329">
                  <c:v>-0.32518144467191429</c:v>
                </c:pt>
                <c:pt idx="330">
                  <c:v>-0.32066200792170269</c:v>
                </c:pt>
                <c:pt idx="331">
                  <c:v>-0.31620476788964519</c:v>
                </c:pt>
                <c:pt idx="332">
                  <c:v>-0.31180888593754913</c:v>
                </c:pt>
                <c:pt idx="333">
                  <c:v>-0.30747353424298751</c:v>
                </c:pt>
                <c:pt idx="334">
                  <c:v>-0.30319789567408256</c:v>
                </c:pt>
                <c:pt idx="335">
                  <c:v>-0.29898116366531158</c:v>
                </c:pt>
                <c:pt idx="336">
                  <c:v>-0.29482254209433018</c:v>
                </c:pt>
                <c:pt idx="337">
                  <c:v>-0.29072124515982911</c:v>
                </c:pt>
                <c:pt idx="338">
                  <c:v>-0.28667649726042294</c:v>
                </c:pt>
                <c:pt idx="339">
                  <c:v>-0.28268753287457482</c:v>
                </c:pt>
                <c:pt idx="340">
                  <c:v>-0.2787535964415685</c:v>
                </c:pt>
                <c:pt idx="341">
                  <c:v>-0.27487394224352024</c:v>
                </c:pt>
                <c:pt idx="342">
                  <c:v>-0.27104783428844353</c:v>
                </c:pt>
                <c:pt idx="343">
                  <c:v>-0.26727454619435997</c:v>
                </c:pt>
                <c:pt idx="344">
                  <c:v>-0.26355336107446597</c:v>
                </c:pt>
                <c:pt idx="345">
                  <c:v>-0.25988357142335095</c:v>
                </c:pt>
                <c:pt idx="346">
                  <c:v>-0.25626447900426946</c:v>
                </c:pt>
                <c:pt idx="347">
                  <c:v>-0.25269539473746749</c:v>
                </c:pt>
                <c:pt idx="348">
                  <c:v>-0.24917563858956768</c:v>
                </c:pt>
                <c:pt idx="349">
                  <c:v>-0.24570453946399778</c:v>
                </c:pt>
                <c:pt idx="350">
                  <c:v>-0.24228143509248715</c:v>
                </c:pt>
                <c:pt idx="351">
                  <c:v>-0.23890567192759873</c:v>
                </c:pt>
                <c:pt idx="352">
                  <c:v>-0.23557660503632569</c:v>
                </c:pt>
                <c:pt idx="353">
                  <c:v>-0.23229359799472418</c:v>
                </c:pt>
                <c:pt idx="354">
                  <c:v>-0.22905602278360104</c:v>
                </c:pt>
                <c:pt idx="355">
                  <c:v>-0.22586325968523935</c:v>
                </c:pt>
                <c:pt idx="356">
                  <c:v>-0.22271469718116454</c:v>
                </c:pt>
                <c:pt idx="357">
                  <c:v>-0.21960973185095151</c:v>
                </c:pt>
                <c:pt idx="358">
                  <c:v>-0.21654776827205977</c:v>
                </c:pt>
                <c:pt idx="359">
                  <c:v>-0.21352821892070406</c:v>
                </c:pt>
                <c:pt idx="360">
                  <c:v>-0.21055050407374573</c:v>
                </c:pt>
                <c:pt idx="361">
                  <c:v>-0.20761405171160785</c:v>
                </c:pt>
                <c:pt idx="362">
                  <c:v>-0.20471829742221162</c:v>
                </c:pt>
                <c:pt idx="363">
                  <c:v>-0.20186268430591686</c:v>
                </c:pt>
                <c:pt idx="364">
                  <c:v>-0.1990466628814774</c:v>
                </c:pt>
                <c:pt idx="365">
                  <c:v>-0.19626969099299685</c:v>
                </c:pt>
                <c:pt idx="366">
                  <c:v>-0.19353123371787953</c:v>
                </c:pt>
                <c:pt idx="367">
                  <c:v>-0.19083076327577883</c:v>
                </c:pt>
                <c:pt idx="368">
                  <c:v>-0.18816775893852472</c:v>
                </c:pt>
                <c:pt idx="369">
                  <c:v>-0.18554170694104</c:v>
                </c:pt>
                <c:pt idx="370">
                  <c:v>-0.18295210039322363</c:v>
                </c:pt>
                <c:pt idx="371">
                  <c:v>-0.18039843919280982</c:v>
                </c:pt>
                <c:pt idx="372">
                  <c:v>-0.17788022993918445</c:v>
                </c:pt>
                <c:pt idx="373">
                  <c:v>-0.17539698584816213</c:v>
                </c:pt>
                <c:pt idx="374">
                  <c:v>-0.17294822666770962</c:v>
                </c:pt>
                <c:pt idx="375">
                  <c:v>-0.17053347859461571</c:v>
                </c:pt>
                <c:pt idx="376">
                  <c:v>-0.1681522741920973</c:v>
                </c:pt>
                <c:pt idx="377">
                  <c:v>-0.16580415230833492</c:v>
                </c:pt>
                <c:pt idx="378">
                  <c:v>-0.16348865799593346</c:v>
                </c:pt>
                <c:pt idx="379">
                  <c:v>-0.16120534243229812</c:v>
                </c:pt>
                <c:pt idx="380">
                  <c:v>-0.15895376284092039</c:v>
                </c:pt>
                <c:pt idx="381">
                  <c:v>-0.15673348241356974</c:v>
                </c:pt>
                <c:pt idx="382">
                  <c:v>-0.15454407023337524</c:v>
                </c:pt>
                <c:pt idx="383">
                  <c:v>-0.15238510119880364</c:v>
                </c:pt>
                <c:pt idx="384">
                  <c:v>-0.15025615594851002</c:v>
                </c:pt>
                <c:pt idx="385">
                  <c:v>-0.14815682078707212</c:v>
                </c:pt>
                <c:pt idx="386">
                  <c:v>-0.14608668761158397</c:v>
                </c:pt>
                <c:pt idx="387">
                  <c:v>-0.14404535383911432</c:v>
                </c:pt>
                <c:pt idx="388">
                  <c:v>-0.14203242233501548</c:v>
                </c:pt>
                <c:pt idx="389">
                  <c:v>-0.14004750134207677</c:v>
                </c:pt>
                <c:pt idx="390">
                  <c:v>-0.13809020441051817</c:v>
                </c:pt>
                <c:pt idx="391">
                  <c:v>-0.13616015032881154</c:v>
                </c:pt>
                <c:pt idx="392">
                  <c:v>-0.13425696305532656</c:v>
                </c:pt>
                <c:pt idx="393">
                  <c:v>-0.13238027165079205</c:v>
                </c:pt>
                <c:pt idx="394">
                  <c:v>-0.13052971021156395</c:v>
                </c:pt>
                <c:pt idx="395">
                  <c:v>-0.12870491780369656</c:v>
                </c:pt>
                <c:pt idx="396">
                  <c:v>-0.12690553839780391</c:v>
                </c:pt>
                <c:pt idx="397">
                  <c:v>-0.12513122080470981</c:v>
                </c:pt>
                <c:pt idx="398">
                  <c:v>-0.12338161861187391</c:v>
                </c:pt>
                <c:pt idx="399">
                  <c:v>-0.12165639012058944</c:v>
                </c:pt>
                <c:pt idx="400">
                  <c:v>-0.11995519828394527</c:v>
                </c:pt>
                <c:pt idx="401">
                  <c:v>-0.11827771064554174</c:v>
                </c:pt>
                <c:pt idx="402">
                  <c:v>-0.11662359927895838</c:v>
                </c:pt>
                <c:pt idx="403">
                  <c:v>-0.11499254072795867</c:v>
                </c:pt>
                <c:pt idx="404">
                  <c:v>-0.11338421594743266</c:v>
                </c:pt>
                <c:pt idx="405">
                  <c:v>-0.11179831024506288</c:v>
                </c:pt>
                <c:pt idx="406">
                  <c:v>-0.11023451322371125</c:v>
                </c:pt>
                <c:pt idx="407">
                  <c:v>-0.10869251872451667</c:v>
                </c:pt>
                <c:pt idx="408">
                  <c:v>-0.10717202477069829</c:v>
                </c:pt>
                <c:pt idx="409">
                  <c:v>-0.10567273351205447</c:v>
                </c:pt>
                <c:pt idx="410">
                  <c:v>-0.10419435117015252</c:v>
                </c:pt>
                <c:pt idx="411">
                  <c:v>-0.10273658798420181</c:v>
                </c:pt>
                <c:pt idx="412">
                  <c:v>-0.10129915815760114</c:v>
                </c:pt>
                <c:pt idx="413">
                  <c:v>-9.9881779805155696E-2</c:v>
                </c:pt>
                <c:pt idx="414">
                  <c:v>-9.8484174900954832E-2</c:v>
                </c:pt>
                <c:pt idx="415">
                  <c:v>-9.7106069226904124E-2</c:v>
                </c:pt>
                <c:pt idx="416">
                  <c:v>-9.5747192321905206E-2</c:v>
                </c:pt>
                <c:pt idx="417">
                  <c:v>-9.4407277431674916E-2</c:v>
                </c:pt>
                <c:pt idx="418">
                  <c:v>-9.3086061459198483E-2</c:v>
                </c:pt>
                <c:pt idx="419">
                  <c:v>-9.1783284915809435E-2</c:v>
                </c:pt>
                <c:pt idx="420">
                  <c:v>-9.0498691872887879E-2</c:v>
                </c:pt>
                <c:pt idx="421">
                  <c:v>-8.9232029914172215E-2</c:v>
                </c:pt>
                <c:pt idx="422">
                  <c:v>-8.7983050088676962E-2</c:v>
                </c:pt>
                <c:pt idx="423">
                  <c:v>-8.6751506864209613E-2</c:v>
                </c:pt>
                <c:pt idx="424">
                  <c:v>-8.553715808147902E-2</c:v>
                </c:pt>
                <c:pt idx="425">
                  <c:v>-8.4339764908791928E-2</c:v>
                </c:pt>
                <c:pt idx="426">
                  <c:v>-8.3159091797325529E-2</c:v>
                </c:pt>
                <c:pt idx="427">
                  <c:v>-8.1994906436975989E-2</c:v>
                </c:pt>
                <c:pt idx="428">
                  <c:v>-8.084697971277062E-2</c:v>
                </c:pt>
                <c:pt idx="429">
                  <c:v>-7.9715085661841198E-2</c:v>
                </c:pt>
                <c:pt idx="430">
                  <c:v>-7.8599001430950166E-2</c:v>
                </c:pt>
                <c:pt idx="431">
                  <c:v>-7.7498507234563974E-2</c:v>
                </c:pt>
                <c:pt idx="432">
                  <c:v>-7.6413386313466364E-2</c:v>
                </c:pt>
                <c:pt idx="433">
                  <c:v>-7.534342489390701E-2</c:v>
                </c:pt>
                <c:pt idx="434">
                  <c:v>-7.4288412147278188E-2</c:v>
                </c:pt>
                <c:pt idx="435">
                  <c:v>-7.3248140150312682E-2</c:v>
                </c:pt>
                <c:pt idx="436">
                  <c:v>-7.2222403845798436E-2</c:v>
                </c:pt>
                <c:pt idx="437">
                  <c:v>-7.1211001003803162E-2</c:v>
                </c:pt>
                <c:pt idx="438">
                  <c:v>-7.0213732183401698E-2</c:v>
                </c:pt>
                <c:pt idx="439">
                  <c:v>-6.9230400694903035E-2</c:v>
                </c:pt>
                <c:pt idx="440">
                  <c:v>-6.8260812562567719E-2</c:v>
                </c:pt>
                <c:pt idx="441">
                  <c:v>-6.7304776487812426E-2</c:v>
                </c:pt>
                <c:pt idx="442">
                  <c:v>-6.6362103812895132E-2</c:v>
                </c:pt>
                <c:pt idx="443">
                  <c:v>-6.5432608485073138E-2</c:v>
                </c:pt>
                <c:pt idx="444">
                  <c:v>-6.4516107021233227E-2</c:v>
                </c:pt>
                <c:pt idx="445">
                  <c:v>-6.3612418472981838E-2</c:v>
                </c:pt>
                <c:pt idx="446">
                  <c:v>-6.2721364392195431E-2</c:v>
                </c:pt>
                <c:pt idx="447">
                  <c:v>-6.1842768797021636E-2</c:v>
                </c:pt>
                <c:pt idx="448">
                  <c:v>-6.0976458138328082E-2</c:v>
                </c:pt>
                <c:pt idx="449">
                  <c:v>-6.0122261266591627E-2</c:v>
                </c:pt>
                <c:pt idx="450">
                  <c:v>-5.9280009399224745E-2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fit_2NN_HCP!$E$19:$E$469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2.0599313635929168</c:v>
                </c:pt>
                <c:pt idx="1">
                  <c:v>2.0683374925863109</c:v>
                </c:pt>
                <c:pt idx="2">
                  <c:v>2.076743621579705</c:v>
                </c:pt>
                <c:pt idx="3">
                  <c:v>2.0851497505730991</c:v>
                </c:pt>
                <c:pt idx="4">
                  <c:v>2.0935558795664928</c:v>
                </c:pt>
                <c:pt idx="5">
                  <c:v>2.1019620085598869</c:v>
                </c:pt>
                <c:pt idx="6">
                  <c:v>2.110368137553281</c:v>
                </c:pt>
                <c:pt idx="7">
                  <c:v>2.1187742665466751</c:v>
                </c:pt>
                <c:pt idx="8">
                  <c:v>2.1271803955400688</c:v>
                </c:pt>
                <c:pt idx="9">
                  <c:v>2.1355865245334629</c:v>
                </c:pt>
                <c:pt idx="10">
                  <c:v>2.143992653526857</c:v>
                </c:pt>
                <c:pt idx="11">
                  <c:v>2.1523987825202511</c:v>
                </c:pt>
                <c:pt idx="12">
                  <c:v>2.1608049115136452</c:v>
                </c:pt>
                <c:pt idx="13">
                  <c:v>2.1692110405070393</c:v>
                </c:pt>
                <c:pt idx="14">
                  <c:v>2.1776171695004334</c:v>
                </c:pt>
                <c:pt idx="15">
                  <c:v>2.186023298493827</c:v>
                </c:pt>
                <c:pt idx="16">
                  <c:v>2.1944294274872211</c:v>
                </c:pt>
                <c:pt idx="17">
                  <c:v>2.2028355564806152</c:v>
                </c:pt>
                <c:pt idx="18">
                  <c:v>2.2112416854740093</c:v>
                </c:pt>
                <c:pt idx="19">
                  <c:v>2.219647814467403</c:v>
                </c:pt>
                <c:pt idx="20">
                  <c:v>2.2280539434607971</c:v>
                </c:pt>
                <c:pt idx="21">
                  <c:v>2.2364600724541912</c:v>
                </c:pt>
                <c:pt idx="22">
                  <c:v>2.2448662014475849</c:v>
                </c:pt>
                <c:pt idx="23">
                  <c:v>2.253272330440979</c:v>
                </c:pt>
                <c:pt idx="24">
                  <c:v>2.2616784594343731</c:v>
                </c:pt>
                <c:pt idx="25">
                  <c:v>2.2700845884277672</c:v>
                </c:pt>
                <c:pt idx="26">
                  <c:v>2.2784907174211613</c:v>
                </c:pt>
                <c:pt idx="27">
                  <c:v>2.2868968464145554</c:v>
                </c:pt>
                <c:pt idx="28">
                  <c:v>2.2953029754079495</c:v>
                </c:pt>
                <c:pt idx="29">
                  <c:v>2.3037091044013436</c:v>
                </c:pt>
                <c:pt idx="30">
                  <c:v>2.3121152333947377</c:v>
                </c:pt>
                <c:pt idx="31">
                  <c:v>2.3205213623881318</c:v>
                </c:pt>
                <c:pt idx="32">
                  <c:v>2.3289274913815254</c:v>
                </c:pt>
                <c:pt idx="33">
                  <c:v>2.3373336203749195</c:v>
                </c:pt>
                <c:pt idx="34">
                  <c:v>2.3457397493683136</c:v>
                </c:pt>
                <c:pt idx="35">
                  <c:v>2.3541458783617077</c:v>
                </c:pt>
                <c:pt idx="36">
                  <c:v>2.3625520073551018</c:v>
                </c:pt>
                <c:pt idx="37">
                  <c:v>2.3709581363484959</c:v>
                </c:pt>
                <c:pt idx="38">
                  <c:v>2.3793642653418896</c:v>
                </c:pt>
                <c:pt idx="39">
                  <c:v>2.3877703943352837</c:v>
                </c:pt>
                <c:pt idx="40">
                  <c:v>2.3961765233286778</c:v>
                </c:pt>
                <c:pt idx="41">
                  <c:v>2.4045826523220719</c:v>
                </c:pt>
                <c:pt idx="42">
                  <c:v>2.412988781315466</c:v>
                </c:pt>
                <c:pt idx="43">
                  <c:v>2.4213949103088601</c:v>
                </c:pt>
                <c:pt idx="44">
                  <c:v>2.4298010393022538</c:v>
                </c:pt>
                <c:pt idx="45">
                  <c:v>2.4382071682956479</c:v>
                </c:pt>
                <c:pt idx="46">
                  <c:v>2.446613297289042</c:v>
                </c:pt>
                <c:pt idx="47">
                  <c:v>2.4550194262824361</c:v>
                </c:pt>
                <c:pt idx="48">
                  <c:v>2.4634255552758297</c:v>
                </c:pt>
                <c:pt idx="49">
                  <c:v>2.4718316842692238</c:v>
                </c:pt>
                <c:pt idx="50">
                  <c:v>2.4802378132626175</c:v>
                </c:pt>
                <c:pt idx="51">
                  <c:v>2.4886439422560116</c:v>
                </c:pt>
                <c:pt idx="52">
                  <c:v>2.4970500712494057</c:v>
                </c:pt>
                <c:pt idx="53">
                  <c:v>2.5054562002427998</c:v>
                </c:pt>
                <c:pt idx="54">
                  <c:v>2.5138623292361939</c:v>
                </c:pt>
                <c:pt idx="55">
                  <c:v>2.5222684582295876</c:v>
                </c:pt>
                <c:pt idx="56">
                  <c:v>2.5306745872229817</c:v>
                </c:pt>
                <c:pt idx="57">
                  <c:v>2.5390807162163753</c:v>
                </c:pt>
                <c:pt idx="58">
                  <c:v>2.5474868452097694</c:v>
                </c:pt>
                <c:pt idx="59">
                  <c:v>2.5558929742031635</c:v>
                </c:pt>
                <c:pt idx="60">
                  <c:v>2.5642991031965576</c:v>
                </c:pt>
                <c:pt idx="61">
                  <c:v>2.5727052321899517</c:v>
                </c:pt>
                <c:pt idx="62">
                  <c:v>2.5811113611833454</c:v>
                </c:pt>
                <c:pt idx="63">
                  <c:v>2.5895174901767395</c:v>
                </c:pt>
                <c:pt idx="64">
                  <c:v>2.5979236191701336</c:v>
                </c:pt>
                <c:pt idx="65">
                  <c:v>2.6063297481635277</c:v>
                </c:pt>
                <c:pt idx="66">
                  <c:v>2.6147358771569218</c:v>
                </c:pt>
                <c:pt idx="67">
                  <c:v>2.6231420061503159</c:v>
                </c:pt>
                <c:pt idx="68">
                  <c:v>2.63154813514371</c:v>
                </c:pt>
                <c:pt idx="69">
                  <c:v>2.6399542641371041</c:v>
                </c:pt>
                <c:pt idx="70">
                  <c:v>2.6483603931304973</c:v>
                </c:pt>
                <c:pt idx="71">
                  <c:v>2.6567665221238914</c:v>
                </c:pt>
                <c:pt idx="72">
                  <c:v>2.6651726511172855</c:v>
                </c:pt>
                <c:pt idx="73">
                  <c:v>2.6735787801106796</c:v>
                </c:pt>
                <c:pt idx="74">
                  <c:v>2.6819849091040737</c:v>
                </c:pt>
                <c:pt idx="75">
                  <c:v>2.6903910380974678</c:v>
                </c:pt>
                <c:pt idx="76">
                  <c:v>2.6987971670908619</c:v>
                </c:pt>
                <c:pt idx="77">
                  <c:v>2.707203296084256</c:v>
                </c:pt>
                <c:pt idx="78">
                  <c:v>2.7156094250776501</c:v>
                </c:pt>
                <c:pt idx="79">
                  <c:v>2.7240155540710438</c:v>
                </c:pt>
                <c:pt idx="80">
                  <c:v>2.7324216830644379</c:v>
                </c:pt>
                <c:pt idx="81">
                  <c:v>2.740827812057832</c:v>
                </c:pt>
                <c:pt idx="82">
                  <c:v>2.7492339410512261</c:v>
                </c:pt>
                <c:pt idx="83">
                  <c:v>2.7576400700446198</c:v>
                </c:pt>
                <c:pt idx="84">
                  <c:v>2.7660461990380139</c:v>
                </c:pt>
                <c:pt idx="85">
                  <c:v>2.774452328031408</c:v>
                </c:pt>
                <c:pt idx="86">
                  <c:v>2.7828584570248016</c:v>
                </c:pt>
                <c:pt idx="87">
                  <c:v>2.7912645860181957</c:v>
                </c:pt>
                <c:pt idx="88">
                  <c:v>2.7996707150115898</c:v>
                </c:pt>
                <c:pt idx="89">
                  <c:v>2.8080768440049839</c:v>
                </c:pt>
                <c:pt idx="90">
                  <c:v>2.816482972998378</c:v>
                </c:pt>
                <c:pt idx="91">
                  <c:v>2.8248891019917721</c:v>
                </c:pt>
                <c:pt idx="92">
                  <c:v>2.8332952309851662</c:v>
                </c:pt>
                <c:pt idx="93">
                  <c:v>2.8417013599785603</c:v>
                </c:pt>
                <c:pt idx="94">
                  <c:v>2.8501074889719535</c:v>
                </c:pt>
                <c:pt idx="95">
                  <c:v>2.8585136179653481</c:v>
                </c:pt>
                <c:pt idx="96">
                  <c:v>2.8669197469587417</c:v>
                </c:pt>
                <c:pt idx="97">
                  <c:v>2.8753258759521358</c:v>
                </c:pt>
                <c:pt idx="98">
                  <c:v>2.8837320049455299</c:v>
                </c:pt>
                <c:pt idx="99">
                  <c:v>2.892138133938924</c:v>
                </c:pt>
                <c:pt idx="100">
                  <c:v>2.9005442629323182</c:v>
                </c:pt>
                <c:pt idx="101">
                  <c:v>2.9089503919257123</c:v>
                </c:pt>
                <c:pt idx="102">
                  <c:v>2.9173565209191059</c:v>
                </c:pt>
                <c:pt idx="103">
                  <c:v>2.9257626499125</c:v>
                </c:pt>
                <c:pt idx="104">
                  <c:v>2.9341687789058941</c:v>
                </c:pt>
                <c:pt idx="105">
                  <c:v>2.9425749078992882</c:v>
                </c:pt>
                <c:pt idx="106">
                  <c:v>2.9509810368926823</c:v>
                </c:pt>
                <c:pt idx="107">
                  <c:v>2.959387165886076</c:v>
                </c:pt>
                <c:pt idx="108">
                  <c:v>2.9677932948794701</c:v>
                </c:pt>
                <c:pt idx="109">
                  <c:v>2.9761994238728637</c:v>
                </c:pt>
                <c:pt idx="110">
                  <c:v>2.9846055528662578</c:v>
                </c:pt>
                <c:pt idx="111">
                  <c:v>2.9930116818596519</c:v>
                </c:pt>
                <c:pt idx="112">
                  <c:v>3.001417810853046</c:v>
                </c:pt>
                <c:pt idx="113">
                  <c:v>3.0098239398464401</c:v>
                </c:pt>
                <c:pt idx="114">
                  <c:v>3.0182300688398342</c:v>
                </c:pt>
                <c:pt idx="115">
                  <c:v>3.0266361978332283</c:v>
                </c:pt>
                <c:pt idx="116">
                  <c:v>3.0350423268266224</c:v>
                </c:pt>
                <c:pt idx="117">
                  <c:v>3.0434484558200166</c:v>
                </c:pt>
                <c:pt idx="118">
                  <c:v>3.0518545848134102</c:v>
                </c:pt>
                <c:pt idx="119">
                  <c:v>3.0602607138068043</c:v>
                </c:pt>
                <c:pt idx="120">
                  <c:v>3.068666842800198</c:v>
                </c:pt>
                <c:pt idx="121">
                  <c:v>3.0770729717935921</c:v>
                </c:pt>
                <c:pt idx="122">
                  <c:v>3.0854791007869862</c:v>
                </c:pt>
                <c:pt idx="123">
                  <c:v>3.0938852297803803</c:v>
                </c:pt>
                <c:pt idx="124">
                  <c:v>3.1022913587737744</c:v>
                </c:pt>
                <c:pt idx="125">
                  <c:v>3.110697487767168</c:v>
                </c:pt>
                <c:pt idx="126">
                  <c:v>3.1191036167605621</c:v>
                </c:pt>
                <c:pt idx="127">
                  <c:v>3.1275097457539562</c:v>
                </c:pt>
                <c:pt idx="128">
                  <c:v>3.1359158747473503</c:v>
                </c:pt>
                <c:pt idx="129">
                  <c:v>3.1443220037407444</c:v>
                </c:pt>
                <c:pt idx="130">
                  <c:v>3.1527281327341385</c:v>
                </c:pt>
                <c:pt idx="131">
                  <c:v>3.1611342617275326</c:v>
                </c:pt>
                <c:pt idx="132">
                  <c:v>3.1695403907209267</c:v>
                </c:pt>
                <c:pt idx="133">
                  <c:v>3.17794651971432</c:v>
                </c:pt>
                <c:pt idx="134">
                  <c:v>3.186352648707715</c:v>
                </c:pt>
                <c:pt idx="135">
                  <c:v>3.1947587777011082</c:v>
                </c:pt>
                <c:pt idx="136">
                  <c:v>3.2031649066945023</c:v>
                </c:pt>
                <c:pt idx="137">
                  <c:v>3.2115710356878964</c:v>
                </c:pt>
                <c:pt idx="138">
                  <c:v>3.2199771646812905</c:v>
                </c:pt>
                <c:pt idx="139">
                  <c:v>3.2283832936746846</c:v>
                </c:pt>
                <c:pt idx="140">
                  <c:v>3.2367894226680787</c:v>
                </c:pt>
                <c:pt idx="141">
                  <c:v>3.2451955516614728</c:v>
                </c:pt>
                <c:pt idx="142">
                  <c:v>3.2536016806548664</c:v>
                </c:pt>
                <c:pt idx="143">
                  <c:v>3.2620078096482605</c:v>
                </c:pt>
                <c:pt idx="144">
                  <c:v>3.2704139386416542</c:v>
                </c:pt>
                <c:pt idx="145">
                  <c:v>3.2788200676350487</c:v>
                </c:pt>
                <c:pt idx="146">
                  <c:v>3.2872261966284424</c:v>
                </c:pt>
                <c:pt idx="147">
                  <c:v>3.2956323256218365</c:v>
                </c:pt>
                <c:pt idx="148">
                  <c:v>3.3040384546152306</c:v>
                </c:pt>
                <c:pt idx="149">
                  <c:v>3.3124445836086243</c:v>
                </c:pt>
                <c:pt idx="150">
                  <c:v>3.3208507126020184</c:v>
                </c:pt>
                <c:pt idx="151">
                  <c:v>3.3292568415954125</c:v>
                </c:pt>
                <c:pt idx="152">
                  <c:v>3.3376629705888066</c:v>
                </c:pt>
                <c:pt idx="153">
                  <c:v>3.3460690995822007</c:v>
                </c:pt>
                <c:pt idx="154">
                  <c:v>3.3544752285755948</c:v>
                </c:pt>
                <c:pt idx="155">
                  <c:v>3.3628813575689889</c:v>
                </c:pt>
                <c:pt idx="156">
                  <c:v>3.371287486562383</c:v>
                </c:pt>
                <c:pt idx="157">
                  <c:v>3.3796936155557771</c:v>
                </c:pt>
                <c:pt idx="158">
                  <c:v>3.3880997445491707</c:v>
                </c:pt>
                <c:pt idx="159">
                  <c:v>3.3965058735425644</c:v>
                </c:pt>
                <c:pt idx="160">
                  <c:v>3.4049120025359589</c:v>
                </c:pt>
                <c:pt idx="161">
                  <c:v>3.4133181315293526</c:v>
                </c:pt>
                <c:pt idx="162">
                  <c:v>3.4217242605227471</c:v>
                </c:pt>
                <c:pt idx="163">
                  <c:v>3.4301303895161408</c:v>
                </c:pt>
                <c:pt idx="164">
                  <c:v>3.4385365185095349</c:v>
                </c:pt>
                <c:pt idx="165">
                  <c:v>3.4469426475029286</c:v>
                </c:pt>
                <c:pt idx="166">
                  <c:v>3.4553487764963227</c:v>
                </c:pt>
                <c:pt idx="167">
                  <c:v>3.4637549054897168</c:v>
                </c:pt>
                <c:pt idx="168">
                  <c:v>3.4721610344831109</c:v>
                </c:pt>
                <c:pt idx="169">
                  <c:v>3.480567163476505</c:v>
                </c:pt>
                <c:pt idx="170">
                  <c:v>3.4889732924698986</c:v>
                </c:pt>
                <c:pt idx="171">
                  <c:v>3.4973794214632932</c:v>
                </c:pt>
                <c:pt idx="172">
                  <c:v>3.5057855504566864</c:v>
                </c:pt>
                <c:pt idx="173">
                  <c:v>3.5141916794500805</c:v>
                </c:pt>
                <c:pt idx="174">
                  <c:v>3.5225978084434746</c:v>
                </c:pt>
                <c:pt idx="175">
                  <c:v>3.5310039374368687</c:v>
                </c:pt>
                <c:pt idx="176">
                  <c:v>3.5394100664302628</c:v>
                </c:pt>
                <c:pt idx="177">
                  <c:v>3.5478161954236569</c:v>
                </c:pt>
                <c:pt idx="178">
                  <c:v>3.556222324417051</c:v>
                </c:pt>
                <c:pt idx="179">
                  <c:v>3.5646284534104451</c:v>
                </c:pt>
                <c:pt idx="180">
                  <c:v>3.5730345824038392</c:v>
                </c:pt>
                <c:pt idx="181">
                  <c:v>3.5814407113972329</c:v>
                </c:pt>
                <c:pt idx="182">
                  <c:v>3.589846840390627</c:v>
                </c:pt>
                <c:pt idx="183">
                  <c:v>3.5982529693840211</c:v>
                </c:pt>
                <c:pt idx="184">
                  <c:v>3.6066590983774152</c:v>
                </c:pt>
                <c:pt idx="185">
                  <c:v>3.6150652273708088</c:v>
                </c:pt>
                <c:pt idx="186">
                  <c:v>3.6234713563642034</c:v>
                </c:pt>
                <c:pt idx="187">
                  <c:v>3.631877485357597</c:v>
                </c:pt>
                <c:pt idx="188">
                  <c:v>3.6402836143509911</c:v>
                </c:pt>
                <c:pt idx="189">
                  <c:v>3.6486897433443848</c:v>
                </c:pt>
                <c:pt idx="190">
                  <c:v>3.6570958723377789</c:v>
                </c:pt>
                <c:pt idx="191">
                  <c:v>3.665502001331173</c:v>
                </c:pt>
                <c:pt idx="192">
                  <c:v>3.6739081303245671</c:v>
                </c:pt>
                <c:pt idx="193">
                  <c:v>3.6823142593179612</c:v>
                </c:pt>
                <c:pt idx="194">
                  <c:v>3.6907203883113553</c:v>
                </c:pt>
                <c:pt idx="195">
                  <c:v>3.6991265173047494</c:v>
                </c:pt>
                <c:pt idx="196">
                  <c:v>3.7075326462981426</c:v>
                </c:pt>
                <c:pt idx="197">
                  <c:v>3.7159387752915376</c:v>
                </c:pt>
                <c:pt idx="198">
                  <c:v>3.7243449042849308</c:v>
                </c:pt>
                <c:pt idx="199">
                  <c:v>3.7327510332783254</c:v>
                </c:pt>
                <c:pt idx="200">
                  <c:v>3.741157162271719</c:v>
                </c:pt>
                <c:pt idx="201">
                  <c:v>3.7495632912651131</c:v>
                </c:pt>
                <c:pt idx="202">
                  <c:v>3.7579694202585072</c:v>
                </c:pt>
                <c:pt idx="203">
                  <c:v>3.7663755492519013</c:v>
                </c:pt>
                <c:pt idx="204">
                  <c:v>3.7747816782452954</c:v>
                </c:pt>
                <c:pt idx="205">
                  <c:v>3.7831878072386891</c:v>
                </c:pt>
                <c:pt idx="206">
                  <c:v>3.7915939362320832</c:v>
                </c:pt>
                <c:pt idx="207">
                  <c:v>3.8000000652254773</c:v>
                </c:pt>
                <c:pt idx="208">
                  <c:v>3.8084061942188714</c:v>
                </c:pt>
                <c:pt idx="209">
                  <c:v>3.816812323212265</c:v>
                </c:pt>
                <c:pt idx="210">
                  <c:v>3.8252184522056596</c:v>
                </c:pt>
                <c:pt idx="211">
                  <c:v>3.8336245811990532</c:v>
                </c:pt>
                <c:pt idx="212">
                  <c:v>3.8420307101924478</c:v>
                </c:pt>
                <c:pt idx="213">
                  <c:v>3.850436839185841</c:v>
                </c:pt>
                <c:pt idx="214">
                  <c:v>3.8588429681792351</c:v>
                </c:pt>
                <c:pt idx="215">
                  <c:v>3.8672490971726292</c:v>
                </c:pt>
                <c:pt idx="216">
                  <c:v>3.8756552261660233</c:v>
                </c:pt>
                <c:pt idx="217">
                  <c:v>3.8840613551594174</c:v>
                </c:pt>
                <c:pt idx="218">
                  <c:v>3.8924674841528115</c:v>
                </c:pt>
                <c:pt idx="219">
                  <c:v>3.9008736131462056</c:v>
                </c:pt>
                <c:pt idx="220">
                  <c:v>3.9092797421395988</c:v>
                </c:pt>
                <c:pt idx="221">
                  <c:v>3.9176858711329934</c:v>
                </c:pt>
                <c:pt idx="222">
                  <c:v>3.926092000126387</c:v>
                </c:pt>
                <c:pt idx="223">
                  <c:v>3.9344981291197816</c:v>
                </c:pt>
                <c:pt idx="224">
                  <c:v>3.9429042581131752</c:v>
                </c:pt>
                <c:pt idx="225">
                  <c:v>3.9513103871065698</c:v>
                </c:pt>
                <c:pt idx="226">
                  <c:v>3.9597165160999634</c:v>
                </c:pt>
                <c:pt idx="227">
                  <c:v>3.9681226450933575</c:v>
                </c:pt>
                <c:pt idx="228">
                  <c:v>3.9765287740867512</c:v>
                </c:pt>
                <c:pt idx="229">
                  <c:v>3.9849349030801453</c:v>
                </c:pt>
                <c:pt idx="230">
                  <c:v>3.9933410320735394</c:v>
                </c:pt>
                <c:pt idx="231">
                  <c:v>4.001747161066934</c:v>
                </c:pt>
                <c:pt idx="232">
                  <c:v>4.0101532900603276</c:v>
                </c:pt>
                <c:pt idx="233">
                  <c:v>4.0185594190537213</c:v>
                </c:pt>
                <c:pt idx="234">
                  <c:v>4.0269655480471158</c:v>
                </c:pt>
                <c:pt idx="235">
                  <c:v>4.0353716770405095</c:v>
                </c:pt>
                <c:pt idx="236">
                  <c:v>4.043777806033904</c:v>
                </c:pt>
                <c:pt idx="237">
                  <c:v>4.0521839350272977</c:v>
                </c:pt>
                <c:pt idx="238">
                  <c:v>4.0605900640206913</c:v>
                </c:pt>
                <c:pt idx="239">
                  <c:v>4.0689961930140859</c:v>
                </c:pt>
                <c:pt idx="240">
                  <c:v>4.0774023220074795</c:v>
                </c:pt>
                <c:pt idx="241">
                  <c:v>4.0858084510008732</c:v>
                </c:pt>
                <c:pt idx="242">
                  <c:v>4.0942145799942677</c:v>
                </c:pt>
                <c:pt idx="243">
                  <c:v>4.1026207089876614</c:v>
                </c:pt>
                <c:pt idx="244">
                  <c:v>4.1110268379810551</c:v>
                </c:pt>
                <c:pt idx="245">
                  <c:v>4.1194329669744496</c:v>
                </c:pt>
                <c:pt idx="246">
                  <c:v>4.1278390959678433</c:v>
                </c:pt>
                <c:pt idx="247">
                  <c:v>4.1362452249612378</c:v>
                </c:pt>
                <c:pt idx="248">
                  <c:v>4.1446513539546315</c:v>
                </c:pt>
                <c:pt idx="249">
                  <c:v>4.153057482948026</c:v>
                </c:pt>
                <c:pt idx="250">
                  <c:v>4.1614636119414197</c:v>
                </c:pt>
                <c:pt idx="251">
                  <c:v>4.1698697409348133</c:v>
                </c:pt>
                <c:pt idx="252">
                  <c:v>4.1782758699282079</c:v>
                </c:pt>
                <c:pt idx="253">
                  <c:v>4.1866819989216015</c:v>
                </c:pt>
                <c:pt idx="254">
                  <c:v>4.1950881279149961</c:v>
                </c:pt>
                <c:pt idx="255">
                  <c:v>4.2034942569083888</c:v>
                </c:pt>
                <c:pt idx="256">
                  <c:v>4.2119003859017834</c:v>
                </c:pt>
                <c:pt idx="257">
                  <c:v>4.2203065148951771</c:v>
                </c:pt>
                <c:pt idx="258">
                  <c:v>4.2287126438885716</c:v>
                </c:pt>
                <c:pt idx="259">
                  <c:v>4.2371187728819697</c:v>
                </c:pt>
                <c:pt idx="260">
                  <c:v>4.2455249018753598</c:v>
                </c:pt>
                <c:pt idx="261">
                  <c:v>4.2539310308687535</c:v>
                </c:pt>
                <c:pt idx="262">
                  <c:v>4.262337159862148</c:v>
                </c:pt>
                <c:pt idx="263">
                  <c:v>4.2707432888555461</c:v>
                </c:pt>
                <c:pt idx="264">
                  <c:v>4.2791494178489362</c:v>
                </c:pt>
                <c:pt idx="265">
                  <c:v>4.2875555468423299</c:v>
                </c:pt>
                <c:pt idx="266">
                  <c:v>4.2959616758357244</c:v>
                </c:pt>
                <c:pt idx="267">
                  <c:v>4.3043678048291225</c:v>
                </c:pt>
                <c:pt idx="268">
                  <c:v>4.3127739338225117</c:v>
                </c:pt>
                <c:pt idx="269">
                  <c:v>4.3211800628159063</c:v>
                </c:pt>
                <c:pt idx="270">
                  <c:v>4.3295861918092999</c:v>
                </c:pt>
                <c:pt idx="271">
                  <c:v>4.337992320802698</c:v>
                </c:pt>
                <c:pt idx="272">
                  <c:v>4.3463984497960881</c:v>
                </c:pt>
                <c:pt idx="273">
                  <c:v>4.3548045787894818</c:v>
                </c:pt>
                <c:pt idx="274">
                  <c:v>4.3632107077828763</c:v>
                </c:pt>
                <c:pt idx="275">
                  <c:v>4.3716168367762744</c:v>
                </c:pt>
                <c:pt idx="276">
                  <c:v>4.3800229657696637</c:v>
                </c:pt>
                <c:pt idx="277">
                  <c:v>4.3884290947630582</c:v>
                </c:pt>
                <c:pt idx="278">
                  <c:v>4.3968352237564519</c:v>
                </c:pt>
                <c:pt idx="279">
                  <c:v>4.40524135274985</c:v>
                </c:pt>
                <c:pt idx="280">
                  <c:v>4.4136474817432401</c:v>
                </c:pt>
                <c:pt idx="281">
                  <c:v>4.4220536107366337</c:v>
                </c:pt>
                <c:pt idx="282">
                  <c:v>4.4304597397300327</c:v>
                </c:pt>
                <c:pt idx="283">
                  <c:v>4.4388658687234264</c:v>
                </c:pt>
                <c:pt idx="284">
                  <c:v>4.4472719977168209</c:v>
                </c:pt>
                <c:pt idx="285">
                  <c:v>4.4556781267102101</c:v>
                </c:pt>
                <c:pt idx="286">
                  <c:v>4.4640842557036091</c:v>
                </c:pt>
                <c:pt idx="287">
                  <c:v>4.4724903846970019</c:v>
                </c:pt>
                <c:pt idx="288">
                  <c:v>4.4808965136903955</c:v>
                </c:pt>
                <c:pt idx="289">
                  <c:v>4.4893026426837856</c:v>
                </c:pt>
                <c:pt idx="290">
                  <c:v>4.4977087716771837</c:v>
                </c:pt>
                <c:pt idx="291">
                  <c:v>4.5061149006705783</c:v>
                </c:pt>
                <c:pt idx="292">
                  <c:v>4.514521029663972</c:v>
                </c:pt>
                <c:pt idx="293">
                  <c:v>4.5229271586573621</c:v>
                </c:pt>
                <c:pt idx="294">
                  <c:v>4.5313332876507602</c:v>
                </c:pt>
                <c:pt idx="295">
                  <c:v>4.5397394166441547</c:v>
                </c:pt>
                <c:pt idx="296">
                  <c:v>4.5481455456375484</c:v>
                </c:pt>
                <c:pt idx="297">
                  <c:v>4.5565516746309385</c:v>
                </c:pt>
                <c:pt idx="298">
                  <c:v>4.5649578036243366</c:v>
                </c:pt>
                <c:pt idx="299">
                  <c:v>4.5733639326177311</c:v>
                </c:pt>
                <c:pt idx="300">
                  <c:v>4.5817700616111248</c:v>
                </c:pt>
                <c:pt idx="301">
                  <c:v>4.590176190604514</c:v>
                </c:pt>
                <c:pt idx="302">
                  <c:v>4.5985823195979121</c:v>
                </c:pt>
                <c:pt idx="303">
                  <c:v>4.6069884485913066</c:v>
                </c:pt>
                <c:pt idx="304">
                  <c:v>4.6153945775847003</c:v>
                </c:pt>
                <c:pt idx="305">
                  <c:v>4.6238007065780904</c:v>
                </c:pt>
                <c:pt idx="306">
                  <c:v>4.6322068355714885</c:v>
                </c:pt>
                <c:pt idx="307">
                  <c:v>4.640612964564883</c:v>
                </c:pt>
                <c:pt idx="308">
                  <c:v>4.6490190935582767</c:v>
                </c:pt>
                <c:pt idx="309">
                  <c:v>4.6574252225516704</c:v>
                </c:pt>
                <c:pt idx="310">
                  <c:v>4.665831351545064</c:v>
                </c:pt>
                <c:pt idx="311">
                  <c:v>4.6742374805384586</c:v>
                </c:pt>
                <c:pt idx="312">
                  <c:v>4.6826436095318522</c:v>
                </c:pt>
                <c:pt idx="313">
                  <c:v>4.6910497385252468</c:v>
                </c:pt>
                <c:pt idx="314">
                  <c:v>4.6994558675186404</c:v>
                </c:pt>
                <c:pt idx="315">
                  <c:v>4.707861996512035</c:v>
                </c:pt>
                <c:pt idx="316">
                  <c:v>4.7162681255054286</c:v>
                </c:pt>
                <c:pt idx="317">
                  <c:v>4.7246742544988232</c:v>
                </c:pt>
                <c:pt idx="318">
                  <c:v>4.7330803834922159</c:v>
                </c:pt>
                <c:pt idx="319">
                  <c:v>4.7414865124856105</c:v>
                </c:pt>
                <c:pt idx="320">
                  <c:v>4.7498926414790041</c:v>
                </c:pt>
                <c:pt idx="321">
                  <c:v>4.7582987704723987</c:v>
                </c:pt>
                <c:pt idx="322">
                  <c:v>4.7667048994657923</c:v>
                </c:pt>
                <c:pt idx="323">
                  <c:v>4.7751110284591869</c:v>
                </c:pt>
                <c:pt idx="324">
                  <c:v>4.7835171574525805</c:v>
                </c:pt>
                <c:pt idx="325">
                  <c:v>4.7919232864459751</c:v>
                </c:pt>
                <c:pt idx="326">
                  <c:v>4.8003294154393688</c:v>
                </c:pt>
                <c:pt idx="327">
                  <c:v>4.8087355444327624</c:v>
                </c:pt>
                <c:pt idx="328">
                  <c:v>4.817141673426157</c:v>
                </c:pt>
                <c:pt idx="329">
                  <c:v>4.8255478024195506</c:v>
                </c:pt>
                <c:pt idx="330">
                  <c:v>4.8339539314129452</c:v>
                </c:pt>
                <c:pt idx="331">
                  <c:v>4.8423600604063388</c:v>
                </c:pt>
                <c:pt idx="332">
                  <c:v>4.8507661893997334</c:v>
                </c:pt>
                <c:pt idx="333">
                  <c:v>4.8591723183931261</c:v>
                </c:pt>
                <c:pt idx="334">
                  <c:v>4.8675784473865216</c:v>
                </c:pt>
                <c:pt idx="335">
                  <c:v>4.8759845763799143</c:v>
                </c:pt>
                <c:pt idx="336">
                  <c:v>4.8843907053733089</c:v>
                </c:pt>
                <c:pt idx="337">
                  <c:v>4.8927968343667025</c:v>
                </c:pt>
                <c:pt idx="338">
                  <c:v>4.9012029633600962</c:v>
                </c:pt>
                <c:pt idx="339">
                  <c:v>4.9096090923534907</c:v>
                </c:pt>
                <c:pt idx="340">
                  <c:v>4.9180152213468844</c:v>
                </c:pt>
                <c:pt idx="341">
                  <c:v>4.9264213503402789</c:v>
                </c:pt>
                <c:pt idx="342">
                  <c:v>4.9348274793336726</c:v>
                </c:pt>
                <c:pt idx="343">
                  <c:v>4.9432336083270672</c:v>
                </c:pt>
                <c:pt idx="344">
                  <c:v>4.9516397373204608</c:v>
                </c:pt>
                <c:pt idx="345">
                  <c:v>4.9600458663138554</c:v>
                </c:pt>
                <c:pt idx="346">
                  <c:v>4.968451995307249</c:v>
                </c:pt>
                <c:pt idx="347">
                  <c:v>4.9768581243006436</c:v>
                </c:pt>
                <c:pt idx="348">
                  <c:v>4.9852642532940372</c:v>
                </c:pt>
                <c:pt idx="349">
                  <c:v>4.9936703822874318</c:v>
                </c:pt>
                <c:pt idx="350">
                  <c:v>5.0020765112808245</c:v>
                </c:pt>
                <c:pt idx="351">
                  <c:v>5.0104826402742182</c:v>
                </c:pt>
                <c:pt idx="352">
                  <c:v>5.0188887692676127</c:v>
                </c:pt>
                <c:pt idx="353">
                  <c:v>5.0272948982610073</c:v>
                </c:pt>
                <c:pt idx="354">
                  <c:v>5.0357010272544009</c:v>
                </c:pt>
                <c:pt idx="355">
                  <c:v>5.0441071562477946</c:v>
                </c:pt>
                <c:pt idx="356">
                  <c:v>5.0525132852411891</c:v>
                </c:pt>
                <c:pt idx="357">
                  <c:v>5.0609194142345837</c:v>
                </c:pt>
                <c:pt idx="358">
                  <c:v>5.0693255432279773</c:v>
                </c:pt>
                <c:pt idx="359">
                  <c:v>5.077731672221371</c:v>
                </c:pt>
                <c:pt idx="360">
                  <c:v>5.0861378012147647</c:v>
                </c:pt>
                <c:pt idx="361">
                  <c:v>5.0945439302081601</c:v>
                </c:pt>
                <c:pt idx="362">
                  <c:v>5.1029500592015538</c:v>
                </c:pt>
                <c:pt idx="363">
                  <c:v>5.1113561881949474</c:v>
                </c:pt>
                <c:pt idx="364">
                  <c:v>5.1197623171883402</c:v>
                </c:pt>
                <c:pt idx="365">
                  <c:v>5.1281684461817356</c:v>
                </c:pt>
                <c:pt idx="366">
                  <c:v>5.1365745751751302</c:v>
                </c:pt>
                <c:pt idx="367">
                  <c:v>5.1449807041685229</c:v>
                </c:pt>
                <c:pt idx="368">
                  <c:v>5.1533868331619166</c:v>
                </c:pt>
                <c:pt idx="369">
                  <c:v>5.1617929621553102</c:v>
                </c:pt>
                <c:pt idx="370">
                  <c:v>5.1701990911487057</c:v>
                </c:pt>
                <c:pt idx="371">
                  <c:v>5.1786052201420993</c:v>
                </c:pt>
                <c:pt idx="372">
                  <c:v>5.187011349135493</c:v>
                </c:pt>
                <c:pt idx="373">
                  <c:v>5.1954174781288867</c:v>
                </c:pt>
                <c:pt idx="374">
                  <c:v>5.2038236071222812</c:v>
                </c:pt>
                <c:pt idx="375">
                  <c:v>5.2122297361156757</c:v>
                </c:pt>
                <c:pt idx="376">
                  <c:v>5.2206358651090694</c:v>
                </c:pt>
                <c:pt idx="377">
                  <c:v>5.2290419941024631</c:v>
                </c:pt>
                <c:pt idx="378">
                  <c:v>5.2374481230958576</c:v>
                </c:pt>
                <c:pt idx="379">
                  <c:v>5.2458542520892522</c:v>
                </c:pt>
                <c:pt idx="380">
                  <c:v>5.2542603810826458</c:v>
                </c:pt>
                <c:pt idx="381">
                  <c:v>5.2626665100760386</c:v>
                </c:pt>
                <c:pt idx="382">
                  <c:v>5.2710726390694331</c:v>
                </c:pt>
                <c:pt idx="383">
                  <c:v>5.2794787680628268</c:v>
                </c:pt>
                <c:pt idx="384">
                  <c:v>5.2878848970562213</c:v>
                </c:pt>
                <c:pt idx="385">
                  <c:v>5.296291026049615</c:v>
                </c:pt>
                <c:pt idx="386">
                  <c:v>5.3046971550430095</c:v>
                </c:pt>
                <c:pt idx="387">
                  <c:v>5.3131032840364032</c:v>
                </c:pt>
                <c:pt idx="388">
                  <c:v>5.3215094130297977</c:v>
                </c:pt>
                <c:pt idx="389">
                  <c:v>5.3299155420231914</c:v>
                </c:pt>
                <c:pt idx="390">
                  <c:v>5.3383216710165851</c:v>
                </c:pt>
                <c:pt idx="391">
                  <c:v>5.3467278000099796</c:v>
                </c:pt>
                <c:pt idx="392">
                  <c:v>5.3551339290033741</c:v>
                </c:pt>
                <c:pt idx="393">
                  <c:v>5.3635400579967678</c:v>
                </c:pt>
                <c:pt idx="394">
                  <c:v>5.3719461869901615</c:v>
                </c:pt>
                <c:pt idx="395">
                  <c:v>5.380352315983556</c:v>
                </c:pt>
                <c:pt idx="396">
                  <c:v>5.3887584449769488</c:v>
                </c:pt>
                <c:pt idx="397">
                  <c:v>5.3971645739703442</c:v>
                </c:pt>
                <c:pt idx="398">
                  <c:v>5.405570702963737</c:v>
                </c:pt>
                <c:pt idx="399">
                  <c:v>5.4139768319571306</c:v>
                </c:pt>
                <c:pt idx="400">
                  <c:v>5.4223829609505252</c:v>
                </c:pt>
                <c:pt idx="401">
                  <c:v>5.4307890899439197</c:v>
                </c:pt>
                <c:pt idx="402">
                  <c:v>5.4391952189373134</c:v>
                </c:pt>
                <c:pt idx="403">
                  <c:v>5.447601347930707</c:v>
                </c:pt>
                <c:pt idx="404">
                  <c:v>5.4560074769241016</c:v>
                </c:pt>
                <c:pt idx="405">
                  <c:v>5.4644136059174961</c:v>
                </c:pt>
                <c:pt idx="406">
                  <c:v>5.4728197349108898</c:v>
                </c:pt>
                <c:pt idx="407">
                  <c:v>5.4812258639042835</c:v>
                </c:pt>
                <c:pt idx="408">
                  <c:v>5.489631992897678</c:v>
                </c:pt>
                <c:pt idx="409">
                  <c:v>5.4980381218910725</c:v>
                </c:pt>
                <c:pt idx="410">
                  <c:v>5.5064442508844662</c:v>
                </c:pt>
                <c:pt idx="411">
                  <c:v>5.5148503798778599</c:v>
                </c:pt>
                <c:pt idx="412">
                  <c:v>5.5232565088712526</c:v>
                </c:pt>
                <c:pt idx="413">
                  <c:v>5.5316626378646472</c:v>
                </c:pt>
                <c:pt idx="414">
                  <c:v>5.5400687668580426</c:v>
                </c:pt>
                <c:pt idx="415">
                  <c:v>5.5484748958514354</c:v>
                </c:pt>
                <c:pt idx="416">
                  <c:v>5.556881024844829</c:v>
                </c:pt>
                <c:pt idx="417">
                  <c:v>5.5652871538382236</c:v>
                </c:pt>
                <c:pt idx="418">
                  <c:v>5.5736932828316181</c:v>
                </c:pt>
                <c:pt idx="419">
                  <c:v>5.5820994118250118</c:v>
                </c:pt>
                <c:pt idx="420">
                  <c:v>5.5905055408184054</c:v>
                </c:pt>
                <c:pt idx="421">
                  <c:v>5.5989116698117991</c:v>
                </c:pt>
                <c:pt idx="422">
                  <c:v>5.6073177988051945</c:v>
                </c:pt>
                <c:pt idx="423">
                  <c:v>5.6157239277985882</c:v>
                </c:pt>
                <c:pt idx="424">
                  <c:v>5.6241300567919819</c:v>
                </c:pt>
                <c:pt idx="425">
                  <c:v>5.6325361857853755</c:v>
                </c:pt>
                <c:pt idx="426">
                  <c:v>5.6409423147787701</c:v>
                </c:pt>
                <c:pt idx="427">
                  <c:v>5.6493484437721646</c:v>
                </c:pt>
                <c:pt idx="428">
                  <c:v>5.6577545727655583</c:v>
                </c:pt>
                <c:pt idx="429">
                  <c:v>5.666160701758951</c:v>
                </c:pt>
                <c:pt idx="430">
                  <c:v>5.6745668307523456</c:v>
                </c:pt>
                <c:pt idx="431">
                  <c:v>5.6829729597457401</c:v>
                </c:pt>
                <c:pt idx="432">
                  <c:v>5.6913790887391338</c:v>
                </c:pt>
                <c:pt idx="433">
                  <c:v>5.6997852177325274</c:v>
                </c:pt>
                <c:pt idx="434">
                  <c:v>5.708191346725922</c:v>
                </c:pt>
                <c:pt idx="435">
                  <c:v>5.7165974757193156</c:v>
                </c:pt>
                <c:pt idx="436">
                  <c:v>5.7250036047127102</c:v>
                </c:pt>
                <c:pt idx="437">
                  <c:v>5.7334097337061039</c:v>
                </c:pt>
                <c:pt idx="438">
                  <c:v>5.7418158626994975</c:v>
                </c:pt>
                <c:pt idx="439">
                  <c:v>5.7502219916928921</c:v>
                </c:pt>
                <c:pt idx="440">
                  <c:v>5.7586281206862866</c:v>
                </c:pt>
                <c:pt idx="441">
                  <c:v>5.7670342496796803</c:v>
                </c:pt>
                <c:pt idx="442">
                  <c:v>5.7754403786730739</c:v>
                </c:pt>
                <c:pt idx="443">
                  <c:v>5.7838465076664685</c:v>
                </c:pt>
                <c:pt idx="444">
                  <c:v>5.792252636659863</c:v>
                </c:pt>
                <c:pt idx="445">
                  <c:v>5.8006587656532558</c:v>
                </c:pt>
                <c:pt idx="446">
                  <c:v>5.8090648946466494</c:v>
                </c:pt>
                <c:pt idx="447">
                  <c:v>5.817471023640044</c:v>
                </c:pt>
                <c:pt idx="448">
                  <c:v>5.8258771526334376</c:v>
                </c:pt>
                <c:pt idx="449">
                  <c:v>5.8342832816268322</c:v>
                </c:pt>
                <c:pt idx="450">
                  <c:v>5.8426894106202258</c:v>
                </c:pt>
              </c:numCache>
            </c:numRef>
          </c:xVal>
          <c:yVal>
            <c:numRef>
              <c:f>fit_2NN_HCP!$H$19:$H$469</c:f>
              <c:numCache>
                <c:formatCode>0.0000</c:formatCode>
                <c:ptCount val="451"/>
                <c:pt idx="0">
                  <c:v>0.39069928062071957</c:v>
                </c:pt>
                <c:pt idx="1">
                  <c:v>-1.8353452758885454E-2</c:v>
                </c:pt>
                <c:pt idx="2">
                  <c:v>-0.41047690963967104</c:v>
                </c:pt>
                <c:pt idx="3">
                  <c:v>-0.78621629166479678</c:v>
                </c:pt>
                <c:pt idx="4">
                  <c:v>-1.1461008012729059</c:v>
                </c:pt>
                <c:pt idx="5">
                  <c:v>-1.4906440891690875</c:v>
                </c:pt>
                <c:pt idx="6">
                  <c:v>-1.8203446896637276</c:v>
                </c:pt>
                <c:pt idx="7">
                  <c:v>-2.1356864442005654</c:v>
                </c:pt>
                <c:pt idx="8">
                  <c:v>-2.4371389133868586</c:v>
                </c:pt>
                <c:pt idx="9">
                  <c:v>-2.7251577778304754</c:v>
                </c:pt>
                <c:pt idx="10">
                  <c:v>-3.0001852280807917</c:v>
                </c:pt>
                <c:pt idx="11">
                  <c:v>-3.2626503439625685</c:v>
                </c:pt>
                <c:pt idx="12">
                  <c:v>-3.5129694635844255</c:v>
                </c:pt>
                <c:pt idx="13">
                  <c:v>-3.7515465422962575</c:v>
                </c:pt>
                <c:pt idx="14">
                  <c:v>-3.9787735018627286</c:v>
                </c:pt>
                <c:pt idx="15">
                  <c:v>-4.1950305701130812</c:v>
                </c:pt>
                <c:pt idx="16">
                  <c:v>-4.4006866113206629</c:v>
                </c:pt>
                <c:pt idx="17">
                  <c:v>-4.5960994475590216</c:v>
                </c:pt>
                <c:pt idx="18">
                  <c:v>-4.7816161712749068</c:v>
                </c:pt>
                <c:pt idx="19">
                  <c:v>-4.9575734493123278</c:v>
                </c:pt>
                <c:pt idx="20">
                  <c:v>-5.1242978186156396</c:v>
                </c:pt>
                <c:pt idx="21">
                  <c:v>-5.2821059738336968</c:v>
                </c:pt>
                <c:pt idx="22">
                  <c:v>-5.431305047041314</c:v>
                </c:pt>
                <c:pt idx="23">
                  <c:v>-5.57219287978862</c:v>
                </c:pt>
                <c:pt idx="24">
                  <c:v>-5.7050582876833538</c:v>
                </c:pt>
                <c:pt idx="25">
                  <c:v>-5.8301813177058435</c:v>
                </c:pt>
                <c:pt idx="26">
                  <c:v>-5.9478334984511063</c:v>
                </c:pt>
                <c:pt idx="27">
                  <c:v>-6.0582780834874725</c:v>
                </c:pt>
                <c:pt idx="28">
                  <c:v>-6.1617702880161414</c:v>
                </c:pt>
                <c:pt idx="29">
                  <c:v>-6.2585575190112523</c:v>
                </c:pt>
                <c:pt idx="30">
                  <c:v>-6.3488795990153042</c:v>
                </c:pt>
                <c:pt idx="31">
                  <c:v>-6.4329689837602828</c:v>
                </c:pt>
                <c:pt idx="32">
                  <c:v>-6.5110509737802058</c:v>
                </c:pt>
                <c:pt idx="33">
                  <c:v>-6.583343920176584</c:v>
                </c:pt>
                <c:pt idx="34">
                  <c:v>-6.6500594246940059</c:v>
                </c:pt>
                <c:pt idx="35">
                  <c:v>-6.7114025342588857</c:v>
                </c:pt>
                <c:pt idx="36">
                  <c:v>-6.7675719301304387</c:v>
                </c:pt>
                <c:pt idx="37">
                  <c:v>-6.8187601118089933</c:v>
                </c:pt>
                <c:pt idx="38">
                  <c:v>-6.8651535758429256</c:v>
                </c:pt>
                <c:pt idx="39">
                  <c:v>-6.9069329896717946</c:v>
                </c:pt>
                <c:pt idx="40">
                  <c:v>-6.9442733606396079</c:v>
                </c:pt>
                <c:pt idx="41">
                  <c:v>-6.9773442003086554</c:v>
                </c:pt>
                <c:pt idx="42">
                  <c:v>-7.0063096842008212</c:v>
                </c:pt>
                <c:pt idx="43">
                  <c:v>-7.0313288070900448</c:v>
                </c:pt>
                <c:pt idx="44">
                  <c:v>-7.0525555339662382</c:v>
                </c:pt>
                <c:pt idx="45">
                  <c:v>-7.0701389467878322</c:v>
                </c:pt>
                <c:pt idx="46">
                  <c:v>-7.0842233871370324</c:v>
                </c:pt>
                <c:pt idx="47">
                  <c:v>-7.0949485948887974</c:v>
                </c:pt>
                <c:pt idx="48">
                  <c:v>-7.1024498430016747</c:v>
                </c:pt>
                <c:pt idx="49">
                  <c:v>-7.1068580685357352</c:v>
                </c:pt>
                <c:pt idx="50">
                  <c:v>-7.1082999999999998</c:v>
                </c:pt>
                <c:pt idx="51">
                  <c:v>-7.1068982811292072</c:v>
                </c:pt>
                <c:pt idx="52">
                  <c:v>-7.1027715911868761</c:v>
                </c:pt>
                <c:pt idx="53">
                  <c:v>-7.0960347618892765</c:v>
                </c:pt>
                <c:pt idx="54">
                  <c:v>-7.0867988910422497</c:v>
                </c:pt>
                <c:pt idx="55">
                  <c:v>-7.0751714529804524</c:v>
                </c:pt>
                <c:pt idx="56">
                  <c:v>-7.0612564058961977</c:v>
                </c:pt>
                <c:pt idx="57">
                  <c:v>-7.0451542961427274</c:v>
                </c:pt>
                <c:pt idx="58">
                  <c:v>-7.0269623595945374</c:v>
                </c:pt>
                <c:pt idx="59">
                  <c:v>-7.00677462014513</c:v>
                </c:pt>
                <c:pt idx="60">
                  <c:v>-6.9846819854204316</c:v>
                </c:pt>
                <c:pt idx="61">
                  <c:v>-6.9607723397840697</c:v>
                </c:pt>
                <c:pt idx="62">
                  <c:v>-6.9351306347086226</c:v>
                </c:pt>
                <c:pt idx="63">
                  <c:v>-6.9078389765849941</c:v>
                </c:pt>
                <c:pt idx="64">
                  <c:v>-6.878976712040143</c:v>
                </c:pt>
                <c:pt idx="65">
                  <c:v>-6.8486205108314984</c:v>
                </c:pt>
                <c:pt idx="66">
                  <c:v>-6.8168444463846125</c:v>
                </c:pt>
                <c:pt idx="67">
                  <c:v>-6.7837200740387678</c:v>
                </c:pt>
                <c:pt idx="68">
                  <c:v>-6.7493165070635364</c:v>
                </c:pt>
                <c:pt idx="69">
                  <c:v>-6.7137004905076418</c:v>
                </c:pt>
                <c:pt idx="70">
                  <c:v>-6.6769364729397642</c:v>
                </c:pt>
                <c:pt idx="71">
                  <c:v>-6.6390866761393879</c:v>
                </c:pt>
                <c:pt idx="72">
                  <c:v>-6.6002111627941948</c:v>
                </c:pt>
                <c:pt idx="73">
                  <c:v>-6.5603679022590082</c:v>
                </c:pt>
                <c:pt idx="74">
                  <c:v>-6.5196128344297914</c:v>
                </c:pt>
                <c:pt idx="75">
                  <c:v>-6.4779999317848151</c:v>
                </c:pt>
                <c:pt idx="76">
                  <c:v>-6.4355812596436417</c:v>
                </c:pt>
                <c:pt idx="77">
                  <c:v>-6.3924070346932576</c:v>
                </c:pt>
                <c:pt idx="78">
                  <c:v>-6.3485256818293436</c:v>
                </c:pt>
                <c:pt idx="79">
                  <c:v>-6.3039838893593743</c:v>
                </c:pt>
                <c:pt idx="80">
                  <c:v>-6.2588266626129823</c:v>
                </c:pt>
                <c:pt idx="81">
                  <c:v>-6.2130973760038</c:v>
                </c:pt>
                <c:pt idx="82">
                  <c:v>-6.1668378235857917</c:v>
                </c:pt>
                <c:pt idx="83">
                  <c:v>-6.1200882681459339</c:v>
                </c:pt>
                <c:pt idx="84">
                  <c:v>-6.0728874888739695</c:v>
                </c:pt>
                <c:pt idx="85">
                  <c:v>-6.0252728276488394</c:v>
                </c:pt>
                <c:pt idx="86">
                  <c:v>-5.9772802339803794</c:v>
                </c:pt>
                <c:pt idx="87">
                  <c:v>-5.9289443086437315</c:v>
                </c:pt>
                <c:pt idx="88">
                  <c:v>-5.8802983460430163</c:v>
                </c:pt>
                <c:pt idx="89">
                  <c:v>-5.8313743753397222</c:v>
                </c:pt>
                <c:pt idx="90">
                  <c:v>-5.7822032003803789</c:v>
                </c:pt>
                <c:pt idx="91">
                  <c:v>-5.7328144384570807</c:v>
                </c:pt>
                <c:pt idx="92">
                  <c:v>-5.6832365579335784</c:v>
                </c:pt>
                <c:pt idx="93">
                  <c:v>-5.6334969147687177</c:v>
                </c:pt>
                <c:pt idx="94">
                  <c:v>-5.58362178796816</c:v>
                </c:pt>
                <c:pt idx="95">
                  <c:v>-5.5336364139944711</c:v>
                </c:pt>
                <c:pt idx="96">
                  <c:v>-5.4835650201648614</c:v>
                </c:pt>
                <c:pt idx="97">
                  <c:v>-5.4334308570650354</c:v>
                </c:pt>
                <c:pt idx="98">
                  <c:v>-5.383256230006852</c:v>
                </c:pt>
                <c:pt idx="99">
                  <c:v>-5.3330625295567415</c:v>
                </c:pt>
                <c:pt idx="100">
                  <c:v>-5.2828702611610723</c:v>
                </c:pt>
                <c:pt idx="101">
                  <c:v>-5.2326990738939649</c:v>
                </c:pt>
                <c:pt idx="102">
                  <c:v>-5.1825677883523324</c:v>
                </c:pt>
                <c:pt idx="103">
                  <c:v>-5.1324944237222745</c:v>
                </c:pt>
                <c:pt idx="104">
                  <c:v>-5.082496224040276</c:v>
                </c:pt>
                <c:pt idx="105">
                  <c:v>-5.0325896836719943</c:v>
                </c:pt>
                <c:pt idx="106">
                  <c:v>-4.9827905720308516</c:v>
                </c:pt>
                <c:pt idx="107">
                  <c:v>-4.9331139575579952</c:v>
                </c:pt>
                <c:pt idx="108">
                  <c:v>-4.8835742309846033</c:v>
                </c:pt>
                <c:pt idx="109">
                  <c:v>-4.8341851278969337</c:v>
                </c:pt>
                <c:pt idx="110">
                  <c:v>-4.7849597506240036</c:v>
                </c:pt>
                <c:pt idx="111">
                  <c:v>-4.7359105894671201</c:v>
                </c:pt>
                <c:pt idx="112">
                  <c:v>-4.6870495432901276</c:v>
                </c:pt>
                <c:pt idx="113">
                  <c:v>-4.6383879394885241</c:v>
                </c:pt>
                <c:pt idx="114">
                  <c:v>-4.5899365533552707</c:v>
                </c:pt>
                <c:pt idx="115">
                  <c:v>-4.5417056268604918</c:v>
                </c:pt>
                <c:pt idx="116">
                  <c:v>-4.4937048868619058</c:v>
                </c:pt>
                <c:pt idx="117">
                  <c:v>-4.4459435627622295</c:v>
                </c:pt>
                <c:pt idx="118">
                  <c:v>-4.3984304036294946</c:v>
                </c:pt>
                <c:pt idx="119">
                  <c:v>-4.3511736947956416</c:v>
                </c:pt>
                <c:pt idx="120">
                  <c:v>-4.3041812739484371</c:v>
                </c:pt>
                <c:pt idx="121">
                  <c:v>-4.2574605467312585</c:v>
                </c:pt>
                <c:pt idx="122">
                  <c:v>-4.2110185018649497</c:v>
                </c:pt>
                <c:pt idx="123">
                  <c:v>-4.1648617258055181</c:v>
                </c:pt>
                <c:pt idx="124">
                  <c:v>-4.1189964169510791</c:v>
                </c:pt>
                <c:pt idx="125">
                  <c:v>-4.0734283994110809</c:v>
                </c:pt>
                <c:pt idx="126">
                  <c:v>-4.0281631363504582</c:v>
                </c:pt>
                <c:pt idx="127">
                  <c:v>-3.9832057429210601</c:v>
                </c:pt>
                <c:pt idx="128">
                  <c:v>-3.938560998792271</c:v>
                </c:pt>
                <c:pt idx="129">
                  <c:v>-3.8942333602925254</c:v>
                </c:pt>
                <c:pt idx="130">
                  <c:v>-3.8502269721729676</c:v>
                </c:pt>
                <c:pt idx="131">
                  <c:v>-3.8065456790042886</c:v>
                </c:pt>
                <c:pt idx="132">
                  <c:v>-3.7631930362174097</c:v>
                </c:pt>
                <c:pt idx="133">
                  <c:v>-3.7201723207984121</c:v>
                </c:pt>
                <c:pt idx="134">
                  <c:v>-3.6774865416477982</c:v>
                </c:pt>
                <c:pt idx="135">
                  <c:v>-3.6351384496139181</c:v>
                </c:pt>
                <c:pt idx="136">
                  <c:v>-3.5931305472100648</c:v>
                </c:pt>
                <c:pt idx="137">
                  <c:v>-3.5514650980245577</c:v>
                </c:pt>
                <c:pt idx="138">
                  <c:v>-3.5101441358327774</c:v>
                </c:pt>
                <c:pt idx="139">
                  <c:v>-3.4691694734199441</c:v>
                </c:pt>
                <c:pt idx="140">
                  <c:v>-3.4285427111231259</c:v>
                </c:pt>
                <c:pt idx="141">
                  <c:v>-3.3882652451007687</c:v>
                </c:pt>
                <c:pt idx="142">
                  <c:v>-3.3483382753377602</c:v>
                </c:pt>
                <c:pt idx="143">
                  <c:v>-3.3087628133938702</c:v>
                </c:pt>
                <c:pt idx="144">
                  <c:v>-3.2695396899031168</c:v>
                </c:pt>
                <c:pt idx="145">
                  <c:v>-3.230669561831482</c:v>
                </c:pt>
                <c:pt idx="146">
                  <c:v>-3.1921529195000957</c:v>
                </c:pt>
                <c:pt idx="147">
                  <c:v>-3.1539900933808878</c:v>
                </c:pt>
                <c:pt idx="148">
                  <c:v>-3.116181260671453</c:v>
                </c:pt>
                <c:pt idx="149">
                  <c:v>-3.0787264516557125</c:v>
                </c:pt>
                <c:pt idx="150">
                  <c:v>-3.0416255558567542</c:v>
                </c:pt>
                <c:pt idx="151">
                  <c:v>-3.0048783279880671</c:v>
                </c:pt>
                <c:pt idx="152">
                  <c:v>-2.9684843937091836</c:v>
                </c:pt>
                <c:pt idx="153">
                  <c:v>-2.9324432551916018</c:v>
                </c:pt>
                <c:pt idx="154">
                  <c:v>-2.8967542965006667</c:v>
                </c:pt>
                <c:pt idx="155">
                  <c:v>-2.861416788798953</c:v>
                </c:pt>
                <c:pt idx="156">
                  <c:v>-2.8264298953764975</c:v>
                </c:pt>
                <c:pt idx="157">
                  <c:v>-2.7917926765131229</c:v>
                </c:pt>
                <c:pt idx="158">
                  <c:v>-2.7575040941778983</c:v>
                </c:pt>
                <c:pt idx="159">
                  <c:v>-2.7235630165706772</c:v>
                </c:pt>
                <c:pt idx="160">
                  <c:v>-2.6899682225104753</c:v>
                </c:pt>
                <c:pt idx="161">
                  <c:v>-2.6567184056753503</c:v>
                </c:pt>
                <c:pt idx="162">
                  <c:v>-2.6238121786982793</c:v>
                </c:pt>
                <c:pt idx="163">
                  <c:v>-2.5912480771234243</c:v>
                </c:pt>
                <c:pt idx="164">
                  <c:v>-2.559024563227029</c:v>
                </c:pt>
                <c:pt idx="165">
                  <c:v>-2.5271400297070992</c:v>
                </c:pt>
                <c:pt idx="166">
                  <c:v>-2.4955928032458488</c:v>
                </c:pt>
                <c:pt idx="167">
                  <c:v>-2.4643811479488416</c:v>
                </c:pt>
                <c:pt idx="168">
                  <c:v>-2.4335032686645821</c:v>
                </c:pt>
                <c:pt idx="169">
                  <c:v>-2.4029573141882565</c:v>
                </c:pt>
                <c:pt idx="170">
                  <c:v>-2.3727413803531703</c:v>
                </c:pt>
                <c:pt idx="171">
                  <c:v>-2.3428535130133632</c:v>
                </c:pt>
                <c:pt idx="172">
                  <c:v>-2.3132917109207503</c:v>
                </c:pt>
                <c:pt idx="173">
                  <c:v>-2.2840539285000725</c:v>
                </c:pt>
                <c:pt idx="174">
                  <c:v>-2.2551380785248116</c:v>
                </c:pt>
                <c:pt idx="175">
                  <c:v>-2.2265420346971574</c:v>
                </c:pt>
                <c:pt idx="176">
                  <c:v>-2.1982636341350146</c:v>
                </c:pt>
                <c:pt idx="177">
                  <c:v>-2.1703006797689461</c:v>
                </c:pt>
                <c:pt idx="178">
                  <c:v>-2.1426509426518794</c:v>
                </c:pt>
                <c:pt idx="179">
                  <c:v>-2.115312164184298</c:v>
                </c:pt>
                <c:pt idx="180">
                  <c:v>-2.0882820582575796</c:v>
                </c:pt>
                <c:pt idx="181">
                  <c:v>-2.0615583133180593</c:v>
                </c:pt>
                <c:pt idx="182">
                  <c:v>-2.0351385943543079</c:v>
                </c:pt>
                <c:pt idx="183">
                  <c:v>-2.0090205448100673</c:v>
                </c:pt>
                <c:pt idx="184">
                  <c:v>-1.9832017884251809</c:v>
                </c:pt>
                <c:pt idx="185">
                  <c:v>-1.9576799310068234</c:v>
                </c:pt>
                <c:pt idx="186">
                  <c:v>-1.932452562133232</c:v>
                </c:pt>
                <c:pt idx="187">
                  <c:v>-1.9075172567921059</c:v>
                </c:pt>
                <c:pt idx="188">
                  <c:v>-1.8828715769557507</c:v>
                </c:pt>
                <c:pt idx="189">
                  <c:v>-1.8585130730950064</c:v>
                </c:pt>
                <c:pt idx="190">
                  <c:v>-1.8344392856339169</c:v>
                </c:pt>
                <c:pt idx="191">
                  <c:v>-1.8106477463470581</c:v>
                </c:pt>
                <c:pt idx="192">
                  <c:v>-1.7871359797013664</c:v>
                </c:pt>
                <c:pt idx="193">
                  <c:v>-1.7639015041442767</c:v>
                </c:pt>
                <c:pt idx="194">
                  <c:v>-1.7409418333399003</c:v>
                </c:pt>
                <c:pt idx="195">
                  <c:v>-1.7182544773549429</c:v>
                </c:pt>
                <c:pt idx="196">
                  <c:v>-1.6958369437960001</c:v>
                </c:pt>
                <c:pt idx="197">
                  <c:v>-1.6736867388998202</c:v>
                </c:pt>
                <c:pt idx="198">
                  <c:v>-1.6518013685780819</c:v>
                </c:pt>
                <c:pt idx="199">
                  <c:v>-1.6301783394181764</c:v>
                </c:pt>
                <c:pt idx="200">
                  <c:v>-1.6088151596414564</c:v>
                </c:pt>
                <c:pt idx="201">
                  <c:v>-1.5877093400203532</c:v>
                </c:pt>
                <c:pt idx="202">
                  <c:v>-1.5668583947557271</c:v>
                </c:pt>
                <c:pt idx="203">
                  <c:v>-1.5462598423157801</c:v>
                </c:pt>
                <c:pt idx="204">
                  <c:v>-1.5259112062378153</c:v>
                </c:pt>
                <c:pt idx="205">
                  <c:v>-1.5058100158940821</c:v>
                </c:pt>
                <c:pt idx="206">
                  <c:v>-1.4859538072229239</c:v>
                </c:pt>
                <c:pt idx="207">
                  <c:v>-1.4663401234263906</c:v>
                </c:pt>
                <c:pt idx="208">
                  <c:v>-1.4469665156354574</c:v>
                </c:pt>
                <c:pt idx="209">
                  <c:v>-1.4278305435439493</c:v>
                </c:pt>
                <c:pt idx="210">
                  <c:v>-1.4089297760122368</c:v>
                </c:pt>
                <c:pt idx="211">
                  <c:v>-1.3902617916417355</c:v>
                </c:pt>
                <c:pt idx="212">
                  <c:v>-1.3718241793212174</c:v>
                </c:pt>
                <c:pt idx="213">
                  <c:v>-1.3536145387459038</c:v>
                </c:pt>
                <c:pt idx="214">
                  <c:v>-1.3356304809102757</c:v>
                </c:pt>
                <c:pt idx="215">
                  <c:v>-1.3178696285755256</c:v>
                </c:pt>
                <c:pt idx="216">
                  <c:v>-1.300329616712526</c:v>
                </c:pt>
                <c:pt idx="217">
                  <c:v>-1.283008092921176</c:v>
                </c:pt>
                <c:pt idx="218">
                  <c:v>-1.265902717826958</c:v>
                </c:pt>
                <c:pt idx="219">
                  <c:v>-1.2490111654555045</c:v>
                </c:pt>
                <c:pt idx="220">
                  <c:v>-1.2323311235859606</c:v>
                </c:pt>
                <c:pt idx="221">
                  <c:v>-1.2158602940838947</c:v>
                </c:pt>
                <c:pt idx="222">
                  <c:v>-1.1995963932144897</c:v>
                </c:pt>
                <c:pt idx="223">
                  <c:v>-1.1835371519367262</c:v>
                </c:pt>
                <c:pt idx="224">
                  <c:v>-1.1676803161792375</c:v>
                </c:pt>
                <c:pt idx="225">
                  <c:v>-1.1520236470985126</c:v>
                </c:pt>
                <c:pt idx="226">
                  <c:v>-1.1365649213200832</c:v>
                </c:pt>
                <c:pt idx="227">
                  <c:v>-1.1213019311633228</c:v>
                </c:pt>
                <c:pt idx="228">
                  <c:v>-1.1062324848504561</c:v>
                </c:pt>
                <c:pt idx="229">
                  <c:v>-1.0913544067003751</c:v>
                </c:pt>
                <c:pt idx="230">
                  <c:v>-1.0766655373078184</c:v>
                </c:pt>
                <c:pt idx="231">
                  <c:v>-1.062163733708466</c:v>
                </c:pt>
                <c:pt idx="232">
                  <c:v>-1.0478468695304815</c:v>
                </c:pt>
                <c:pt idx="233">
                  <c:v>-1.0337128351330147</c:v>
                </c:pt>
                <c:pt idx="234">
                  <c:v>-1.0197595377321627</c:v>
                </c:pt>
                <c:pt idx="235">
                  <c:v>-1.0059849015148694</c:v>
                </c:pt>
                <c:pt idx="236">
                  <c:v>-0.99238686774123497</c:v>
                </c:pt>
                <c:pt idx="237">
                  <c:v>-0.97896339483567762</c:v>
                </c:pt>
                <c:pt idx="238">
                  <c:v>-0.96571245846739406</c:v>
                </c:pt>
                <c:pt idx="239">
                  <c:v>-0.95263205162053266</c:v>
                </c:pt>
                <c:pt idx="240">
                  <c:v>-0.93972018465449414</c:v>
                </c:pt>
                <c:pt idx="241">
                  <c:v>-0.92697488535475114</c:v>
                </c:pt>
                <c:pt idx="242">
                  <c:v>-0.91439419897457186</c:v>
                </c:pt>
                <c:pt idx="243">
                  <c:v>-0.90197618826801496</c:v>
                </c:pt>
                <c:pt idx="244">
                  <c:v>-0.88971893351455689</c:v>
                </c:pt>
                <c:pt idx="245">
                  <c:v>-0.87762053253569383</c:v>
                </c:pt>
                <c:pt idx="246">
                  <c:v>-0.86567910070385667</c:v>
                </c:pt>
                <c:pt idx="247">
                  <c:v>-0.8538927709439591</c:v>
                </c:pt>
                <c:pt idx="248">
                  <c:v>-0.84225969372789478</c:v>
                </c:pt>
                <c:pt idx="249">
                  <c:v>-0.83077803706228215</c:v>
                </c:pt>
                <c:pt idx="250">
                  <c:v>-0.81944598646975242</c:v>
                </c:pt>
                <c:pt idx="251">
                  <c:v>-0.80826174496406378</c:v>
                </c:pt>
                <c:pt idx="252">
                  <c:v>-0.79722353301930793</c:v>
                </c:pt>
                <c:pt idx="253">
                  <c:v>-0.78632958853348423</c:v>
                </c:pt>
                <c:pt idx="254">
                  <c:v>-0.77557816678668345</c:v>
                </c:pt>
                <c:pt idx="255">
                  <c:v>-0.76496754039413928</c:v>
                </c:pt>
                <c:pt idx="256">
                  <c:v>-0.75449599925437416</c:v>
                </c:pt>
                <c:pt idx="257">
                  <c:v>-0.74416185049268113</c:v>
                </c:pt>
                <c:pt idx="258">
                  <c:v>-0.73396341840014911</c:v>
                </c:pt>
                <c:pt idx="259">
                  <c:v>-0.72389904436845642</c:v>
                </c:pt>
                <c:pt idx="260">
                  <c:v>-0.71396708682066201</c:v>
                </c:pt>
                <c:pt idx="261">
                  <c:v>-0.70416592113809273</c:v>
                </c:pt>
                <c:pt idx="262">
                  <c:v>-0.69449393958369809</c:v>
                </c:pt>
                <c:pt idx="263">
                  <c:v>-0.68494955122187595</c:v>
                </c:pt>
                <c:pt idx="264">
                  <c:v>-0.67553118183508021</c:v>
                </c:pt>
                <c:pt idx="265">
                  <c:v>-0.66623727383726461</c:v>
                </c:pt>
                <c:pt idx="266">
                  <c:v>-0.65706628618448182</c:v>
                </c:pt>
                <c:pt idx="267">
                  <c:v>-0.64801669428264519</c:v>
                </c:pt>
                <c:pt idx="268">
                  <c:v>-0.63908698989272494</c:v>
                </c:pt>
                <c:pt idx="269">
                  <c:v>-0.63027568103341625</c:v>
                </c:pt>
                <c:pt idx="270">
                  <c:v>-0.62158129188156763</c:v>
                </c:pt>
                <c:pt idx="271">
                  <c:v>-0.6130023626703659</c:v>
                </c:pt>
                <c:pt idx="272">
                  <c:v>-0.60453744958551892</c:v>
                </c:pt>
                <c:pt idx="273">
                  <c:v>-0.59618512465945961</c:v>
                </c:pt>
                <c:pt idx="274">
                  <c:v>-0.58794397566383516</c:v>
                </c:pt>
                <c:pt idx="275">
                  <c:v>-0.57981260600026108</c:v>
                </c:pt>
                <c:pt idx="276">
                  <c:v>-0.57178963458956089</c:v>
                </c:pt>
                <c:pt idx="277">
                  <c:v>-0.56387369575949975</c:v>
                </c:pt>
                <c:pt idx="278">
                  <c:v>-0.55606343913125578</c:v>
                </c:pt>
                <c:pt idx="279">
                  <c:v>-0.54835752950458938</c:v>
                </c:pt>
                <c:pt idx="280">
                  <c:v>-0.54075464674192419</c:v>
                </c:pt>
                <c:pt idx="281">
                  <c:v>-0.53325348565132102</c:v>
                </c:pt>
                <c:pt idx="282">
                  <c:v>-0.52585275586857638</c:v>
                </c:pt>
                <c:pt idx="283">
                  <c:v>-0.51855118173841586</c:v>
                </c:pt>
                <c:pt idx="284">
                  <c:v>-0.51134750219489589</c:v>
                </c:pt>
                <c:pt idx="285">
                  <c:v>-0.50424047064114719</c:v>
                </c:pt>
                <c:pt idx="286">
                  <c:v>-0.4972288548284558</c:v>
                </c:pt>
                <c:pt idx="287">
                  <c:v>-0.49031143673485922</c:v>
                </c:pt>
                <c:pt idx="288">
                  <c:v>-0.48348701244319858</c:v>
                </c:pt>
                <c:pt idx="289">
                  <c:v>-0.47675439201882458</c:v>
                </c:pt>
                <c:pt idx="290">
                  <c:v>-0.47011239938692739</c:v>
                </c:pt>
                <c:pt idx="291">
                  <c:v>-0.46355987220964195</c:v>
                </c:pt>
                <c:pt idx="292">
                  <c:v>-0.45709566176288197</c:v>
                </c:pt>
                <c:pt idx="293">
                  <c:v>-0.45071863281306657</c:v>
                </c:pt>
                <c:pt idx="294">
                  <c:v>-0.44442766349371676</c:v>
                </c:pt>
                <c:pt idx="295">
                  <c:v>-0.43822164518205237</c:v>
                </c:pt>
                <c:pt idx="296">
                  <c:v>-0.43209948237554036</c:v>
                </c:pt>
                <c:pt idx="297">
                  <c:v>-0.42606009256854416</c:v>
                </c:pt>
                <c:pt idx="298">
                  <c:v>-0.42010240612904481</c:v>
                </c:pt>
                <c:pt idx="299">
                  <c:v>-0.41422536617555428</c:v>
                </c:pt>
                <c:pt idx="300">
                  <c:v>-0.4084279284541662</c:v>
                </c:pt>
                <c:pt idx="301">
                  <c:v>-0.4027090612158814</c:v>
                </c:pt>
                <c:pt idx="302">
                  <c:v>-0.39706774509417525</c:v>
                </c:pt>
                <c:pt idx="303">
                  <c:v>-0.39150297298291736</c:v>
                </c:pt>
                <c:pt idx="304">
                  <c:v>-0.38601374991458082</c:v>
                </c:pt>
                <c:pt idx="305">
                  <c:v>-0.38059909293887456</c:v>
                </c:pt>
                <c:pt idx="306">
                  <c:v>-0.37525803100175609</c:v>
                </c:pt>
                <c:pt idx="307">
                  <c:v>-0.36998960482492788</c:v>
                </c:pt>
                <c:pt idx="308">
                  <c:v>-0.36479286678575307</c:v>
                </c:pt>
                <c:pt idx="309">
                  <c:v>-0.35966688079770892</c:v>
                </c:pt>
                <c:pt idx="310">
                  <c:v>-0.35461072219135359</c:v>
                </c:pt>
                <c:pt idx="311">
                  <c:v>-0.34962347759584239</c:v>
                </c:pt>
                <c:pt idx="312">
                  <c:v>-0.34470424482102324</c:v>
                </c:pt>
                <c:pt idx="313">
                  <c:v>-0.33985213274012571</c:v>
                </c:pt>
                <c:pt idx="314">
                  <c:v>-0.33506626117307164</c:v>
                </c:pt>
                <c:pt idx="315">
                  <c:v>-0.33034576077042377</c:v>
                </c:pt>
                <c:pt idx="316">
                  <c:v>-0.325689772897991</c:v>
                </c:pt>
                <c:pt idx="317">
                  <c:v>-0.3210974495221125</c:v>
                </c:pt>
                <c:pt idx="318">
                  <c:v>-0.31656795309563102</c:v>
                </c:pt>
                <c:pt idx="319">
                  <c:v>-0.31210045644457851</c:v>
                </c:pt>
                <c:pt idx="320">
                  <c:v>-0.30769414265558181</c:v>
                </c:pt>
                <c:pt idx="321">
                  <c:v>-0.30334820496400938</c:v>
                </c:pt>
                <c:pt idx="322">
                  <c:v>-0.29906184664286523</c:v>
                </c:pt>
                <c:pt idx="323">
                  <c:v>-0.29483428089244945</c:v>
                </c:pt>
                <c:pt idx="324">
                  <c:v>-0.29066473073078858</c:v>
                </c:pt>
                <c:pt idx="325">
                  <c:v>-0.28655242888485555</c:v>
                </c:pt>
                <c:pt idx="326">
                  <c:v>-0.28249661768257978</c:v>
                </c:pt>
                <c:pt idx="327">
                  <c:v>-0.27849654894566411</c:v>
                </c:pt>
                <c:pt idx="328">
                  <c:v>-0.27455148388321204</c:v>
                </c:pt>
                <c:pt idx="329">
                  <c:v>-0.2706606929861754</c:v>
                </c:pt>
                <c:pt idx="330">
                  <c:v>-0.26682345592262696</c:v>
                </c:pt>
                <c:pt idx="331">
                  <c:v>-0.26303906143386918</c:v>
                </c:pt>
                <c:pt idx="332">
                  <c:v>-0.25930680723137739</c:v>
                </c:pt>
                <c:pt idx="333">
                  <c:v>-0.25562599989459089</c:v>
                </c:pt>
                <c:pt idx="334">
                  <c:v>-0.25199595476954861</c:v>
                </c:pt>
                <c:pt idx="335">
                  <c:v>-0.24841599586838081</c:v>
                </c:pt>
                <c:pt idx="336">
                  <c:v>-0.24488545576965284</c:v>
                </c:pt>
                <c:pt idx="337">
                  <c:v>-0.24140367551957193</c:v>
                </c:pt>
                <c:pt idx="338">
                  <c:v>-0.23797000453405132</c:v>
                </c:pt>
                <c:pt idx="339">
                  <c:v>-0.23458380050164107</c:v>
                </c:pt>
                <c:pt idx="340">
                  <c:v>-0.23124442928732289</c:v>
                </c:pt>
                <c:pt idx="341">
                  <c:v>-0.22795126483717026</c:v>
                </c:pt>
                <c:pt idx="342">
                  <c:v>-0.22470368908387828</c:v>
                </c:pt>
                <c:pt idx="343">
                  <c:v>-0.22150109185315806</c:v>
                </c:pt>
                <c:pt idx="344">
                  <c:v>-0.21834287077100165</c:v>
                </c:pt>
                <c:pt idx="345">
                  <c:v>-0.21522843117181206</c:v>
                </c:pt>
                <c:pt idx="346">
                  <c:v>-0.21215718600740166</c:v>
                </c:pt>
                <c:pt idx="347">
                  <c:v>-0.20912855575685521</c:v>
                </c:pt>
                <c:pt idx="348">
                  <c:v>-0.20614196833725815</c:v>
                </c:pt>
                <c:pt idx="349">
                  <c:v>-0.20319685901528722</c:v>
                </c:pt>
                <c:pt idx="350">
                  <c:v>-0.20029267031966286</c:v>
                </c:pt>
                <c:pt idx="351">
                  <c:v>-0.19742885195445975</c:v>
                </c:pt>
                <c:pt idx="352">
                  <c:v>-0.19460486071327504</c:v>
                </c:pt>
                <c:pt idx="353">
                  <c:v>-0.19182016039424879</c:v>
                </c:pt>
                <c:pt idx="354">
                  <c:v>-0.18907422171593821</c:v>
                </c:pt>
                <c:pt idx="355">
                  <c:v>-0.18636652223403691</c:v>
                </c:pt>
                <c:pt idx="356">
                  <c:v>-0.1836965462589418</c:v>
                </c:pt>
                <c:pt idx="357">
                  <c:v>-0.18106378477415888</c:v>
                </c:pt>
                <c:pt idx="358">
                  <c:v>-0.17846773535554872</c:v>
                </c:pt>
                <c:pt idx="359">
                  <c:v>-0.17590790209140392</c:v>
                </c:pt>
                <c:pt idx="360">
                  <c:v>-0.17338379550335803</c:v>
                </c:pt>
                <c:pt idx="361">
                  <c:v>-0.17089493246811854</c:v>
                </c:pt>
                <c:pt idx="362">
                  <c:v>-0.16844083614002256</c:v>
                </c:pt>
                <c:pt idx="363">
                  <c:v>-0.16602103587440795</c:v>
                </c:pt>
                <c:pt idx="364">
                  <c:v>-0.16363506715179763</c:v>
                </c:pt>
                <c:pt idx="365">
                  <c:v>-0.16128247150289099</c:v>
                </c:pt>
                <c:pt idx="366">
                  <c:v>-0.15896279643435782</c:v>
                </c:pt>
                <c:pt idx="367">
                  <c:v>-0.15667559535542991</c:v>
                </c:pt>
                <c:pt idx="368">
                  <c:v>-0.15442042750528487</c:v>
                </c:pt>
                <c:pt idx="369">
                  <c:v>-0.15219685788121823</c:v>
                </c:pt>
                <c:pt idx="370">
                  <c:v>-0.15000445716759622</c:v>
                </c:pt>
                <c:pt idx="371">
                  <c:v>-0.14784280166558672</c:v>
                </c:pt>
                <c:pt idx="372">
                  <c:v>-0.14571147322366013</c:v>
                </c:pt>
                <c:pt idx="373">
                  <c:v>-0.14361005916885711</c:v>
                </c:pt>
                <c:pt idx="374">
                  <c:v>-0.1415381522388158</c:v>
                </c:pt>
                <c:pt idx="375">
                  <c:v>-0.139495350514554</c:v>
                </c:pt>
                <c:pt idx="376">
                  <c:v>-0.13748125735399944</c:v>
                </c:pt>
                <c:pt idx="377">
                  <c:v>-0.13549548132626435</c:v>
                </c:pt>
                <c:pt idx="378">
                  <c:v>-0.13353763614665567</c:v>
                </c:pt>
                <c:pt idx="379">
                  <c:v>-0.13160734061241833</c:v>
                </c:pt>
                <c:pt idx="380">
                  <c:v>-0.12970421853920241</c:v>
                </c:pt>
                <c:pt idx="381">
                  <c:v>-0.12782789869825126</c:v>
                </c:pt>
                <c:pt idx="382">
                  <c:v>-0.12597801475430173</c:v>
                </c:pt>
                <c:pt idx="383">
                  <c:v>-0.12415420520419386</c:v>
                </c:pt>
                <c:pt idx="384">
                  <c:v>-0.12235611331617996</c:v>
                </c:pt>
                <c:pt idx="385">
                  <c:v>-0.12058338706993112</c:v>
                </c:pt>
                <c:pt idx="386">
                  <c:v>-0.1188356790972319</c:v>
                </c:pt>
                <c:pt idx="387">
                  <c:v>-0.11711264662335934</c:v>
                </c:pt>
                <c:pt idx="388">
                  <c:v>-0.11541395140913822</c:v>
                </c:pt>
                <c:pt idx="389">
                  <c:v>-0.11373925969366863</c:v>
                </c:pt>
                <c:pt idx="390">
                  <c:v>-0.11208824213771811</c:v>
                </c:pt>
                <c:pt idx="391">
                  <c:v>-0.11046057376777256</c:v>
                </c:pt>
                <c:pt idx="392">
                  <c:v>-0.10885593392074079</c:v>
                </c:pt>
                <c:pt idx="393">
                  <c:v>-0.10727400618930497</c:v>
                </c:pt>
                <c:pt idx="394">
                  <c:v>-0.10571447836791281</c:v>
                </c:pt>
                <c:pt idx="395">
                  <c:v>-0.10417704239940331</c:v>
                </c:pt>
                <c:pt idx="396">
                  <c:v>-0.10266139432226223</c:v>
                </c:pt>
                <c:pt idx="397">
                  <c:v>-0.10116723421849864</c:v>
                </c:pt>
                <c:pt idx="398">
                  <c:v>-9.9694266162139528E-2</c:v>
                </c:pt>
                <c:pt idx="399">
                  <c:v>-9.8242198168333267E-2</c:v>
                </c:pt>
                <c:pt idx="400">
                  <c:v>-9.6810742143058737E-2</c:v>
                </c:pt>
                <c:pt idx="401">
                  <c:v>-9.5399613833431721E-2</c:v>
                </c:pt>
                <c:pt idx="402">
                  <c:v>-9.40085327786047E-2</c:v>
                </c:pt>
                <c:pt idx="403">
                  <c:v>-9.2637222261252219E-2</c:v>
                </c:pt>
                <c:pt idx="404">
                  <c:v>-9.1285409259637559E-2</c:v>
                </c:pt>
                <c:pt idx="405">
                  <c:v>-8.9952824400253081E-2</c:v>
                </c:pt>
                <c:pt idx="406">
                  <c:v>-8.8639201911030294E-2</c:v>
                </c:pt>
                <c:pt idx="407">
                  <c:v>-8.734427957511183E-2</c:v>
                </c:pt>
                <c:pt idx="408">
                  <c:v>-8.6067798685181204E-2</c:v>
                </c:pt>
                <c:pt idx="409">
                  <c:v>-8.4809503998343139E-2</c:v>
                </c:pt>
                <c:pt idx="410">
                  <c:v>-8.3569143691549996E-2</c:v>
                </c:pt>
                <c:pt idx="411">
                  <c:v>-8.2346469317567186E-2</c:v>
                </c:pt>
                <c:pt idx="412">
                  <c:v>-8.1141235761473446E-2</c:v>
                </c:pt>
                <c:pt idx="413">
                  <c:v>-7.9953201197688589E-2</c:v>
                </c:pt>
                <c:pt idx="414">
                  <c:v>-7.8782127047524506E-2</c:v>
                </c:pt>
                <c:pt idx="415">
                  <c:v>-7.7627777937253353E-2</c:v>
                </c:pt>
                <c:pt idx="416">
                  <c:v>-7.6489921656686707E-2</c:v>
                </c:pt>
                <c:pt idx="417">
                  <c:v>-7.5368329118261426E-2</c:v>
                </c:pt>
                <c:pt idx="418">
                  <c:v>-7.4262774316625479E-2</c:v>
                </c:pt>
                <c:pt idx="419">
                  <c:v>-7.3173034288719283E-2</c:v>
                </c:pt>
                <c:pt idx="420">
                  <c:v>-7.2098889074346251E-2</c:v>
                </c:pt>
                <c:pt idx="421">
                  <c:v>-7.104012167722823E-2</c:v>
                </c:pt>
                <c:pt idx="422">
                  <c:v>-6.999651802653914E-2</c:v>
                </c:pt>
                <c:pt idx="423">
                  <c:v>-6.8967866938913075E-2</c:v>
                </c:pt>
                <c:pt idx="424">
                  <c:v>-6.7953960080920014E-2</c:v>
                </c:pt>
                <c:pt idx="425">
                  <c:v>-6.6954591932005578E-2</c:v>
                </c:pt>
                <c:pt idx="426">
                  <c:v>-6.596955974788786E-2</c:v>
                </c:pt>
                <c:pt idx="427">
                  <c:v>-6.4998663524408085E-2</c:v>
                </c:pt>
                <c:pt idx="428">
                  <c:v>-6.4041705961828246E-2</c:v>
                </c:pt>
                <c:pt idx="429">
                  <c:v>-6.3098492429572189E-2</c:v>
                </c:pt>
                <c:pt idx="430">
                  <c:v>-6.2168830931403823E-2</c:v>
                </c:pt>
                <c:pt idx="431">
                  <c:v>-6.1252532071038743E-2</c:v>
                </c:pt>
                <c:pt idx="432">
                  <c:v>-6.0349409018183024E-2</c:v>
                </c:pt>
                <c:pt idx="433">
                  <c:v>-5.9459277474995763E-2</c:v>
                </c:pt>
                <c:pt idx="434">
                  <c:v>-5.8581955642969037E-2</c:v>
                </c:pt>
                <c:pt idx="435">
                  <c:v>-5.7717264190221822E-2</c:v>
                </c:pt>
                <c:pt idx="436">
                  <c:v>-5.6865026219202086E-2</c:v>
                </c:pt>
                <c:pt idx="437">
                  <c:v>-5.6025067234793127E-2</c:v>
                </c:pt>
                <c:pt idx="438">
                  <c:v>-5.5197215112818894E-2</c:v>
                </c:pt>
                <c:pt idx="439">
                  <c:v>-5.4381300068943983E-2</c:v>
                </c:pt>
                <c:pt idx="440">
                  <c:v>-5.3577154627963905E-2</c:v>
                </c:pt>
                <c:pt idx="441">
                  <c:v>-5.2784613593480502E-2</c:v>
                </c:pt>
                <c:pt idx="442">
                  <c:v>-5.2003514017958732E-2</c:v>
                </c:pt>
                <c:pt idx="443">
                  <c:v>-5.1233695173159628E-2</c:v>
                </c:pt>
                <c:pt idx="444">
                  <c:v>-5.0474998520945967E-2</c:v>
                </c:pt>
                <c:pt idx="445">
                  <c:v>-4.9727267684455075E-2</c:v>
                </c:pt>
                <c:pt idx="446">
                  <c:v>-4.8990348419635746E-2</c:v>
                </c:pt>
                <c:pt idx="447">
                  <c:v>-4.8264088587143858E-2</c:v>
                </c:pt>
                <c:pt idx="448">
                  <c:v>-4.7548338124593331E-2</c:v>
                </c:pt>
                <c:pt idx="449">
                  <c:v>-4.684294901915758E-2</c:v>
                </c:pt>
                <c:pt idx="450">
                  <c:v>-4.6147775280517792E-2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fit_2NN_HCP!$K$18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2.0599313635929168</c:v>
                </c:pt>
                <c:pt idx="1">
                  <c:v>2.0683374925863109</c:v>
                </c:pt>
                <c:pt idx="2">
                  <c:v>2.076743621579705</c:v>
                </c:pt>
                <c:pt idx="3">
                  <c:v>2.0851497505730991</c:v>
                </c:pt>
                <c:pt idx="4">
                  <c:v>2.0935558795664928</c:v>
                </c:pt>
                <c:pt idx="5">
                  <c:v>2.1019620085598869</c:v>
                </c:pt>
                <c:pt idx="6">
                  <c:v>2.110368137553281</c:v>
                </c:pt>
                <c:pt idx="7">
                  <c:v>2.1187742665466751</c:v>
                </c:pt>
                <c:pt idx="8">
                  <c:v>2.1271803955400688</c:v>
                </c:pt>
                <c:pt idx="9">
                  <c:v>2.1355865245334629</c:v>
                </c:pt>
                <c:pt idx="10">
                  <c:v>2.143992653526857</c:v>
                </c:pt>
                <c:pt idx="11">
                  <c:v>2.1523987825202511</c:v>
                </c:pt>
                <c:pt idx="12">
                  <c:v>2.1608049115136452</c:v>
                </c:pt>
                <c:pt idx="13">
                  <c:v>2.1692110405070393</c:v>
                </c:pt>
                <c:pt idx="14">
                  <c:v>2.1776171695004334</c:v>
                </c:pt>
                <c:pt idx="15">
                  <c:v>2.186023298493827</c:v>
                </c:pt>
                <c:pt idx="16">
                  <c:v>2.1944294274872211</c:v>
                </c:pt>
                <c:pt idx="17">
                  <c:v>2.2028355564806152</c:v>
                </c:pt>
                <c:pt idx="18">
                  <c:v>2.2112416854740093</c:v>
                </c:pt>
                <c:pt idx="19">
                  <c:v>2.219647814467403</c:v>
                </c:pt>
                <c:pt idx="20">
                  <c:v>2.2280539434607971</c:v>
                </c:pt>
                <c:pt idx="21">
                  <c:v>2.2364600724541912</c:v>
                </c:pt>
                <c:pt idx="22">
                  <c:v>2.2448662014475849</c:v>
                </c:pt>
                <c:pt idx="23">
                  <c:v>2.253272330440979</c:v>
                </c:pt>
                <c:pt idx="24">
                  <c:v>2.2616784594343731</c:v>
                </c:pt>
                <c:pt idx="25">
                  <c:v>2.2700845884277672</c:v>
                </c:pt>
                <c:pt idx="26">
                  <c:v>2.2784907174211613</c:v>
                </c:pt>
                <c:pt idx="27">
                  <c:v>2.2868968464145554</c:v>
                </c:pt>
                <c:pt idx="28">
                  <c:v>2.2953029754079495</c:v>
                </c:pt>
                <c:pt idx="29">
                  <c:v>2.3037091044013436</c:v>
                </c:pt>
                <c:pt idx="30">
                  <c:v>2.3121152333947377</c:v>
                </c:pt>
                <c:pt idx="31">
                  <c:v>2.3205213623881318</c:v>
                </c:pt>
                <c:pt idx="32">
                  <c:v>2.3289274913815254</c:v>
                </c:pt>
                <c:pt idx="33">
                  <c:v>2.3373336203749195</c:v>
                </c:pt>
                <c:pt idx="34">
                  <c:v>2.3457397493683136</c:v>
                </c:pt>
                <c:pt idx="35">
                  <c:v>2.3541458783617077</c:v>
                </c:pt>
                <c:pt idx="36">
                  <c:v>2.3625520073551018</c:v>
                </c:pt>
                <c:pt idx="37">
                  <c:v>2.3709581363484959</c:v>
                </c:pt>
                <c:pt idx="38">
                  <c:v>2.3793642653418896</c:v>
                </c:pt>
                <c:pt idx="39">
                  <c:v>2.3877703943352837</c:v>
                </c:pt>
                <c:pt idx="40">
                  <c:v>2.3961765233286778</c:v>
                </c:pt>
                <c:pt idx="41">
                  <c:v>2.4045826523220719</c:v>
                </c:pt>
                <c:pt idx="42">
                  <c:v>2.412988781315466</c:v>
                </c:pt>
                <c:pt idx="43">
                  <c:v>2.4213949103088601</c:v>
                </c:pt>
                <c:pt idx="44">
                  <c:v>2.4298010393022538</c:v>
                </c:pt>
                <c:pt idx="45">
                  <c:v>2.4382071682956479</c:v>
                </c:pt>
                <c:pt idx="46">
                  <c:v>2.446613297289042</c:v>
                </c:pt>
                <c:pt idx="47">
                  <c:v>2.4550194262824361</c:v>
                </c:pt>
                <c:pt idx="48">
                  <c:v>2.4634255552758297</c:v>
                </c:pt>
                <c:pt idx="49">
                  <c:v>2.4718316842692238</c:v>
                </c:pt>
                <c:pt idx="50">
                  <c:v>2.4802378132626175</c:v>
                </c:pt>
                <c:pt idx="51">
                  <c:v>2.4886439422560116</c:v>
                </c:pt>
                <c:pt idx="52">
                  <c:v>2.4970500712494057</c:v>
                </c:pt>
                <c:pt idx="53">
                  <c:v>2.5054562002427998</c:v>
                </c:pt>
                <c:pt idx="54">
                  <c:v>2.5138623292361939</c:v>
                </c:pt>
                <c:pt idx="55">
                  <c:v>2.5222684582295876</c:v>
                </c:pt>
                <c:pt idx="56">
                  <c:v>2.5306745872229817</c:v>
                </c:pt>
                <c:pt idx="57">
                  <c:v>2.5390807162163753</c:v>
                </c:pt>
                <c:pt idx="58">
                  <c:v>2.5474868452097694</c:v>
                </c:pt>
                <c:pt idx="59">
                  <c:v>2.5558929742031635</c:v>
                </c:pt>
                <c:pt idx="60">
                  <c:v>2.5642991031965576</c:v>
                </c:pt>
                <c:pt idx="61">
                  <c:v>2.5727052321899517</c:v>
                </c:pt>
                <c:pt idx="62">
                  <c:v>2.5811113611833454</c:v>
                </c:pt>
                <c:pt idx="63">
                  <c:v>2.5895174901767395</c:v>
                </c:pt>
                <c:pt idx="64">
                  <c:v>2.5979236191701336</c:v>
                </c:pt>
                <c:pt idx="65">
                  <c:v>2.6063297481635277</c:v>
                </c:pt>
                <c:pt idx="66">
                  <c:v>2.6147358771569218</c:v>
                </c:pt>
                <c:pt idx="67">
                  <c:v>2.6231420061503159</c:v>
                </c:pt>
                <c:pt idx="68">
                  <c:v>2.63154813514371</c:v>
                </c:pt>
                <c:pt idx="69">
                  <c:v>2.6399542641371041</c:v>
                </c:pt>
                <c:pt idx="70">
                  <c:v>2.6483603931304973</c:v>
                </c:pt>
                <c:pt idx="71">
                  <c:v>2.6567665221238914</c:v>
                </c:pt>
                <c:pt idx="72">
                  <c:v>2.6651726511172855</c:v>
                </c:pt>
                <c:pt idx="73">
                  <c:v>2.6735787801106796</c:v>
                </c:pt>
                <c:pt idx="74">
                  <c:v>2.6819849091040737</c:v>
                </c:pt>
                <c:pt idx="75">
                  <c:v>2.6903910380974678</c:v>
                </c:pt>
                <c:pt idx="76">
                  <c:v>2.6987971670908619</c:v>
                </c:pt>
                <c:pt idx="77">
                  <c:v>2.707203296084256</c:v>
                </c:pt>
                <c:pt idx="78">
                  <c:v>2.7156094250776501</c:v>
                </c:pt>
                <c:pt idx="79">
                  <c:v>2.7240155540710438</c:v>
                </c:pt>
                <c:pt idx="80">
                  <c:v>2.7324216830644379</c:v>
                </c:pt>
                <c:pt idx="81">
                  <c:v>2.740827812057832</c:v>
                </c:pt>
                <c:pt idx="82">
                  <c:v>2.7492339410512261</c:v>
                </c:pt>
                <c:pt idx="83">
                  <c:v>2.7576400700446198</c:v>
                </c:pt>
                <c:pt idx="84">
                  <c:v>2.7660461990380139</c:v>
                </c:pt>
                <c:pt idx="85">
                  <c:v>2.774452328031408</c:v>
                </c:pt>
                <c:pt idx="86">
                  <c:v>2.7828584570248016</c:v>
                </c:pt>
                <c:pt idx="87">
                  <c:v>2.7912645860181957</c:v>
                </c:pt>
                <c:pt idx="88">
                  <c:v>2.7996707150115898</c:v>
                </c:pt>
                <c:pt idx="89">
                  <c:v>2.8080768440049839</c:v>
                </c:pt>
                <c:pt idx="90">
                  <c:v>2.816482972998378</c:v>
                </c:pt>
                <c:pt idx="91">
                  <c:v>2.8248891019917721</c:v>
                </c:pt>
                <c:pt idx="92">
                  <c:v>2.8332952309851662</c:v>
                </c:pt>
                <c:pt idx="93">
                  <c:v>2.8417013599785603</c:v>
                </c:pt>
                <c:pt idx="94">
                  <c:v>2.8501074889719535</c:v>
                </c:pt>
                <c:pt idx="95">
                  <c:v>2.8585136179653481</c:v>
                </c:pt>
                <c:pt idx="96">
                  <c:v>2.8669197469587417</c:v>
                </c:pt>
                <c:pt idx="97">
                  <c:v>2.8753258759521358</c:v>
                </c:pt>
                <c:pt idx="98">
                  <c:v>2.8837320049455299</c:v>
                </c:pt>
                <c:pt idx="99">
                  <c:v>2.892138133938924</c:v>
                </c:pt>
                <c:pt idx="100">
                  <c:v>2.9005442629323182</c:v>
                </c:pt>
                <c:pt idx="101">
                  <c:v>2.9089503919257123</c:v>
                </c:pt>
                <c:pt idx="102">
                  <c:v>2.9173565209191059</c:v>
                </c:pt>
                <c:pt idx="103">
                  <c:v>2.9257626499125</c:v>
                </c:pt>
                <c:pt idx="104">
                  <c:v>2.9341687789058941</c:v>
                </c:pt>
                <c:pt idx="105">
                  <c:v>2.9425749078992882</c:v>
                </c:pt>
                <c:pt idx="106">
                  <c:v>2.9509810368926823</c:v>
                </c:pt>
                <c:pt idx="107">
                  <c:v>2.959387165886076</c:v>
                </c:pt>
                <c:pt idx="108">
                  <c:v>2.9677932948794701</c:v>
                </c:pt>
                <c:pt idx="109">
                  <c:v>2.9761994238728637</c:v>
                </c:pt>
                <c:pt idx="110">
                  <c:v>2.9846055528662578</c:v>
                </c:pt>
                <c:pt idx="111">
                  <c:v>2.9930116818596519</c:v>
                </c:pt>
                <c:pt idx="112">
                  <c:v>3.001417810853046</c:v>
                </c:pt>
                <c:pt idx="113">
                  <c:v>3.0098239398464401</c:v>
                </c:pt>
                <c:pt idx="114">
                  <c:v>3.0182300688398342</c:v>
                </c:pt>
                <c:pt idx="115">
                  <c:v>3.0266361978332283</c:v>
                </c:pt>
                <c:pt idx="116">
                  <c:v>3.0350423268266224</c:v>
                </c:pt>
                <c:pt idx="117">
                  <c:v>3.0434484558200166</c:v>
                </c:pt>
                <c:pt idx="118">
                  <c:v>3.0518545848134102</c:v>
                </c:pt>
                <c:pt idx="119">
                  <c:v>3.0602607138068043</c:v>
                </c:pt>
                <c:pt idx="120">
                  <c:v>3.068666842800198</c:v>
                </c:pt>
                <c:pt idx="121">
                  <c:v>3.0770729717935921</c:v>
                </c:pt>
                <c:pt idx="122">
                  <c:v>3.0854791007869862</c:v>
                </c:pt>
                <c:pt idx="123">
                  <c:v>3.0938852297803803</c:v>
                </c:pt>
                <c:pt idx="124">
                  <c:v>3.1022913587737744</c:v>
                </c:pt>
                <c:pt idx="125">
                  <c:v>3.110697487767168</c:v>
                </c:pt>
                <c:pt idx="126">
                  <c:v>3.1191036167605621</c:v>
                </c:pt>
                <c:pt idx="127">
                  <c:v>3.1275097457539562</c:v>
                </c:pt>
                <c:pt idx="128">
                  <c:v>3.1359158747473503</c:v>
                </c:pt>
                <c:pt idx="129">
                  <c:v>3.1443220037407444</c:v>
                </c:pt>
                <c:pt idx="130">
                  <c:v>3.1527281327341385</c:v>
                </c:pt>
                <c:pt idx="131">
                  <c:v>3.1611342617275326</c:v>
                </c:pt>
                <c:pt idx="132">
                  <c:v>3.1695403907209267</c:v>
                </c:pt>
                <c:pt idx="133">
                  <c:v>3.17794651971432</c:v>
                </c:pt>
                <c:pt idx="134">
                  <c:v>3.186352648707715</c:v>
                </c:pt>
                <c:pt idx="135">
                  <c:v>3.1947587777011082</c:v>
                </c:pt>
                <c:pt idx="136">
                  <c:v>3.2031649066945023</c:v>
                </c:pt>
                <c:pt idx="137">
                  <c:v>3.2115710356878964</c:v>
                </c:pt>
                <c:pt idx="138">
                  <c:v>3.2199771646812905</c:v>
                </c:pt>
                <c:pt idx="139">
                  <c:v>3.2283832936746846</c:v>
                </c:pt>
                <c:pt idx="140">
                  <c:v>3.2367894226680787</c:v>
                </c:pt>
                <c:pt idx="141">
                  <c:v>3.2451955516614728</c:v>
                </c:pt>
                <c:pt idx="142">
                  <c:v>3.2536016806548664</c:v>
                </c:pt>
                <c:pt idx="143">
                  <c:v>3.2620078096482605</c:v>
                </c:pt>
                <c:pt idx="144">
                  <c:v>3.2704139386416542</c:v>
                </c:pt>
                <c:pt idx="145">
                  <c:v>3.2788200676350487</c:v>
                </c:pt>
                <c:pt idx="146">
                  <c:v>3.2872261966284424</c:v>
                </c:pt>
                <c:pt idx="147">
                  <c:v>3.2956323256218365</c:v>
                </c:pt>
                <c:pt idx="148">
                  <c:v>3.3040384546152306</c:v>
                </c:pt>
                <c:pt idx="149">
                  <c:v>3.3124445836086243</c:v>
                </c:pt>
                <c:pt idx="150">
                  <c:v>3.3208507126020184</c:v>
                </c:pt>
                <c:pt idx="151">
                  <c:v>3.3292568415954125</c:v>
                </c:pt>
                <c:pt idx="152">
                  <c:v>3.3376629705888066</c:v>
                </c:pt>
                <c:pt idx="153">
                  <c:v>3.3460690995822007</c:v>
                </c:pt>
                <c:pt idx="154">
                  <c:v>3.3544752285755948</c:v>
                </c:pt>
                <c:pt idx="155">
                  <c:v>3.3628813575689889</c:v>
                </c:pt>
                <c:pt idx="156">
                  <c:v>3.371287486562383</c:v>
                </c:pt>
                <c:pt idx="157">
                  <c:v>3.3796936155557771</c:v>
                </c:pt>
                <c:pt idx="158">
                  <c:v>3.3880997445491707</c:v>
                </c:pt>
                <c:pt idx="159">
                  <c:v>3.3965058735425644</c:v>
                </c:pt>
                <c:pt idx="160">
                  <c:v>3.4049120025359589</c:v>
                </c:pt>
                <c:pt idx="161">
                  <c:v>3.4133181315293526</c:v>
                </c:pt>
                <c:pt idx="162">
                  <c:v>3.4217242605227471</c:v>
                </c:pt>
                <c:pt idx="163">
                  <c:v>3.4301303895161408</c:v>
                </c:pt>
                <c:pt idx="164">
                  <c:v>3.4385365185095349</c:v>
                </c:pt>
                <c:pt idx="165">
                  <c:v>3.4469426475029286</c:v>
                </c:pt>
                <c:pt idx="166">
                  <c:v>3.4553487764963227</c:v>
                </c:pt>
                <c:pt idx="167">
                  <c:v>3.4637549054897168</c:v>
                </c:pt>
                <c:pt idx="168">
                  <c:v>3.4721610344831109</c:v>
                </c:pt>
                <c:pt idx="169">
                  <c:v>3.480567163476505</c:v>
                </c:pt>
                <c:pt idx="170">
                  <c:v>3.4889732924698986</c:v>
                </c:pt>
                <c:pt idx="171">
                  <c:v>3.4973794214632932</c:v>
                </c:pt>
                <c:pt idx="172">
                  <c:v>3.5057855504566864</c:v>
                </c:pt>
                <c:pt idx="173">
                  <c:v>3.5141916794500805</c:v>
                </c:pt>
                <c:pt idx="174">
                  <c:v>3.5225978084434746</c:v>
                </c:pt>
                <c:pt idx="175">
                  <c:v>3.5310039374368687</c:v>
                </c:pt>
                <c:pt idx="176">
                  <c:v>3.5394100664302628</c:v>
                </c:pt>
                <c:pt idx="177">
                  <c:v>3.5478161954236569</c:v>
                </c:pt>
                <c:pt idx="178">
                  <c:v>3.556222324417051</c:v>
                </c:pt>
                <c:pt idx="179">
                  <c:v>3.5646284534104451</c:v>
                </c:pt>
                <c:pt idx="180">
                  <c:v>3.5730345824038392</c:v>
                </c:pt>
                <c:pt idx="181">
                  <c:v>3.5814407113972329</c:v>
                </c:pt>
                <c:pt idx="182">
                  <c:v>3.589846840390627</c:v>
                </c:pt>
                <c:pt idx="183">
                  <c:v>3.5982529693840211</c:v>
                </c:pt>
                <c:pt idx="184">
                  <c:v>3.6066590983774152</c:v>
                </c:pt>
                <c:pt idx="185">
                  <c:v>3.6150652273708088</c:v>
                </c:pt>
                <c:pt idx="186">
                  <c:v>3.6234713563642034</c:v>
                </c:pt>
                <c:pt idx="187">
                  <c:v>3.631877485357597</c:v>
                </c:pt>
                <c:pt idx="188">
                  <c:v>3.6402836143509911</c:v>
                </c:pt>
                <c:pt idx="189">
                  <c:v>3.6486897433443848</c:v>
                </c:pt>
                <c:pt idx="190">
                  <c:v>3.6570958723377789</c:v>
                </c:pt>
                <c:pt idx="191">
                  <c:v>3.665502001331173</c:v>
                </c:pt>
                <c:pt idx="192">
                  <c:v>3.6739081303245671</c:v>
                </c:pt>
                <c:pt idx="193">
                  <c:v>3.6823142593179612</c:v>
                </c:pt>
                <c:pt idx="194">
                  <c:v>3.6907203883113553</c:v>
                </c:pt>
                <c:pt idx="195">
                  <c:v>3.6991265173047494</c:v>
                </c:pt>
                <c:pt idx="196">
                  <c:v>3.7075326462981426</c:v>
                </c:pt>
                <c:pt idx="197">
                  <c:v>3.7159387752915376</c:v>
                </c:pt>
                <c:pt idx="198">
                  <c:v>3.7243449042849308</c:v>
                </c:pt>
                <c:pt idx="199">
                  <c:v>3.7327510332783254</c:v>
                </c:pt>
                <c:pt idx="200">
                  <c:v>3.741157162271719</c:v>
                </c:pt>
                <c:pt idx="201">
                  <c:v>3.7495632912651131</c:v>
                </c:pt>
                <c:pt idx="202">
                  <c:v>3.7579694202585072</c:v>
                </c:pt>
                <c:pt idx="203">
                  <c:v>3.7663755492519013</c:v>
                </c:pt>
                <c:pt idx="204">
                  <c:v>3.7747816782452954</c:v>
                </c:pt>
                <c:pt idx="205">
                  <c:v>3.7831878072386891</c:v>
                </c:pt>
                <c:pt idx="206">
                  <c:v>3.7915939362320832</c:v>
                </c:pt>
                <c:pt idx="207">
                  <c:v>3.8000000652254773</c:v>
                </c:pt>
                <c:pt idx="208">
                  <c:v>3.8084061942188714</c:v>
                </c:pt>
                <c:pt idx="209">
                  <c:v>3.816812323212265</c:v>
                </c:pt>
                <c:pt idx="210">
                  <c:v>3.8252184522056596</c:v>
                </c:pt>
                <c:pt idx="211">
                  <c:v>3.8336245811990532</c:v>
                </c:pt>
                <c:pt idx="212">
                  <c:v>3.8420307101924478</c:v>
                </c:pt>
                <c:pt idx="213">
                  <c:v>3.850436839185841</c:v>
                </c:pt>
                <c:pt idx="214">
                  <c:v>3.8588429681792351</c:v>
                </c:pt>
                <c:pt idx="215">
                  <c:v>3.8672490971726292</c:v>
                </c:pt>
                <c:pt idx="216">
                  <c:v>3.8756552261660233</c:v>
                </c:pt>
                <c:pt idx="217">
                  <c:v>3.8840613551594174</c:v>
                </c:pt>
                <c:pt idx="218">
                  <c:v>3.8924674841528115</c:v>
                </c:pt>
                <c:pt idx="219">
                  <c:v>3.9008736131462056</c:v>
                </c:pt>
                <c:pt idx="220">
                  <c:v>3.9092797421395988</c:v>
                </c:pt>
                <c:pt idx="221">
                  <c:v>3.9176858711329934</c:v>
                </c:pt>
                <c:pt idx="222">
                  <c:v>3.926092000126387</c:v>
                </c:pt>
                <c:pt idx="223">
                  <c:v>3.9344981291197816</c:v>
                </c:pt>
                <c:pt idx="224">
                  <c:v>3.9429042581131752</c:v>
                </c:pt>
                <c:pt idx="225">
                  <c:v>3.9513103871065698</c:v>
                </c:pt>
                <c:pt idx="226">
                  <c:v>3.9597165160999634</c:v>
                </c:pt>
                <c:pt idx="227">
                  <c:v>3.9681226450933575</c:v>
                </c:pt>
                <c:pt idx="228">
                  <c:v>3.9765287740867512</c:v>
                </c:pt>
                <c:pt idx="229">
                  <c:v>3.9849349030801453</c:v>
                </c:pt>
                <c:pt idx="230">
                  <c:v>3.9933410320735394</c:v>
                </c:pt>
                <c:pt idx="231">
                  <c:v>4.001747161066934</c:v>
                </c:pt>
                <c:pt idx="232">
                  <c:v>4.0101532900603276</c:v>
                </c:pt>
                <c:pt idx="233">
                  <c:v>4.0185594190537213</c:v>
                </c:pt>
                <c:pt idx="234">
                  <c:v>4.0269655480471158</c:v>
                </c:pt>
                <c:pt idx="235">
                  <c:v>4.0353716770405095</c:v>
                </c:pt>
                <c:pt idx="236">
                  <c:v>4.043777806033904</c:v>
                </c:pt>
                <c:pt idx="237">
                  <c:v>4.0521839350272977</c:v>
                </c:pt>
                <c:pt idx="238">
                  <c:v>4.0605900640206913</c:v>
                </c:pt>
                <c:pt idx="239">
                  <c:v>4.0689961930140859</c:v>
                </c:pt>
                <c:pt idx="240">
                  <c:v>4.0774023220074795</c:v>
                </c:pt>
                <c:pt idx="241">
                  <c:v>4.0858084510008732</c:v>
                </c:pt>
                <c:pt idx="242">
                  <c:v>4.0942145799942677</c:v>
                </c:pt>
                <c:pt idx="243">
                  <c:v>4.1026207089876614</c:v>
                </c:pt>
                <c:pt idx="244">
                  <c:v>4.1110268379810551</c:v>
                </c:pt>
                <c:pt idx="245">
                  <c:v>4.1194329669744496</c:v>
                </c:pt>
                <c:pt idx="246">
                  <c:v>4.1278390959678433</c:v>
                </c:pt>
                <c:pt idx="247">
                  <c:v>4.1362452249612378</c:v>
                </c:pt>
                <c:pt idx="248">
                  <c:v>4.1446513539546315</c:v>
                </c:pt>
                <c:pt idx="249">
                  <c:v>4.153057482948026</c:v>
                </c:pt>
                <c:pt idx="250">
                  <c:v>4.1614636119414197</c:v>
                </c:pt>
                <c:pt idx="251">
                  <c:v>4.1698697409348133</c:v>
                </c:pt>
                <c:pt idx="252">
                  <c:v>4.1782758699282079</c:v>
                </c:pt>
                <c:pt idx="253">
                  <c:v>4.1866819989216015</c:v>
                </c:pt>
                <c:pt idx="254">
                  <c:v>4.1950881279149961</c:v>
                </c:pt>
                <c:pt idx="255">
                  <c:v>4.2034942569083888</c:v>
                </c:pt>
                <c:pt idx="256">
                  <c:v>4.2119003859017834</c:v>
                </c:pt>
                <c:pt idx="257">
                  <c:v>4.2203065148951771</c:v>
                </c:pt>
                <c:pt idx="258">
                  <c:v>4.2287126438885716</c:v>
                </c:pt>
                <c:pt idx="259">
                  <c:v>4.2371187728819697</c:v>
                </c:pt>
                <c:pt idx="260">
                  <c:v>4.2455249018753598</c:v>
                </c:pt>
                <c:pt idx="261">
                  <c:v>4.2539310308687535</c:v>
                </c:pt>
                <c:pt idx="262">
                  <c:v>4.262337159862148</c:v>
                </c:pt>
                <c:pt idx="263">
                  <c:v>4.2707432888555461</c:v>
                </c:pt>
                <c:pt idx="264">
                  <c:v>4.2791494178489362</c:v>
                </c:pt>
                <c:pt idx="265">
                  <c:v>4.2875555468423299</c:v>
                </c:pt>
                <c:pt idx="266">
                  <c:v>4.2959616758357244</c:v>
                </c:pt>
                <c:pt idx="267">
                  <c:v>4.3043678048291225</c:v>
                </c:pt>
                <c:pt idx="268">
                  <c:v>4.3127739338225117</c:v>
                </c:pt>
                <c:pt idx="269">
                  <c:v>4.3211800628159063</c:v>
                </c:pt>
                <c:pt idx="270">
                  <c:v>4.3295861918092999</c:v>
                </c:pt>
                <c:pt idx="271">
                  <c:v>4.337992320802698</c:v>
                </c:pt>
                <c:pt idx="272">
                  <c:v>4.3463984497960881</c:v>
                </c:pt>
                <c:pt idx="273">
                  <c:v>4.3548045787894818</c:v>
                </c:pt>
                <c:pt idx="274">
                  <c:v>4.3632107077828763</c:v>
                </c:pt>
                <c:pt idx="275">
                  <c:v>4.3716168367762744</c:v>
                </c:pt>
                <c:pt idx="276">
                  <c:v>4.3800229657696637</c:v>
                </c:pt>
                <c:pt idx="277">
                  <c:v>4.3884290947630582</c:v>
                </c:pt>
                <c:pt idx="278">
                  <c:v>4.3968352237564519</c:v>
                </c:pt>
                <c:pt idx="279">
                  <c:v>4.40524135274985</c:v>
                </c:pt>
                <c:pt idx="280">
                  <c:v>4.4136474817432401</c:v>
                </c:pt>
                <c:pt idx="281">
                  <c:v>4.4220536107366337</c:v>
                </c:pt>
                <c:pt idx="282">
                  <c:v>4.4304597397300327</c:v>
                </c:pt>
                <c:pt idx="283">
                  <c:v>4.4388658687234264</c:v>
                </c:pt>
                <c:pt idx="284">
                  <c:v>4.4472719977168209</c:v>
                </c:pt>
                <c:pt idx="285">
                  <c:v>4.4556781267102101</c:v>
                </c:pt>
                <c:pt idx="286">
                  <c:v>4.4640842557036091</c:v>
                </c:pt>
                <c:pt idx="287">
                  <c:v>4.4724903846970019</c:v>
                </c:pt>
                <c:pt idx="288">
                  <c:v>4.4808965136903955</c:v>
                </c:pt>
                <c:pt idx="289">
                  <c:v>4.4893026426837856</c:v>
                </c:pt>
                <c:pt idx="290">
                  <c:v>4.4977087716771837</c:v>
                </c:pt>
                <c:pt idx="291">
                  <c:v>4.5061149006705783</c:v>
                </c:pt>
                <c:pt idx="292">
                  <c:v>4.514521029663972</c:v>
                </c:pt>
                <c:pt idx="293">
                  <c:v>4.5229271586573621</c:v>
                </c:pt>
                <c:pt idx="294">
                  <c:v>4.5313332876507602</c:v>
                </c:pt>
                <c:pt idx="295">
                  <c:v>4.5397394166441547</c:v>
                </c:pt>
                <c:pt idx="296">
                  <c:v>4.5481455456375484</c:v>
                </c:pt>
                <c:pt idx="297">
                  <c:v>4.5565516746309385</c:v>
                </c:pt>
                <c:pt idx="298">
                  <c:v>4.5649578036243366</c:v>
                </c:pt>
                <c:pt idx="299">
                  <c:v>4.5733639326177311</c:v>
                </c:pt>
                <c:pt idx="300">
                  <c:v>4.5817700616111248</c:v>
                </c:pt>
                <c:pt idx="301">
                  <c:v>4.590176190604514</c:v>
                </c:pt>
                <c:pt idx="302">
                  <c:v>4.5985823195979121</c:v>
                </c:pt>
                <c:pt idx="303">
                  <c:v>4.6069884485913066</c:v>
                </c:pt>
                <c:pt idx="304">
                  <c:v>4.6153945775847003</c:v>
                </c:pt>
                <c:pt idx="305">
                  <c:v>4.6238007065780904</c:v>
                </c:pt>
                <c:pt idx="306">
                  <c:v>4.6322068355714885</c:v>
                </c:pt>
                <c:pt idx="307">
                  <c:v>4.640612964564883</c:v>
                </c:pt>
                <c:pt idx="308">
                  <c:v>4.6490190935582767</c:v>
                </c:pt>
                <c:pt idx="309">
                  <c:v>4.6574252225516704</c:v>
                </c:pt>
                <c:pt idx="310">
                  <c:v>4.665831351545064</c:v>
                </c:pt>
                <c:pt idx="311">
                  <c:v>4.6742374805384586</c:v>
                </c:pt>
                <c:pt idx="312">
                  <c:v>4.6826436095318522</c:v>
                </c:pt>
                <c:pt idx="313">
                  <c:v>4.6910497385252468</c:v>
                </c:pt>
                <c:pt idx="314">
                  <c:v>4.6994558675186404</c:v>
                </c:pt>
                <c:pt idx="315">
                  <c:v>4.707861996512035</c:v>
                </c:pt>
                <c:pt idx="316">
                  <c:v>4.7162681255054286</c:v>
                </c:pt>
                <c:pt idx="317">
                  <c:v>4.7246742544988232</c:v>
                </c:pt>
                <c:pt idx="318">
                  <c:v>4.7330803834922159</c:v>
                </c:pt>
                <c:pt idx="319">
                  <c:v>4.7414865124856105</c:v>
                </c:pt>
                <c:pt idx="320">
                  <c:v>4.7498926414790041</c:v>
                </c:pt>
                <c:pt idx="321">
                  <c:v>4.7582987704723987</c:v>
                </c:pt>
                <c:pt idx="322">
                  <c:v>4.7667048994657923</c:v>
                </c:pt>
                <c:pt idx="323">
                  <c:v>4.7751110284591869</c:v>
                </c:pt>
                <c:pt idx="324">
                  <c:v>4.7835171574525805</c:v>
                </c:pt>
                <c:pt idx="325">
                  <c:v>4.7919232864459751</c:v>
                </c:pt>
                <c:pt idx="326">
                  <c:v>4.8003294154393688</c:v>
                </c:pt>
                <c:pt idx="327">
                  <c:v>4.8087355444327624</c:v>
                </c:pt>
                <c:pt idx="328">
                  <c:v>4.817141673426157</c:v>
                </c:pt>
                <c:pt idx="329">
                  <c:v>4.8255478024195506</c:v>
                </c:pt>
                <c:pt idx="330">
                  <c:v>4.8339539314129452</c:v>
                </c:pt>
                <c:pt idx="331">
                  <c:v>4.8423600604063388</c:v>
                </c:pt>
                <c:pt idx="332">
                  <c:v>4.8507661893997334</c:v>
                </c:pt>
                <c:pt idx="333">
                  <c:v>4.8591723183931261</c:v>
                </c:pt>
                <c:pt idx="334">
                  <c:v>4.8675784473865216</c:v>
                </c:pt>
                <c:pt idx="335">
                  <c:v>4.8759845763799143</c:v>
                </c:pt>
                <c:pt idx="336">
                  <c:v>4.8843907053733089</c:v>
                </c:pt>
                <c:pt idx="337">
                  <c:v>4.8927968343667025</c:v>
                </c:pt>
                <c:pt idx="338">
                  <c:v>4.9012029633600962</c:v>
                </c:pt>
                <c:pt idx="339">
                  <c:v>4.9096090923534907</c:v>
                </c:pt>
                <c:pt idx="340">
                  <c:v>4.9180152213468844</c:v>
                </c:pt>
                <c:pt idx="341">
                  <c:v>4.9264213503402789</c:v>
                </c:pt>
                <c:pt idx="342">
                  <c:v>4.9348274793336726</c:v>
                </c:pt>
                <c:pt idx="343">
                  <c:v>4.9432336083270672</c:v>
                </c:pt>
                <c:pt idx="344">
                  <c:v>4.9516397373204608</c:v>
                </c:pt>
                <c:pt idx="345">
                  <c:v>4.9600458663138554</c:v>
                </c:pt>
                <c:pt idx="346">
                  <c:v>4.968451995307249</c:v>
                </c:pt>
                <c:pt idx="347">
                  <c:v>4.9768581243006436</c:v>
                </c:pt>
                <c:pt idx="348">
                  <c:v>4.9852642532940372</c:v>
                </c:pt>
                <c:pt idx="349">
                  <c:v>4.9936703822874318</c:v>
                </c:pt>
                <c:pt idx="350">
                  <c:v>5.0020765112808245</c:v>
                </c:pt>
                <c:pt idx="351">
                  <c:v>5.0104826402742182</c:v>
                </c:pt>
                <c:pt idx="352">
                  <c:v>5.0188887692676127</c:v>
                </c:pt>
                <c:pt idx="353">
                  <c:v>5.0272948982610073</c:v>
                </c:pt>
                <c:pt idx="354">
                  <c:v>5.0357010272544009</c:v>
                </c:pt>
                <c:pt idx="355">
                  <c:v>5.0441071562477946</c:v>
                </c:pt>
                <c:pt idx="356">
                  <c:v>5.0525132852411891</c:v>
                </c:pt>
                <c:pt idx="357">
                  <c:v>5.0609194142345837</c:v>
                </c:pt>
                <c:pt idx="358">
                  <c:v>5.0693255432279773</c:v>
                </c:pt>
                <c:pt idx="359">
                  <c:v>5.077731672221371</c:v>
                </c:pt>
                <c:pt idx="360">
                  <c:v>5.0861378012147647</c:v>
                </c:pt>
                <c:pt idx="361">
                  <c:v>5.0945439302081601</c:v>
                </c:pt>
                <c:pt idx="362">
                  <c:v>5.1029500592015538</c:v>
                </c:pt>
                <c:pt idx="363">
                  <c:v>5.1113561881949474</c:v>
                </c:pt>
                <c:pt idx="364">
                  <c:v>5.1197623171883402</c:v>
                </c:pt>
                <c:pt idx="365">
                  <c:v>5.1281684461817356</c:v>
                </c:pt>
                <c:pt idx="366">
                  <c:v>5.1365745751751302</c:v>
                </c:pt>
                <c:pt idx="367">
                  <c:v>5.1449807041685229</c:v>
                </c:pt>
                <c:pt idx="368">
                  <c:v>5.1533868331619166</c:v>
                </c:pt>
                <c:pt idx="369">
                  <c:v>5.1617929621553102</c:v>
                </c:pt>
                <c:pt idx="370">
                  <c:v>5.1701990911487057</c:v>
                </c:pt>
                <c:pt idx="371">
                  <c:v>5.1786052201420993</c:v>
                </c:pt>
                <c:pt idx="372">
                  <c:v>5.187011349135493</c:v>
                </c:pt>
                <c:pt idx="373">
                  <c:v>5.1954174781288867</c:v>
                </c:pt>
                <c:pt idx="374">
                  <c:v>5.2038236071222812</c:v>
                </c:pt>
                <c:pt idx="375">
                  <c:v>5.2122297361156757</c:v>
                </c:pt>
                <c:pt idx="376">
                  <c:v>5.2206358651090694</c:v>
                </c:pt>
                <c:pt idx="377">
                  <c:v>5.2290419941024631</c:v>
                </c:pt>
                <c:pt idx="378">
                  <c:v>5.2374481230958576</c:v>
                </c:pt>
                <c:pt idx="379">
                  <c:v>5.2458542520892522</c:v>
                </c:pt>
                <c:pt idx="380">
                  <c:v>5.2542603810826458</c:v>
                </c:pt>
                <c:pt idx="381">
                  <c:v>5.2626665100760386</c:v>
                </c:pt>
                <c:pt idx="382">
                  <c:v>5.2710726390694331</c:v>
                </c:pt>
                <c:pt idx="383">
                  <c:v>5.2794787680628268</c:v>
                </c:pt>
                <c:pt idx="384">
                  <c:v>5.2878848970562213</c:v>
                </c:pt>
                <c:pt idx="385">
                  <c:v>5.296291026049615</c:v>
                </c:pt>
                <c:pt idx="386">
                  <c:v>5.3046971550430095</c:v>
                </c:pt>
                <c:pt idx="387">
                  <c:v>5.3131032840364032</c:v>
                </c:pt>
                <c:pt idx="388">
                  <c:v>5.3215094130297977</c:v>
                </c:pt>
                <c:pt idx="389">
                  <c:v>5.3299155420231914</c:v>
                </c:pt>
                <c:pt idx="390">
                  <c:v>5.3383216710165851</c:v>
                </c:pt>
                <c:pt idx="391">
                  <c:v>5.3467278000099796</c:v>
                </c:pt>
                <c:pt idx="392">
                  <c:v>5.3551339290033741</c:v>
                </c:pt>
                <c:pt idx="393">
                  <c:v>5.3635400579967678</c:v>
                </c:pt>
                <c:pt idx="394">
                  <c:v>5.3719461869901615</c:v>
                </c:pt>
                <c:pt idx="395">
                  <c:v>5.380352315983556</c:v>
                </c:pt>
                <c:pt idx="396">
                  <c:v>5.3887584449769488</c:v>
                </c:pt>
                <c:pt idx="397">
                  <c:v>5.3971645739703442</c:v>
                </c:pt>
                <c:pt idx="398">
                  <c:v>5.405570702963737</c:v>
                </c:pt>
                <c:pt idx="399">
                  <c:v>5.4139768319571306</c:v>
                </c:pt>
                <c:pt idx="400">
                  <c:v>5.4223829609505252</c:v>
                </c:pt>
                <c:pt idx="401">
                  <c:v>5.4307890899439197</c:v>
                </c:pt>
                <c:pt idx="402">
                  <c:v>5.4391952189373134</c:v>
                </c:pt>
                <c:pt idx="403">
                  <c:v>5.447601347930707</c:v>
                </c:pt>
                <c:pt idx="404">
                  <c:v>5.4560074769241016</c:v>
                </c:pt>
                <c:pt idx="405">
                  <c:v>5.4644136059174961</c:v>
                </c:pt>
                <c:pt idx="406">
                  <c:v>5.4728197349108898</c:v>
                </c:pt>
                <c:pt idx="407">
                  <c:v>5.4812258639042835</c:v>
                </c:pt>
                <c:pt idx="408">
                  <c:v>5.489631992897678</c:v>
                </c:pt>
                <c:pt idx="409">
                  <c:v>5.4980381218910725</c:v>
                </c:pt>
                <c:pt idx="410">
                  <c:v>5.5064442508844662</c:v>
                </c:pt>
                <c:pt idx="411">
                  <c:v>5.5148503798778599</c:v>
                </c:pt>
                <c:pt idx="412">
                  <c:v>5.5232565088712526</c:v>
                </c:pt>
                <c:pt idx="413">
                  <c:v>5.5316626378646472</c:v>
                </c:pt>
                <c:pt idx="414">
                  <c:v>5.5400687668580426</c:v>
                </c:pt>
                <c:pt idx="415">
                  <c:v>5.5484748958514354</c:v>
                </c:pt>
                <c:pt idx="416">
                  <c:v>5.556881024844829</c:v>
                </c:pt>
                <c:pt idx="417">
                  <c:v>5.5652871538382236</c:v>
                </c:pt>
                <c:pt idx="418">
                  <c:v>5.5736932828316181</c:v>
                </c:pt>
                <c:pt idx="419">
                  <c:v>5.5820994118250118</c:v>
                </c:pt>
                <c:pt idx="420">
                  <c:v>5.5905055408184054</c:v>
                </c:pt>
                <c:pt idx="421">
                  <c:v>5.5989116698117991</c:v>
                </c:pt>
                <c:pt idx="422">
                  <c:v>5.6073177988051945</c:v>
                </c:pt>
                <c:pt idx="423">
                  <c:v>5.6157239277985882</c:v>
                </c:pt>
                <c:pt idx="424">
                  <c:v>5.6241300567919819</c:v>
                </c:pt>
                <c:pt idx="425">
                  <c:v>5.6325361857853755</c:v>
                </c:pt>
                <c:pt idx="426">
                  <c:v>5.6409423147787701</c:v>
                </c:pt>
                <c:pt idx="427">
                  <c:v>5.6493484437721646</c:v>
                </c:pt>
                <c:pt idx="428">
                  <c:v>5.6577545727655583</c:v>
                </c:pt>
                <c:pt idx="429">
                  <c:v>5.666160701758951</c:v>
                </c:pt>
                <c:pt idx="430">
                  <c:v>5.6745668307523456</c:v>
                </c:pt>
                <c:pt idx="431">
                  <c:v>5.6829729597457401</c:v>
                </c:pt>
                <c:pt idx="432">
                  <c:v>5.6913790887391338</c:v>
                </c:pt>
                <c:pt idx="433">
                  <c:v>5.6997852177325274</c:v>
                </c:pt>
                <c:pt idx="434">
                  <c:v>5.708191346725922</c:v>
                </c:pt>
                <c:pt idx="435">
                  <c:v>5.7165974757193156</c:v>
                </c:pt>
                <c:pt idx="436">
                  <c:v>5.7250036047127102</c:v>
                </c:pt>
                <c:pt idx="437">
                  <c:v>5.7334097337061039</c:v>
                </c:pt>
                <c:pt idx="438">
                  <c:v>5.7418158626994975</c:v>
                </c:pt>
                <c:pt idx="439">
                  <c:v>5.7502219916928921</c:v>
                </c:pt>
                <c:pt idx="440">
                  <c:v>5.7586281206862866</c:v>
                </c:pt>
                <c:pt idx="441">
                  <c:v>5.7670342496796803</c:v>
                </c:pt>
                <c:pt idx="442">
                  <c:v>5.7754403786730739</c:v>
                </c:pt>
                <c:pt idx="443">
                  <c:v>5.7838465076664685</c:v>
                </c:pt>
                <c:pt idx="444">
                  <c:v>5.792252636659863</c:v>
                </c:pt>
                <c:pt idx="445">
                  <c:v>5.8006587656532558</c:v>
                </c:pt>
                <c:pt idx="446">
                  <c:v>5.8090648946466494</c:v>
                </c:pt>
                <c:pt idx="447">
                  <c:v>5.817471023640044</c:v>
                </c:pt>
                <c:pt idx="448">
                  <c:v>5.8258771526334376</c:v>
                </c:pt>
                <c:pt idx="449">
                  <c:v>5.8342832816268322</c:v>
                </c:pt>
                <c:pt idx="450">
                  <c:v>5.8426894106202258</c:v>
                </c:pt>
              </c:numCache>
            </c:numRef>
          </c:xVal>
          <c:yVal>
            <c:numRef>
              <c:f>fit_2NN_HCP!$K$19:$K$469</c:f>
              <c:numCache>
                <c:formatCode>General</c:formatCode>
                <c:ptCount val="451"/>
                <c:pt idx="0">
                  <c:v>0.38935637193805661</c:v>
                </c:pt>
                <c:pt idx="1">
                  <c:v>-2.0242695623135631E-2</c:v>
                </c:pt>
                <c:pt idx="2">
                  <c:v>-0.41282965630264457</c:v>
                </c:pt>
                <c:pt idx="3">
                  <c:v>-0.78895720090008581</c:v>
                </c:pt>
                <c:pt idx="4">
                  <c:v>-1.1491615134491084</c:v>
                </c:pt>
                <c:pt idx="5">
                  <c:v>-1.4939627467678775</c:v>
                </c:pt>
                <c:pt idx="6">
                  <c:v>-1.8238654845374569</c:v>
                </c:pt>
                <c:pt idx="7">
                  <c:v>-2.139359190286779</c:v>
                </c:pt>
                <c:pt idx="8">
                  <c:v>-2.4409186436523171</c:v>
                </c:pt>
                <c:pt idx="9">
                  <c:v>-2.729004364269823</c:v>
                </c:pt>
                <c:pt idx="10">
                  <c:v>-3.0040630236458554</c:v>
                </c:pt>
                <c:pt idx="11">
                  <c:v>-3.2665278453472482</c:v>
                </c:pt>
                <c:pt idx="12">
                  <c:v>-3.5168189938366439</c:v>
                </c:pt>
                <c:pt idx="13">
                  <c:v>-3.7553439522736447</c:v>
                </c:pt>
                <c:pt idx="14">
                  <c:v>-3.9824978895916914</c:v>
                </c:pt>
                <c:pt idx="15">
                  <c:v>-4.1986640171523888</c:v>
                </c:pt>
                <c:pt idx="16">
                  <c:v>-4.4042139352705902</c:v>
                </c:pt>
                <c:pt idx="17">
                  <c:v>-4.599507969894912</c:v>
                </c:pt>
                <c:pt idx="18">
                  <c:v>-4.7848954997210349</c:v>
                </c:pt>
                <c:pt idx="19">
                  <c:v>-4.9607152740067839</c:v>
                </c:pt>
                <c:pt idx="20">
                  <c:v>-5.1272957213508477</c:v>
                </c:pt>
                <c:pt idx="21">
                  <c:v>-5.2849552496893502</c:v>
                </c:pt>
                <c:pt idx="22">
                  <c:v>-5.4340025377575998</c:v>
                </c:pt>
                <c:pt idx="23">
                  <c:v>-5.574736818257513</c:v>
                </c:pt>
                <c:pt idx="24">
                  <c:v>-5.7074481529639005</c:v>
                </c:pt>
                <c:pt idx="25">
                  <c:v>-5.8324176999970607</c:v>
                </c:pt>
                <c:pt idx="26">
                  <c:v>-5.9499179734820906</c:v>
                </c:pt>
                <c:pt idx="27">
                  <c:v>-6.0602130958095746</c:v>
                </c:pt>
                <c:pt idx="28">
                  <c:v>-6.1635590427060549</c:v>
                </c:pt>
                <c:pt idx="29">
                  <c:v>-6.2602038813169294</c:v>
                </c:pt>
                <c:pt idx="30">
                  <c:v>-6.3503880014987928</c:v>
                </c:pt>
                <c:pt idx="31">
                  <c:v>-6.4343443405126095</c:v>
                </c:pt>
                <c:pt idx="32">
                  <c:v>-6.5122986013038187</c:v>
                </c:pt>
                <c:pt idx="33">
                  <c:v>-6.5844694645502511</c:v>
                </c:pt>
                <c:pt idx="34">
                  <c:v>-6.6510687946535967</c:v>
                </c:pt>
                <c:pt idx="35">
                  <c:v>-6.7123018398453169</c:v>
                </c:pt>
                <c:pt idx="36">
                  <c:v>-6.7683674265730911</c:v>
                </c:pt>
                <c:pt idx="37">
                  <c:v>-6.8194581483291685</c:v>
                </c:pt>
                <c:pt idx="38">
                  <c:v>-6.8657605490775175</c:v>
                </c:pt>
                <c:pt idx="39">
                  <c:v>-6.9074553014322611</c:v>
                </c:pt>
                <c:pt idx="40">
                  <c:v>-6.9447173797356427</c:v>
                </c:pt>
                <c:pt idx="41">
                  <c:v>-6.9777162281794958</c:v>
                </c:pt>
                <c:pt idx="42">
                  <c:v>-7.0066159241102959</c:v>
                </c:pt>
                <c:pt idx="43">
                  <c:v>-7.0315753366538445</c:v>
                </c:pt>
                <c:pt idx="44">
                  <c:v>-7.0527482807918176</c:v>
                </c:pt>
                <c:pt idx="45">
                  <c:v>-7.0702836670187921</c:v>
                </c:pt>
                <c:pt idx="46">
                  <c:v>-7.0843256467046221</c:v>
                </c:pt>
                <c:pt idx="47">
                  <c:v>-7.095013753283661</c:v>
                </c:pt>
                <c:pt idx="48">
                  <c:v>-7.1024830393887992</c:v>
                </c:pt>
                <c:pt idx="49">
                  <c:v>-7.1068642100450532</c:v>
                </c:pt>
                <c:pt idx="50">
                  <c:v>-7.1082837520342226</c:v>
                </c:pt>
                <c:pt idx="51">
                  <c:v>-7.1068640595388981</c:v>
                </c:pt>
                <c:pt idx="52">
                  <c:v>-7.1027235561712319</c:v>
                </c:pt>
                <c:pt idx="53">
                  <c:v>-7.0959768134887549</c:v>
                </c:pt>
                <c:pt idx="54">
                  <c:v>-7.0867346660967456</c:v>
                </c:pt>
                <c:pt idx="55">
                  <c:v>-7.0751043234338535</c:v>
                </c:pt>
                <c:pt idx="56">
                  <c:v>-7.0611894783349269</c:v>
                </c:pt>
                <c:pt idx="57">
                  <c:v>-7.0450904124623861</c:v>
                </c:pt>
                <c:pt idx="58">
                  <c:v>-7.0269040986949038</c:v>
                </c:pt>
                <c:pt idx="59">
                  <c:v>-7.0067243005596502</c:v>
                </c:pt>
                <c:pt idx="60">
                  <c:v>-6.9846416687919737</c:v>
                </c:pt>
                <c:pt idx="61">
                  <c:v>-6.9607438351039708</c:v>
                </c:pt>
                <c:pt idx="62">
                  <c:v>-6.9351155032411516</c:v>
                </c:pt>
                <c:pt idx="63">
                  <c:v>-6.9078385374041886</c:v>
                </c:pt>
                <c:pt idx="64">
                  <c:v>-6.8789920481105238</c:v>
                </c:pt>
                <c:pt idx="65">
                  <c:v>-6.8486524755685476</c:v>
                </c:pt>
                <c:pt idx="66">
                  <c:v>-6.8168936706350021</c:v>
                </c:pt>
                <c:pt idx="67">
                  <c:v>-6.7837869734242746</c:v>
                </c:pt>
                <c:pt idx="68">
                  <c:v>-6.749401289636312</c:v>
                </c:pt>
                <c:pt idx="69">
                  <c:v>-6.7138031646680139</c:v>
                </c:pt>
                <c:pt idx="70">
                  <c:v>-6.6770568555711449</c:v>
                </c:pt>
                <c:pt idx="71">
                  <c:v>-6.6392244009179926</c:v>
                </c:pt>
                <c:pt idx="72">
                  <c:v>-6.6003656886343451</c:v>
                </c:pt>
                <c:pt idx="73">
                  <c:v>-6.5605385218576071</c:v>
                </c:pt>
                <c:pt idx="74">
                  <c:v>-6.5197986828762948</c:v>
                </c:pt>
                <c:pt idx="75">
                  <c:v>-6.4781999952055509</c:v>
                </c:pt>
                <c:pt idx="76">
                  <c:v>-6.4357943838517713</c:v>
                </c:pt>
                <c:pt idx="77">
                  <c:v>-6.3926319338179844</c:v>
                </c:pt>
                <c:pt idx="78">
                  <c:v>-6.3487609469000787</c:v>
                </c:pt>
                <c:pt idx="79">
                  <c:v>-6.3042279968226733</c:v>
                </c:pt>
                <c:pt idx="80">
                  <c:v>-6.2590779827619407</c:v>
                </c:pt>
                <c:pt idx="81">
                  <c:v>-6.2133541813014821</c:v>
                </c:pt>
                <c:pt idx="82">
                  <c:v>-6.1670982968659063</c:v>
                </c:pt>
                <c:pt idx="83">
                  <c:v>-6.1203505106756353</c:v>
                </c:pt>
                <c:pt idx="84">
                  <c:v>-6.0731495282651613</c:v>
                </c:pt>
                <c:pt idx="85">
                  <c:v>-6.0255326256058197</c:v>
                </c:pt>
                <c:pt idx="86">
                  <c:v>-5.9775356938729463</c:v>
                </c:pt>
                <c:pt idx="87">
                  <c:v>-5.9291932828962022</c:v>
                </c:pt>
                <c:pt idx="88">
                  <c:v>-5.8805386433307447</c:v>
                </c:pt>
                <c:pt idx="89">
                  <c:v>-5.831603767585845</c:v>
                </c:pt>
                <c:pt idx="90">
                  <c:v>-5.7824194295465192</c:v>
                </c:pt>
                <c:pt idx="91">
                  <c:v>-5.7330152231227638</c:v>
                </c:pt>
                <c:pt idx="92">
                  <c:v>-5.6834195996599703</c:v>
                </c:pt>
                <c:pt idx="93">
                  <c:v>-5.6336599042431645</c:v>
                </c:pt>
                <c:pt idx="94">
                  <c:v>-5.5837624109268305</c:v>
                </c:pt>
                <c:pt idx="95">
                  <c:v>-5.5337523569210667</c:v>
                </c:pt>
                <c:pt idx="96">
                  <c:v>-5.4836539757641232</c:v>
                </c:pt>
                <c:pt idx="97">
                  <c:v>-5.433490529510336</c:v>
                </c:pt>
                <c:pt idx="98">
                  <c:v>-5.3832843399618202</c:v>
                </c:pt>
                <c:pt idx="99">
                  <c:v>-5.3330568189713441</c:v>
                </c:pt>
                <c:pt idx="100">
                  <c:v>-5.2828284978431297</c:v>
                </c:pt>
                <c:pt idx="101">
                  <c:v>-5.2326190558575103</c:v>
                </c:pt>
                <c:pt idx="102">
                  <c:v>-5.182447347944672</c:v>
                </c:pt>
                <c:pt idx="103">
                  <c:v>-5.1323314315319557</c:v>
                </c:pt>
                <c:pt idx="104">
                  <c:v>-5.0822885925885775</c:v>
                </c:pt>
                <c:pt idx="105">
                  <c:v>-5.032335370890844</c:v>
                </c:pt>
                <c:pt idx="106">
                  <c:v>-4.9824875845303627</c:v>
                </c:pt>
                <c:pt idx="107">
                  <c:v>-4.9327603536871152</c:v>
                </c:pt>
                <c:pt idx="108">
                  <c:v>-4.8831681236885505</c:v>
                </c:pt>
                <c:pt idx="109">
                  <c:v>-4.8337246873753994</c:v>
                </c:pt>
                <c:pt idx="110">
                  <c:v>-4.7844432067941662</c:v>
                </c:pt>
                <c:pt idx="111">
                  <c:v>-4.7353362342358167</c:v>
                </c:pt>
                <c:pt idx="112">
                  <c:v>-4.6864157326395706</c:v>
                </c:pt>
                <c:pt idx="113">
                  <c:v>-4.6376930953801363</c:v>
                </c:pt>
                <c:pt idx="114">
                  <c:v>-4.5891791654562892</c:v>
                </c:pt>
                <c:pt idx="115">
                  <c:v>-4.5408842540981231</c:v>
                </c:pt>
                <c:pt idx="116">
                  <c:v>-4.492818158809829</c:v>
                </c:pt>
                <c:pt idx="117">
                  <c:v>-4.4449901808643784</c:v>
                </c:pt>
                <c:pt idx="118">
                  <c:v>-4.397409142266028</c:v>
                </c:pt>
                <c:pt idx="119">
                  <c:v>-4.3500834021960815</c:v>
                </c:pt>
                <c:pt idx="120">
                  <c:v>-4.3030208729569912</c:v>
                </c:pt>
                <c:pt idx="121">
                  <c:v>-4.256229035429274</c:v>
                </c:pt>
                <c:pt idx="122">
                  <c:v>-4.2097149540555669</c:v>
                </c:pt>
                <c:pt idx="123">
                  <c:v>-4.1634852913654603</c:v>
                </c:pt>
                <c:pt idx="124">
                  <c:v>-4.1175463220545732</c:v>
                </c:pt>
                <c:pt idx="125">
                  <c:v>-4.0719039466308393</c:v>
                </c:pt>
                <c:pt idx="126">
                  <c:v>-4.0265637046406297</c:v>
                </c:pt>
                <c:pt idx="127">
                  <c:v>-3.9815307874870198</c:v>
                </c:pt>
                <c:pt idx="128">
                  <c:v>-3.9368100508520385</c:v>
                </c:pt>
                <c:pt idx="129">
                  <c:v>-3.8924060267345748</c:v>
                </c:pt>
                <c:pt idx="130">
                  <c:v>-3.8483229351151267</c:v>
                </c:pt>
                <c:pt idx="131">
                  <c:v>-3.8045646952583398</c:v>
                </c:pt>
                <c:pt idx="132">
                  <c:v>-3.7611349366639617</c:v>
                </c:pt>
                <c:pt idx="133">
                  <c:v>-3.7180370096765039</c:v>
                </c:pt>
                <c:pt idx="134">
                  <c:v>-3.6752739957636344</c:v>
                </c:pt>
                <c:pt idx="135">
                  <c:v>-3.6328487174730917</c:v>
                </c:pt>
                <c:pt idx="136">
                  <c:v>-3.5907637480774182</c:v>
                </c:pt>
                <c:pt idx="137">
                  <c:v>-3.5490214209159134</c:v>
                </c:pt>
                <c:pt idx="138">
                  <c:v>-3.5076238384425338</c:v>
                </c:pt>
                <c:pt idx="139">
                  <c:v>-3.4665728809885232</c:v>
                </c:pt>
                <c:pt idx="140">
                  <c:v>-3.4258702152481284</c:v>
                </c:pt>
                <c:pt idx="141">
                  <c:v>-3.3855173024956215</c:v>
                </c:pt>
                <c:pt idx="142">
                  <c:v>-3.3455154065415322</c:v>
                </c:pt>
                <c:pt idx="143">
                  <c:v>-3.3058656014358179</c:v>
                </c:pt>
                <c:pt idx="144">
                  <c:v>-3.2665687789254849</c:v>
                </c:pt>
                <c:pt idx="145">
                  <c:v>-3.2276256556738865</c:v>
                </c:pt>
                <c:pt idx="146">
                  <c:v>-3.1890367802488502</c:v>
                </c:pt>
                <c:pt idx="147">
                  <c:v>-3.1508025398863828</c:v>
                </c:pt>
                <c:pt idx="148">
                  <c:v>-3.1129231670367519</c:v>
                </c:pt>
                <c:pt idx="149">
                  <c:v>-3.0753987456993164</c:v>
                </c:pt>
                <c:pt idx="150">
                  <c:v>-3.0382292175524439</c:v>
                </c:pt>
                <c:pt idx="151">
                  <c:v>-3.0014143878846347</c:v>
                </c:pt>
                <c:pt idx="152">
                  <c:v>-2.9649539313327509</c:v>
                </c:pt>
                <c:pt idx="153">
                  <c:v>-2.9288473974331306</c:v>
                </c:pt>
                <c:pt idx="154">
                  <c:v>-2.8930942159911988</c:v>
                </c:pt>
                <c:pt idx="155">
                  <c:v>-2.8576937022749767</c:v>
                </c:pt>
                <c:pt idx="156">
                  <c:v>-2.8226450620378034</c:v>
                </c:pt>
                <c:pt idx="157">
                  <c:v>-2.7879473963753791</c:v>
                </c:pt>
                <c:pt idx="158">
                  <c:v>-2.7535997064220914</c:v>
                </c:pt>
                <c:pt idx="159">
                  <c:v>-2.7196008978914898</c:v>
                </c:pt>
                <c:pt idx="160">
                  <c:v>-2.6859497854655885</c:v>
                </c:pt>
                <c:pt idx="161">
                  <c:v>-2.6526450970375719</c:v>
                </c:pt>
                <c:pt idx="162">
                  <c:v>-2.6196854778122711</c:v>
                </c:pt>
                <c:pt idx="163">
                  <c:v>-2.5870694942688148</c:v>
                </c:pt>
                <c:pt idx="164">
                  <c:v>-2.5547956379895114</c:v>
                </c:pt>
                <c:pt idx="165">
                  <c:v>-2.5228623293591159</c:v>
                </c:pt>
                <c:pt idx="166">
                  <c:v>-2.4912679211383493</c:v>
                </c:pt>
                <c:pt idx="167">
                  <c:v>-2.4600107019155311</c:v>
                </c:pt>
                <c:pt idx="168">
                  <c:v>-2.4290888994400093</c:v>
                </c:pt>
                <c:pt idx="169">
                  <c:v>-2.3985006838410112</c:v>
                </c:pt>
                <c:pt idx="170">
                  <c:v>-2.3682441707354025</c:v>
                </c:pt>
                <c:pt idx="171">
                  <c:v>-2.3383174242277454</c:v>
                </c:pt>
                <c:pt idx="172">
                  <c:v>-2.3087184598059887</c:v>
                </c:pt>
                <c:pt idx="173">
                  <c:v>-2.2794452471359072</c:v>
                </c:pt>
                <c:pt idx="174">
                  <c:v>-2.2504957127575191</c:v>
                </c:pt>
                <c:pt idx="175">
                  <c:v>-2.2218677426863915</c:v>
                </c:pt>
                <c:pt idx="176">
                  <c:v>-2.1935591849228171</c:v>
                </c:pt>
                <c:pt idx="177">
                  <c:v>-2.1655678518716956</c:v>
                </c:pt>
                <c:pt idx="178">
                  <c:v>-2.1378915226758801</c:v>
                </c:pt>
                <c:pt idx="179">
                  <c:v>-2.1105279454656616</c:v>
                </c:pt>
                <c:pt idx="180">
                  <c:v>-2.08347483952701</c:v>
                </c:pt>
                <c:pt idx="181">
                  <c:v>-2.0567298973910693</c:v>
                </c:pt>
                <c:pt idx="182">
                  <c:v>-2.030290786847385</c:v>
                </c:pt>
                <c:pt idx="183">
                  <c:v>-2.0041551528832335</c:v>
                </c:pt>
                <c:pt idx="184">
                  <c:v>-1.9783206195513559</c:v>
                </c:pt>
                <c:pt idx="185">
                  <c:v>-1.952784791768343</c:v>
                </c:pt>
                <c:pt idx="186">
                  <c:v>-1.9275452570458429</c:v>
                </c:pt>
                <c:pt idx="187">
                  <c:v>-1.9025995871567356</c:v>
                </c:pt>
                <c:pt idx="188">
                  <c:v>-1.8779453397382422</c:v>
                </c:pt>
                <c:pt idx="189">
                  <c:v>-1.8535800598340648</c:v>
                </c:pt>
                <c:pt idx="190">
                  <c:v>-1.8295012813773941</c:v>
                </c:pt>
                <c:pt idx="191">
                  <c:v>-1.8057065286167235</c:v>
                </c:pt>
                <c:pt idx="192">
                  <c:v>-1.7821933174862394</c:v>
                </c:pt>
                <c:pt idx="193">
                  <c:v>-1.7589591569225882</c:v>
                </c:pt>
                <c:pt idx="194">
                  <c:v>-1.7360015501297106</c:v>
                </c:pt>
                <c:pt idx="195">
                  <c:v>-1.7133179957934062</c:v>
                </c:pt>
                <c:pt idx="196">
                  <c:v>-1.6909059892472555</c:v>
                </c:pt>
                <c:pt idx="197">
                  <c:v>-1.6687630235914299</c:v>
                </c:pt>
                <c:pt idx="198">
                  <c:v>-1.6468865907659671</c:v>
                </c:pt>
                <c:pt idx="199">
                  <c:v>-1.625274182579892</c:v>
                </c:pt>
                <c:pt idx="200">
                  <c:v>-1.6039232916977189</c:v>
                </c:pt>
                <c:pt idx="201">
                  <c:v>-1.5828314125846235</c:v>
                </c:pt>
                <c:pt idx="202">
                  <c:v>-1.5619960424117063</c:v>
                </c:pt>
                <c:pt idx="203">
                  <c:v>-1.5414146819225893</c:v>
                </c:pt>
                <c:pt idx="204">
                  <c:v>-1.5210848362626574</c:v>
                </c:pt>
                <c:pt idx="205">
                  <c:v>-1.5010040157721471</c:v>
                </c:pt>
                <c:pt idx="206">
                  <c:v>-1.4811697367442749</c:v>
                </c:pt>
                <c:pt idx="207">
                  <c:v>-1.4615795221495769</c:v>
                </c:pt>
                <c:pt idx="208">
                  <c:v>-1.4422309023275526</c:v>
                </c:pt>
                <c:pt idx="209">
                  <c:v>-1.423121415646724</c:v>
                </c:pt>
                <c:pt idx="210">
                  <c:v>-1.4042486091341426</c:v>
                </c:pt>
                <c:pt idx="211">
                  <c:v>-1.3856100390753945</c:v>
                </c:pt>
                <c:pt idx="212">
                  <c:v>-1.3672032715860474</c:v>
                </c:pt>
                <c:pt idx="213">
                  <c:v>-1.3490258831555624</c:v>
                </c:pt>
                <c:pt idx="214">
                  <c:v>-1.3310754611645383</c:v>
                </c:pt>
                <c:pt idx="215">
                  <c:v>-1.3133496043762494</c:v>
                </c:pt>
                <c:pt idx="216">
                  <c:v>-1.2958459234033048</c:v>
                </c:pt>
                <c:pt idx="217">
                  <c:v>-1.2785620411503125</c:v>
                </c:pt>
                <c:pt idx="218">
                  <c:v>-1.2614955932333554</c:v>
                </c:pt>
                <c:pt idx="219">
                  <c:v>-1.24464422837708</c:v>
                </c:pt>
                <c:pt idx="220">
                  <c:v>-1.2280056087901783</c:v>
                </c:pt>
                <c:pt idx="221">
                  <c:v>-1.2115774105199932</c:v>
                </c:pt>
                <c:pt idx="222">
                  <c:v>-1.1953573237870194</c:v>
                </c:pt>
                <c:pt idx="223">
                  <c:v>-1.1793430532999392</c:v>
                </c:pt>
                <c:pt idx="224">
                  <c:v>-1.1635323185519431</c:v>
                </c:pt>
                <c:pt idx="225">
                  <c:v>-1.1479228540989388</c:v>
                </c:pt>
                <c:pt idx="226">
                  <c:v>-1.1325124098203527</c:v>
                </c:pt>
                <c:pt idx="227">
                  <c:v>-1.1172987511630732</c:v>
                </c:pt>
                <c:pt idx="228">
                  <c:v>-1.1022796593692099</c:v>
                </c:pt>
                <c:pt idx="229">
                  <c:v>-1.0874529316882011</c:v>
                </c:pt>
                <c:pt idx="230">
                  <c:v>-1.0728163815738583</c:v>
                </c:pt>
                <c:pt idx="231">
                  <c:v>-1.0583678388669011</c:v>
                </c:pt>
                <c:pt idx="232">
                  <c:v>-1.0441051499634952</c:v>
                </c:pt>
                <c:pt idx="233">
                  <c:v>-1.0300261779703201</c:v>
                </c:pt>
                <c:pt idx="234">
                  <c:v>-1.0161288028466651</c:v>
                </c:pt>
                <c:pt idx="235">
                  <c:v>-1.0024109215340393</c:v>
                </c:pt>
                <c:pt idx="236">
                  <c:v>-0.98887044807374758</c:v>
                </c:pt>
                <c:pt idx="237">
                  <c:v>-0.97550531371290827</c:v>
                </c:pt>
                <c:pt idx="238">
                  <c:v>-0.9623134669993314</c:v>
                </c:pt>
                <c:pt idx="239">
                  <c:v>-0.94929287386569849</c:v>
                </c:pt>
                <c:pt idx="240">
                  <c:v>-0.93644151770344408</c:v>
                </c:pt>
                <c:pt idx="241">
                  <c:v>-0.92375739942674018</c:v>
                </c:pt>
                <c:pt idx="242">
                  <c:v>-0.91123853752696959</c:v>
                </c:pt>
                <c:pt idx="243">
                  <c:v>-0.89888296811807755</c:v>
                </c:pt>
                <c:pt idx="244">
                  <c:v>-0.886688744973122</c:v>
                </c:pt>
                <c:pt idx="245">
                  <c:v>-0.87465393955241877</c:v>
                </c:pt>
                <c:pt idx="246">
                  <c:v>-0.86277664102360063</c:v>
                </c:pt>
                <c:pt idx="247">
                  <c:v>-0.85105495627390171</c:v>
                </c:pt>
                <c:pt idx="248">
                  <c:v>-0.83948700991502134</c:v>
                </c:pt>
                <c:pt idx="249">
                  <c:v>-0.82807094428083661</c:v>
                </c:pt>
                <c:pt idx="250">
                  <c:v>-0.81680491941828814</c:v>
                </c:pt>
                <c:pt idx="251">
                  <c:v>-0.80568711307171403</c:v>
                </c:pt>
                <c:pt idx="252">
                  <c:v>-0.79471572066090512</c:v>
                </c:pt>
                <c:pt idx="253">
                  <c:v>-0.78388895525317392</c:v>
                </c:pt>
                <c:pt idx="254">
                  <c:v>-0.77320504752965979</c:v>
                </c:pt>
                <c:pt idx="255">
                  <c:v>-0.76266224574616381</c:v>
                </c:pt>
                <c:pt idx="256">
                  <c:v>-0.75225881568871444</c:v>
                </c:pt>
                <c:pt idx="257">
                  <c:v>-0.74199304062414417</c:v>
                </c:pt>
                <c:pt idx="258">
                  <c:v>-0.73186322124586167</c:v>
                </c:pt>
                <c:pt idx="259">
                  <c:v>-0.72186767561506526</c:v>
                </c:pt>
                <c:pt idx="260">
                  <c:v>-0.71200473909762474</c:v>
                </c:pt>
                <c:pt idx="261">
                  <c:v>-0.70227276429675112</c:v>
                </c:pt>
                <c:pt idx="262">
                  <c:v>-0.69267012098180725</c:v>
                </c:pt>
                <c:pt idx="263">
                  <c:v>-0.68319519601329182</c:v>
                </c:pt>
                <c:pt idx="264">
                  <c:v>-0.67384639326430018</c:v>
                </c:pt>
                <c:pt idx="265">
                  <c:v>-0.66462213353852284</c:v>
                </c:pt>
                <c:pt idx="266">
                  <c:v>-0.65552085448511621</c:v>
                </c:pt>
                <c:pt idx="267">
                  <c:v>-0.64654101051044821</c:v>
                </c:pt>
                <c:pt idx="268">
                  <c:v>-0.63768107268700136</c:v>
                </c:pt>
                <c:pt idx="269">
                  <c:v>-0.62893952865947278</c:v>
                </c:pt>
                <c:pt idx="270">
                  <c:v>-0.62031488254838085</c:v>
                </c:pt>
                <c:pt idx="271">
                  <c:v>-0.6118056548511499</c:v>
                </c:pt>
                <c:pt idx="272">
                  <c:v>-0.60341038234095667</c:v>
                </c:pt>
                <c:pt idx="273">
                  <c:v>-0.59512761796333991</c:v>
                </c:pt>
                <c:pt idx="274">
                  <c:v>-0.58695593073085639</c:v>
                </c:pt>
                <c:pt idx="275">
                  <c:v>-0.57889390561576337</c:v>
                </c:pt>
                <c:pt idx="276">
                  <c:v>-0.570940143440963</c:v>
                </c:pt>
                <c:pt idx="277">
                  <c:v>-0.56309326076920518</c:v>
                </c:pt>
                <c:pt idx="278">
                  <c:v>-0.55535188979082295</c:v>
                </c:pt>
                <c:pt idx="279">
                  <c:v>-0.54771467820994069</c:v>
                </c:pt>
                <c:pt idx="280">
                  <c:v>-0.54018028912939153</c:v>
                </c:pt>
                <c:pt idx="281">
                  <c:v>-0.5327474009343337</c:v>
                </c:pt>
                <c:pt idx="282">
                  <c:v>-0.52541470717477712</c:v>
                </c:pt>
                <c:pt idx="283">
                  <c:v>-0.51818091644703546</c:v>
                </c:pt>
                <c:pt idx="284">
                  <c:v>-0.51104475227418644</c:v>
                </c:pt>
                <c:pt idx="285">
                  <c:v>-0.50400495298570058</c:v>
                </c:pt>
                <c:pt idx="286">
                  <c:v>-0.49706027159623123</c:v>
                </c:pt>
                <c:pt idx="287">
                  <c:v>-0.49020947568375489</c:v>
                </c:pt>
                <c:pt idx="288">
                  <c:v>-0.48345134726699529</c:v>
                </c:pt>
                <c:pt idx="289">
                  <c:v>-0.47678468268235391</c:v>
                </c:pt>
                <c:pt idx="290">
                  <c:v>-0.47020829246030182</c:v>
                </c:pt>
                <c:pt idx="291">
                  <c:v>-0.46372100120140425</c:v>
                </c:pt>
                <c:pt idx="292">
                  <c:v>-0.45732164745192722</c:v>
                </c:pt>
                <c:pt idx="293">
                  <c:v>-0.45100908357919917</c:v>
                </c:pt>
                <c:pt idx="294">
                  <c:v>-0.44478217564671135</c:v>
                </c:pt>
                <c:pt idx="295">
                  <c:v>-0.43863980328908586</c:v>
                </c:pt>
                <c:pt idx="296">
                  <c:v>-0.43258085958687498</c:v>
                </c:pt>
                <c:pt idx="297">
                  <c:v>-0.42660425094133653</c:v>
                </c:pt>
                <c:pt idx="298">
                  <c:v>-0.42070889694917291</c:v>
                </c:pt>
                <c:pt idx="299">
                  <c:v>-0.41489373027734777</c:v>
                </c:pt>
                <c:pt idx="300">
                  <c:v>-0.40915769653793288</c:v>
                </c:pt>
                <c:pt idx="301">
                  <c:v>-0.40349975416313227</c:v>
                </c:pt>
                <c:pt idx="302">
                  <c:v>-0.39791887428044487</c:v>
                </c:pt>
                <c:pt idx="303">
                  <c:v>-0.39241404058809265</c:v>
                </c:pt>
                <c:pt idx="304">
                  <c:v>-0.38698424923064645</c:v>
                </c:pt>
                <c:pt idx="305">
                  <c:v>-0.38162850867498427</c:v>
                </c:pt>
                <c:pt idx="306">
                  <c:v>-0.37634583958655959</c:v>
                </c:pt>
                <c:pt idx="307">
                  <c:v>-0.3711352747060645</c:v>
                </c:pt>
                <c:pt idx="308">
                  <c:v>-0.3659958587264478</c:v>
                </c:pt>
                <c:pt idx="309">
                  <c:v>-0.36092664817039521</c:v>
                </c:pt>
                <c:pt idx="310">
                  <c:v>-0.35592671126825642</c:v>
                </c:pt>
                <c:pt idx="311">
                  <c:v>-0.35099512783646414</c:v>
                </c:pt>
                <c:pt idx="312">
                  <c:v>-0.34613098915646789</c:v>
                </c:pt>
                <c:pt idx="313">
                  <c:v>-0.34133339785420647</c:v>
                </c:pt>
                <c:pt idx="314">
                  <c:v>-0.3366014677801531</c:v>
                </c:pt>
                <c:pt idx="315">
                  <c:v>-0.33193432388994132</c:v>
                </c:pt>
                <c:pt idx="316">
                  <c:v>-0.32733110212561289</c:v>
                </c:pt>
                <c:pt idx="317">
                  <c:v>-0.32279094929748831</c:v>
                </c:pt>
                <c:pt idx="318">
                  <c:v>-0.31831302296670116</c:v>
                </c:pt>
                <c:pt idx="319">
                  <c:v>-0.31389649132839081</c:v>
                </c:pt>
                <c:pt idx="320">
                  <c:v>-0.30954053309559915</c:v>
                </c:pt>
                <c:pt idx="321">
                  <c:v>-0.30524433738386147</c:v>
                </c:pt>
                <c:pt idx="322">
                  <c:v>-0.30100710359652727</c:v>
                </c:pt>
                <c:pt idx="323">
                  <c:v>-0.29682804131081242</c:v>
                </c:pt>
                <c:pt idx="324">
                  <c:v>-0.29270637016460882</c:v>
                </c:pt>
                <c:pt idx="325">
                  <c:v>-0.28864131974404883</c:v>
                </c:pt>
                <c:pt idx="326">
                  <c:v>-0.28463212947185762</c:v>
                </c:pt>
                <c:pt idx="327">
                  <c:v>-0.28067804849648137</c:v>
                </c:pt>
                <c:pt idx="328">
                  <c:v>-0.27677833558202253</c:v>
                </c:pt>
                <c:pt idx="329">
                  <c:v>-0.27293225899898133</c:v>
                </c:pt>
                <c:pt idx="330">
                  <c:v>-0.26913909641580996</c:v>
                </c:pt>
                <c:pt idx="331">
                  <c:v>-0.26539813479130142</c:v>
                </c:pt>
                <c:pt idx="332">
                  <c:v>-0.26170867026780237</c:v>
                </c:pt>
                <c:pt idx="333">
                  <c:v>-0.25807000806527686</c:v>
                </c:pt>
                <c:pt idx="334">
                  <c:v>-0.25448146237620672</c:v>
                </c:pt>
                <c:pt idx="335">
                  <c:v>-0.25094235626135769</c:v>
                </c:pt>
                <c:pt idx="336">
                  <c:v>-0.24745202154639115</c:v>
                </c:pt>
                <c:pt idx="337">
                  <c:v>-0.24400979871935113</c:v>
                </c:pt>
                <c:pt idx="338">
                  <c:v>-0.24061503682901034</c:v>
                </c:pt>
                <c:pt idx="339">
                  <c:v>-0.23726709338409241</c:v>
                </c:pt>
                <c:pt idx="340">
                  <c:v>-0.23396533425336824</c:v>
                </c:pt>
                <c:pt idx="341">
                  <c:v>-0.23070913356662828</c:v>
                </c:pt>
                <c:pt idx="342">
                  <c:v>-0.22749787361653553</c:v>
                </c:pt>
                <c:pt idx="343">
                  <c:v>-0.22433094476136084</c:v>
                </c:pt>
                <c:pt idx="344">
                  <c:v>-0.22120774532860082</c:v>
                </c:pt>
                <c:pt idx="345">
                  <c:v>-0.21812768151947745</c:v>
                </c:pt>
                <c:pt idx="346">
                  <c:v>-0.21509016731432973</c:v>
                </c:pt>
                <c:pt idx="347">
                  <c:v>-0.21209462437887908</c:v>
                </c:pt>
                <c:pt idx="348">
                  <c:v>-0.20914048197139193</c:v>
                </c:pt>
                <c:pt idx="349">
                  <c:v>-0.20622717685071726</c:v>
                </c:pt>
                <c:pt idx="350">
                  <c:v>-0.20335415318521377</c:v>
                </c:pt>
                <c:pt idx="351">
                  <c:v>-0.20052086246255649</c:v>
                </c:pt>
                <c:pt idx="352">
                  <c:v>-0.19772676340042603</c:v>
                </c:pt>
                <c:pt idx="353">
                  <c:v>-0.19497132185807989</c:v>
                </c:pt>
                <c:pt idx="354">
                  <c:v>-0.19225401074879622</c:v>
                </c:pt>
                <c:pt idx="355">
                  <c:v>-0.18957430995319738</c:v>
                </c:pt>
                <c:pt idx="356">
                  <c:v>-0.18693170623344543</c:v>
                </c:pt>
                <c:pt idx="357">
                  <c:v>-0.18432569314830818</c:v>
                </c:pt>
                <c:pt idx="358">
                  <c:v>-0.18175577096909315</c:v>
                </c:pt>
                <c:pt idx="359">
                  <c:v>-0.17922144659644423</c:v>
                </c:pt>
                <c:pt idx="360">
                  <c:v>-0.17672223347800092</c:v>
                </c:pt>
                <c:pt idx="361">
                  <c:v>-0.17425765152691555</c:v>
                </c:pt>
                <c:pt idx="362">
                  <c:v>-0.17182722704122375</c:v>
                </c:pt>
                <c:pt idx="363">
                  <c:v>-0.16943049262406359</c:v>
                </c:pt>
                <c:pt idx="364">
                  <c:v>-0.16706698710474224</c:v>
                </c:pt>
                <c:pt idx="365">
                  <c:v>-0.16473625546064158</c:v>
                </c:pt>
                <c:pt idx="366">
                  <c:v>-0.16243784873996783</c:v>
                </c:pt>
                <c:pt idx="367">
                  <c:v>-0.16017132398532422</c:v>
                </c:pt>
                <c:pt idx="368">
                  <c:v>-0.15793624415811686</c:v>
                </c:pt>
                <c:pt idx="369">
                  <c:v>-0.1557321780637862</c:v>
                </c:pt>
                <c:pt idx="370">
                  <c:v>-0.15355870027785021</c:v>
                </c:pt>
                <c:pt idx="371">
                  <c:v>-0.15141539107276802</c:v>
                </c:pt>
                <c:pt idx="372">
                  <c:v>-0.14930183634560459</c:v>
                </c:pt>
                <c:pt idx="373">
                  <c:v>-0.14721762754650314</c:v>
                </c:pt>
                <c:pt idx="374">
                  <c:v>-0.14516236160795323</c:v>
                </c:pt>
                <c:pt idx="375">
                  <c:v>-0.14313564087485089</c:v>
                </c:pt>
                <c:pt idx="376">
                  <c:v>-0.14113707303534617</c:v>
                </c:pt>
                <c:pt idx="377">
                  <c:v>-0.13916627105246865</c:v>
                </c:pt>
                <c:pt idx="378">
                  <c:v>-0.13722285309653204</c:v>
                </c:pt>
                <c:pt idx="379">
                  <c:v>-0.13530644247830681</c:v>
                </c:pt>
                <c:pt idx="380">
                  <c:v>-0.13341666758295409</c:v>
                </c:pt>
                <c:pt idx="381">
                  <c:v>-0.13155316180472187</c:v>
                </c:pt>
                <c:pt idx="382">
                  <c:v>-0.12971556348238789</c:v>
                </c:pt>
                <c:pt idx="383">
                  <c:v>-0.12790351583545373</c:v>
                </c:pt>
                <c:pt idx="384">
                  <c:v>-0.12611666690107487</c:v>
                </c:pt>
                <c:pt idx="385">
                  <c:v>-0.12435466947172633</c:v>
                </c:pt>
                <c:pt idx="386">
                  <c:v>-0.12261718103359548</c:v>
                </c:pt>
                <c:pt idx="387">
                  <c:v>-0.12090386370569702</c:v>
                </c:pt>
                <c:pt idx="388">
                  <c:v>-0.1192143841797034</c:v>
                </c:pt>
                <c:pt idx="389">
                  <c:v>-0.11754841366048424</c:v>
                </c:pt>
                <c:pt idx="390">
                  <c:v>-0.11590562780734882</c:v>
                </c:pt>
                <c:pt idx="391">
                  <c:v>-0.11428570667598575</c:v>
                </c:pt>
                <c:pt idx="392">
                  <c:v>-0.11268833466109454</c:v>
                </c:pt>
                <c:pt idx="393">
                  <c:v>-0.11111320043969891</c:v>
                </c:pt>
                <c:pt idx="394">
                  <c:v>-0.10955999691514121</c:v>
                </c:pt>
                <c:pt idx="395">
                  <c:v>-0.10802842116174625</c:v>
                </c:pt>
                <c:pt idx="396">
                  <c:v>-0.10651817437015414</c:v>
                </c:pt>
                <c:pt idx="397">
                  <c:v>-0.10502896179330823</c:v>
                </c:pt>
                <c:pt idx="398">
                  <c:v>-0.10356049269310155</c:v>
                </c:pt>
                <c:pt idx="399">
                  <c:v>-0.10211248028766473</c:v>
                </c:pt>
                <c:pt idx="400">
                  <c:v>-0.10068464169929853</c:v>
                </c:pt>
                <c:pt idx="401">
                  <c:v>-9.9276697903040639E-2</c:v>
                </c:pt>
                <c:pt idx="402">
                  <c:v>-9.7888373675858106E-2</c:v>
                </c:pt>
                <c:pt idx="403">
                  <c:v>-9.6519397546464589E-2</c:v>
                </c:pt>
                <c:pt idx="404">
                  <c:v>-9.5169501745751936E-2</c:v>
                </c:pt>
                <c:pt idx="405">
                  <c:v>-9.3838422157832516E-2</c:v>
                </c:pt>
                <c:pt idx="406">
                  <c:v>-9.2525898271684531E-2</c:v>
                </c:pt>
                <c:pt idx="407">
                  <c:v>-9.1231673133393851E-2</c:v>
                </c:pt>
                <c:pt idx="408">
                  <c:v>-8.9955493298989095E-2</c:v>
                </c:pt>
                <c:pt idx="409">
                  <c:v>-8.8697108787860468E-2</c:v>
                </c:pt>
                <c:pt idx="410">
                  <c:v>-8.7456273036757737E-2</c:v>
                </c:pt>
                <c:pt idx="411">
                  <c:v>-8.6232742854362193E-2</c:v>
                </c:pt>
                <c:pt idx="412">
                  <c:v>-8.5026278376424347E-2</c:v>
                </c:pt>
                <c:pt idx="413">
                  <c:v>-8.3836643021463556E-2</c:v>
                </c:pt>
                <c:pt idx="414">
                  <c:v>-8.2663603447023171E-2</c:v>
                </c:pt>
                <c:pt idx="415">
                  <c:v>-8.1506929506473744E-2</c:v>
                </c:pt>
                <c:pt idx="416">
                  <c:v>-8.0366394206359326E-2</c:v>
                </c:pt>
                <c:pt idx="417">
                  <c:v>-7.9241773664282658E-2</c:v>
                </c:pt>
                <c:pt idx="418">
                  <c:v>-7.8132847067320557E-2</c:v>
                </c:pt>
                <c:pt idx="419">
                  <c:v>-7.7039396630965748E-2</c:v>
                </c:pt>
                <c:pt idx="420">
                  <c:v>-7.596120755858797E-2</c:v>
                </c:pt>
                <c:pt idx="421">
                  <c:v>-7.4898068001410106E-2</c:v>
                </c:pt>
                <c:pt idx="422">
                  <c:v>-7.384976901899197E-2</c:v>
                </c:pt>
                <c:pt idx="423">
                  <c:v>-7.2816104540218862E-2</c:v>
                </c:pt>
                <c:pt idx="424">
                  <c:v>-7.1796871324784281E-2</c:v>
                </c:pt>
                <c:pt idx="425">
                  <c:v>-7.0791868925167478E-2</c:v>
                </c:pt>
                <c:pt idx="426">
                  <c:v>-6.9800899649094805E-2</c:v>
                </c:pt>
                <c:pt idx="427">
                  <c:v>-6.8823768522483744E-2</c:v>
                </c:pt>
                <c:pt idx="428">
                  <c:v>-6.7860283252860518E-2</c:v>
                </c:pt>
                <c:pt idx="429">
                  <c:v>-6.6910254193248031E-2</c:v>
                </c:pt>
                <c:pt idx="430">
                  <c:v>-6.5973494306518068E-2</c:v>
                </c:pt>
                <c:pt idx="431">
                  <c:v>-6.5049819130203732E-2</c:v>
                </c:pt>
                <c:pt idx="432">
                  <c:v>-6.4139046741763517E-2</c:v>
                </c:pt>
                <c:pt idx="433">
                  <c:v>-6.3240997724295728E-2</c:v>
                </c:pt>
                <c:pt idx="434">
                  <c:v>-6.235549513269531E-2</c:v>
                </c:pt>
                <c:pt idx="435">
                  <c:v>-6.1482364460249087E-2</c:v>
                </c:pt>
                <c:pt idx="436">
                  <c:v>-6.062143360566407E-2</c:v>
                </c:pt>
                <c:pt idx="437">
                  <c:v>-5.9772532840523286E-2</c:v>
                </c:pt>
                <c:pt idx="438">
                  <c:v>-5.8935494777165566E-2</c:v>
                </c:pt>
                <c:pt idx="439">
                  <c:v>-5.8110154336981461E-2</c:v>
                </c:pt>
                <c:pt idx="440">
                  <c:v>-5.7296348719124209E-2</c:v>
                </c:pt>
                <c:pt idx="441">
                  <c:v>-5.6493917369627437E-2</c:v>
                </c:pt>
                <c:pt idx="442">
                  <c:v>-5.5702701950925734E-2</c:v>
                </c:pt>
                <c:pt idx="443">
                  <c:v>-5.4922546311775025E-2</c:v>
                </c:pt>
                <c:pt idx="444">
                  <c:v>-5.4153296457565663E-2</c:v>
                </c:pt>
                <c:pt idx="445">
                  <c:v>-5.339480052102407E-2</c:v>
                </c:pt>
                <c:pt idx="446">
                  <c:v>-5.2646908733299198E-2</c:v>
                </c:pt>
                <c:pt idx="447">
                  <c:v>-5.1909473395428389E-2</c:v>
                </c:pt>
                <c:pt idx="448">
                  <c:v>-5.1182348850178437E-2</c:v>
                </c:pt>
                <c:pt idx="449">
                  <c:v>-5.0465391454256138E-2</c:v>
                </c:pt>
                <c:pt idx="450">
                  <c:v>-4.975845955088589E-2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fit_2NN_HCP!$M$18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2.0599313635929168</c:v>
                </c:pt>
                <c:pt idx="1">
                  <c:v>2.0683374925863109</c:v>
                </c:pt>
                <c:pt idx="2">
                  <c:v>2.076743621579705</c:v>
                </c:pt>
                <c:pt idx="3">
                  <c:v>2.0851497505730991</c:v>
                </c:pt>
                <c:pt idx="4">
                  <c:v>2.0935558795664928</c:v>
                </c:pt>
                <c:pt idx="5">
                  <c:v>2.1019620085598869</c:v>
                </c:pt>
                <c:pt idx="6">
                  <c:v>2.110368137553281</c:v>
                </c:pt>
                <c:pt idx="7">
                  <c:v>2.1187742665466751</c:v>
                </c:pt>
                <c:pt idx="8">
                  <c:v>2.1271803955400688</c:v>
                </c:pt>
                <c:pt idx="9">
                  <c:v>2.1355865245334629</c:v>
                </c:pt>
                <c:pt idx="10">
                  <c:v>2.143992653526857</c:v>
                </c:pt>
                <c:pt idx="11">
                  <c:v>2.1523987825202511</c:v>
                </c:pt>
                <c:pt idx="12">
                  <c:v>2.1608049115136452</c:v>
                </c:pt>
                <c:pt idx="13">
                  <c:v>2.1692110405070393</c:v>
                </c:pt>
                <c:pt idx="14">
                  <c:v>2.1776171695004334</c:v>
                </c:pt>
                <c:pt idx="15">
                  <c:v>2.186023298493827</c:v>
                </c:pt>
                <c:pt idx="16">
                  <c:v>2.1944294274872211</c:v>
                </c:pt>
                <c:pt idx="17">
                  <c:v>2.2028355564806152</c:v>
                </c:pt>
                <c:pt idx="18">
                  <c:v>2.2112416854740093</c:v>
                </c:pt>
                <c:pt idx="19">
                  <c:v>2.219647814467403</c:v>
                </c:pt>
                <c:pt idx="20">
                  <c:v>2.2280539434607971</c:v>
                </c:pt>
                <c:pt idx="21">
                  <c:v>2.2364600724541912</c:v>
                </c:pt>
                <c:pt idx="22">
                  <c:v>2.2448662014475849</c:v>
                </c:pt>
                <c:pt idx="23">
                  <c:v>2.253272330440979</c:v>
                </c:pt>
                <c:pt idx="24">
                  <c:v>2.2616784594343731</c:v>
                </c:pt>
                <c:pt idx="25">
                  <c:v>2.2700845884277672</c:v>
                </c:pt>
                <c:pt idx="26">
                  <c:v>2.2784907174211613</c:v>
                </c:pt>
                <c:pt idx="27">
                  <c:v>2.2868968464145554</c:v>
                </c:pt>
                <c:pt idx="28">
                  <c:v>2.2953029754079495</c:v>
                </c:pt>
                <c:pt idx="29">
                  <c:v>2.3037091044013436</c:v>
                </c:pt>
                <c:pt idx="30">
                  <c:v>2.3121152333947377</c:v>
                </c:pt>
                <c:pt idx="31">
                  <c:v>2.3205213623881318</c:v>
                </c:pt>
                <c:pt idx="32">
                  <c:v>2.3289274913815254</c:v>
                </c:pt>
                <c:pt idx="33">
                  <c:v>2.3373336203749195</c:v>
                </c:pt>
                <c:pt idx="34">
                  <c:v>2.3457397493683136</c:v>
                </c:pt>
                <c:pt idx="35">
                  <c:v>2.3541458783617077</c:v>
                </c:pt>
                <c:pt idx="36">
                  <c:v>2.3625520073551018</c:v>
                </c:pt>
                <c:pt idx="37">
                  <c:v>2.3709581363484959</c:v>
                </c:pt>
                <c:pt idx="38">
                  <c:v>2.3793642653418896</c:v>
                </c:pt>
                <c:pt idx="39">
                  <c:v>2.3877703943352837</c:v>
                </c:pt>
                <c:pt idx="40">
                  <c:v>2.3961765233286778</c:v>
                </c:pt>
                <c:pt idx="41">
                  <c:v>2.4045826523220719</c:v>
                </c:pt>
                <c:pt idx="42">
                  <c:v>2.412988781315466</c:v>
                </c:pt>
                <c:pt idx="43">
                  <c:v>2.4213949103088601</c:v>
                </c:pt>
                <c:pt idx="44">
                  <c:v>2.4298010393022538</c:v>
                </c:pt>
                <c:pt idx="45">
                  <c:v>2.4382071682956479</c:v>
                </c:pt>
                <c:pt idx="46">
                  <c:v>2.446613297289042</c:v>
                </c:pt>
                <c:pt idx="47">
                  <c:v>2.4550194262824361</c:v>
                </c:pt>
                <c:pt idx="48">
                  <c:v>2.4634255552758297</c:v>
                </c:pt>
                <c:pt idx="49">
                  <c:v>2.4718316842692238</c:v>
                </c:pt>
                <c:pt idx="50">
                  <c:v>2.4802378132626175</c:v>
                </c:pt>
                <c:pt idx="51">
                  <c:v>2.4886439422560116</c:v>
                </c:pt>
                <c:pt idx="52">
                  <c:v>2.4970500712494057</c:v>
                </c:pt>
                <c:pt idx="53">
                  <c:v>2.5054562002427998</c:v>
                </c:pt>
                <c:pt idx="54">
                  <c:v>2.5138623292361939</c:v>
                </c:pt>
                <c:pt idx="55">
                  <c:v>2.5222684582295876</c:v>
                </c:pt>
                <c:pt idx="56">
                  <c:v>2.5306745872229817</c:v>
                </c:pt>
                <c:pt idx="57">
                  <c:v>2.5390807162163753</c:v>
                </c:pt>
                <c:pt idx="58">
                  <c:v>2.5474868452097694</c:v>
                </c:pt>
                <c:pt idx="59">
                  <c:v>2.5558929742031635</c:v>
                </c:pt>
                <c:pt idx="60">
                  <c:v>2.5642991031965576</c:v>
                </c:pt>
                <c:pt idx="61">
                  <c:v>2.5727052321899517</c:v>
                </c:pt>
                <c:pt idx="62">
                  <c:v>2.5811113611833454</c:v>
                </c:pt>
                <c:pt idx="63">
                  <c:v>2.5895174901767395</c:v>
                </c:pt>
                <c:pt idx="64">
                  <c:v>2.5979236191701336</c:v>
                </c:pt>
                <c:pt idx="65">
                  <c:v>2.6063297481635277</c:v>
                </c:pt>
                <c:pt idx="66">
                  <c:v>2.6147358771569218</c:v>
                </c:pt>
                <c:pt idx="67">
                  <c:v>2.6231420061503159</c:v>
                </c:pt>
                <c:pt idx="68">
                  <c:v>2.63154813514371</c:v>
                </c:pt>
                <c:pt idx="69">
                  <c:v>2.6399542641371041</c:v>
                </c:pt>
                <c:pt idx="70">
                  <c:v>2.6483603931304973</c:v>
                </c:pt>
                <c:pt idx="71">
                  <c:v>2.6567665221238914</c:v>
                </c:pt>
                <c:pt idx="72">
                  <c:v>2.6651726511172855</c:v>
                </c:pt>
                <c:pt idx="73">
                  <c:v>2.6735787801106796</c:v>
                </c:pt>
                <c:pt idx="74">
                  <c:v>2.6819849091040737</c:v>
                </c:pt>
                <c:pt idx="75">
                  <c:v>2.6903910380974678</c:v>
                </c:pt>
                <c:pt idx="76">
                  <c:v>2.6987971670908619</c:v>
                </c:pt>
                <c:pt idx="77">
                  <c:v>2.707203296084256</c:v>
                </c:pt>
                <c:pt idx="78">
                  <c:v>2.7156094250776501</c:v>
                </c:pt>
                <c:pt idx="79">
                  <c:v>2.7240155540710438</c:v>
                </c:pt>
                <c:pt idx="80">
                  <c:v>2.7324216830644379</c:v>
                </c:pt>
                <c:pt idx="81">
                  <c:v>2.740827812057832</c:v>
                </c:pt>
                <c:pt idx="82">
                  <c:v>2.7492339410512261</c:v>
                </c:pt>
                <c:pt idx="83">
                  <c:v>2.7576400700446198</c:v>
                </c:pt>
                <c:pt idx="84">
                  <c:v>2.7660461990380139</c:v>
                </c:pt>
                <c:pt idx="85">
                  <c:v>2.774452328031408</c:v>
                </c:pt>
                <c:pt idx="86">
                  <c:v>2.7828584570248016</c:v>
                </c:pt>
                <c:pt idx="87">
                  <c:v>2.7912645860181957</c:v>
                </c:pt>
                <c:pt idx="88">
                  <c:v>2.7996707150115898</c:v>
                </c:pt>
                <c:pt idx="89">
                  <c:v>2.8080768440049839</c:v>
                </c:pt>
                <c:pt idx="90">
                  <c:v>2.816482972998378</c:v>
                </c:pt>
                <c:pt idx="91">
                  <c:v>2.8248891019917721</c:v>
                </c:pt>
                <c:pt idx="92">
                  <c:v>2.8332952309851662</c:v>
                </c:pt>
                <c:pt idx="93">
                  <c:v>2.8417013599785603</c:v>
                </c:pt>
                <c:pt idx="94">
                  <c:v>2.8501074889719535</c:v>
                </c:pt>
                <c:pt idx="95">
                  <c:v>2.8585136179653481</c:v>
                </c:pt>
                <c:pt idx="96">
                  <c:v>2.8669197469587417</c:v>
                </c:pt>
                <c:pt idx="97">
                  <c:v>2.8753258759521358</c:v>
                </c:pt>
                <c:pt idx="98">
                  <c:v>2.8837320049455299</c:v>
                </c:pt>
                <c:pt idx="99">
                  <c:v>2.892138133938924</c:v>
                </c:pt>
                <c:pt idx="100">
                  <c:v>2.9005442629323182</c:v>
                </c:pt>
                <c:pt idx="101">
                  <c:v>2.9089503919257123</c:v>
                </c:pt>
                <c:pt idx="102">
                  <c:v>2.9173565209191059</c:v>
                </c:pt>
                <c:pt idx="103">
                  <c:v>2.9257626499125</c:v>
                </c:pt>
                <c:pt idx="104">
                  <c:v>2.9341687789058941</c:v>
                </c:pt>
                <c:pt idx="105">
                  <c:v>2.9425749078992882</c:v>
                </c:pt>
                <c:pt idx="106">
                  <c:v>2.9509810368926823</c:v>
                </c:pt>
                <c:pt idx="107">
                  <c:v>2.959387165886076</c:v>
                </c:pt>
                <c:pt idx="108">
                  <c:v>2.9677932948794701</c:v>
                </c:pt>
                <c:pt idx="109">
                  <c:v>2.9761994238728637</c:v>
                </c:pt>
                <c:pt idx="110">
                  <c:v>2.9846055528662578</c:v>
                </c:pt>
                <c:pt idx="111">
                  <c:v>2.9930116818596519</c:v>
                </c:pt>
                <c:pt idx="112">
                  <c:v>3.001417810853046</c:v>
                </c:pt>
                <c:pt idx="113">
                  <c:v>3.0098239398464401</c:v>
                </c:pt>
                <c:pt idx="114">
                  <c:v>3.0182300688398342</c:v>
                </c:pt>
                <c:pt idx="115">
                  <c:v>3.0266361978332283</c:v>
                </c:pt>
                <c:pt idx="116">
                  <c:v>3.0350423268266224</c:v>
                </c:pt>
                <c:pt idx="117">
                  <c:v>3.0434484558200166</c:v>
                </c:pt>
                <c:pt idx="118">
                  <c:v>3.0518545848134102</c:v>
                </c:pt>
                <c:pt idx="119">
                  <c:v>3.0602607138068043</c:v>
                </c:pt>
                <c:pt idx="120">
                  <c:v>3.068666842800198</c:v>
                </c:pt>
                <c:pt idx="121">
                  <c:v>3.0770729717935921</c:v>
                </c:pt>
                <c:pt idx="122">
                  <c:v>3.0854791007869862</c:v>
                </c:pt>
                <c:pt idx="123">
                  <c:v>3.0938852297803803</c:v>
                </c:pt>
                <c:pt idx="124">
                  <c:v>3.1022913587737744</c:v>
                </c:pt>
                <c:pt idx="125">
                  <c:v>3.110697487767168</c:v>
                </c:pt>
                <c:pt idx="126">
                  <c:v>3.1191036167605621</c:v>
                </c:pt>
                <c:pt idx="127">
                  <c:v>3.1275097457539562</c:v>
                </c:pt>
                <c:pt idx="128">
                  <c:v>3.1359158747473503</c:v>
                </c:pt>
                <c:pt idx="129">
                  <c:v>3.1443220037407444</c:v>
                </c:pt>
                <c:pt idx="130">
                  <c:v>3.1527281327341385</c:v>
                </c:pt>
                <c:pt idx="131">
                  <c:v>3.1611342617275326</c:v>
                </c:pt>
                <c:pt idx="132">
                  <c:v>3.1695403907209267</c:v>
                </c:pt>
                <c:pt idx="133">
                  <c:v>3.17794651971432</c:v>
                </c:pt>
                <c:pt idx="134">
                  <c:v>3.186352648707715</c:v>
                </c:pt>
                <c:pt idx="135">
                  <c:v>3.1947587777011082</c:v>
                </c:pt>
                <c:pt idx="136">
                  <c:v>3.2031649066945023</c:v>
                </c:pt>
                <c:pt idx="137">
                  <c:v>3.2115710356878964</c:v>
                </c:pt>
                <c:pt idx="138">
                  <c:v>3.2199771646812905</c:v>
                </c:pt>
                <c:pt idx="139">
                  <c:v>3.2283832936746846</c:v>
                </c:pt>
                <c:pt idx="140">
                  <c:v>3.2367894226680787</c:v>
                </c:pt>
                <c:pt idx="141">
                  <c:v>3.2451955516614728</c:v>
                </c:pt>
                <c:pt idx="142">
                  <c:v>3.2536016806548664</c:v>
                </c:pt>
                <c:pt idx="143">
                  <c:v>3.2620078096482605</c:v>
                </c:pt>
                <c:pt idx="144">
                  <c:v>3.2704139386416542</c:v>
                </c:pt>
                <c:pt idx="145">
                  <c:v>3.2788200676350487</c:v>
                </c:pt>
                <c:pt idx="146">
                  <c:v>3.2872261966284424</c:v>
                </c:pt>
                <c:pt idx="147">
                  <c:v>3.2956323256218365</c:v>
                </c:pt>
                <c:pt idx="148">
                  <c:v>3.3040384546152306</c:v>
                </c:pt>
                <c:pt idx="149">
                  <c:v>3.3124445836086243</c:v>
                </c:pt>
                <c:pt idx="150">
                  <c:v>3.3208507126020184</c:v>
                </c:pt>
                <c:pt idx="151">
                  <c:v>3.3292568415954125</c:v>
                </c:pt>
                <c:pt idx="152">
                  <c:v>3.3376629705888066</c:v>
                </c:pt>
                <c:pt idx="153">
                  <c:v>3.3460690995822007</c:v>
                </c:pt>
                <c:pt idx="154">
                  <c:v>3.3544752285755948</c:v>
                </c:pt>
                <c:pt idx="155">
                  <c:v>3.3628813575689889</c:v>
                </c:pt>
                <c:pt idx="156">
                  <c:v>3.371287486562383</c:v>
                </c:pt>
                <c:pt idx="157">
                  <c:v>3.3796936155557771</c:v>
                </c:pt>
                <c:pt idx="158">
                  <c:v>3.3880997445491707</c:v>
                </c:pt>
                <c:pt idx="159">
                  <c:v>3.3965058735425644</c:v>
                </c:pt>
                <c:pt idx="160">
                  <c:v>3.4049120025359589</c:v>
                </c:pt>
                <c:pt idx="161">
                  <c:v>3.4133181315293526</c:v>
                </c:pt>
                <c:pt idx="162">
                  <c:v>3.4217242605227471</c:v>
                </c:pt>
                <c:pt idx="163">
                  <c:v>3.4301303895161408</c:v>
                </c:pt>
                <c:pt idx="164">
                  <c:v>3.4385365185095349</c:v>
                </c:pt>
                <c:pt idx="165">
                  <c:v>3.4469426475029286</c:v>
                </c:pt>
                <c:pt idx="166">
                  <c:v>3.4553487764963227</c:v>
                </c:pt>
                <c:pt idx="167">
                  <c:v>3.4637549054897168</c:v>
                </c:pt>
                <c:pt idx="168">
                  <c:v>3.4721610344831109</c:v>
                </c:pt>
                <c:pt idx="169">
                  <c:v>3.480567163476505</c:v>
                </c:pt>
                <c:pt idx="170">
                  <c:v>3.4889732924698986</c:v>
                </c:pt>
                <c:pt idx="171">
                  <c:v>3.4973794214632932</c:v>
                </c:pt>
                <c:pt idx="172">
                  <c:v>3.5057855504566864</c:v>
                </c:pt>
                <c:pt idx="173">
                  <c:v>3.5141916794500805</c:v>
                </c:pt>
                <c:pt idx="174">
                  <c:v>3.5225978084434746</c:v>
                </c:pt>
                <c:pt idx="175">
                  <c:v>3.5310039374368687</c:v>
                </c:pt>
                <c:pt idx="176">
                  <c:v>3.5394100664302628</c:v>
                </c:pt>
                <c:pt idx="177">
                  <c:v>3.5478161954236569</c:v>
                </c:pt>
                <c:pt idx="178">
                  <c:v>3.556222324417051</c:v>
                </c:pt>
                <c:pt idx="179">
                  <c:v>3.5646284534104451</c:v>
                </c:pt>
                <c:pt idx="180">
                  <c:v>3.5730345824038392</c:v>
                </c:pt>
                <c:pt idx="181">
                  <c:v>3.5814407113972329</c:v>
                </c:pt>
                <c:pt idx="182">
                  <c:v>3.589846840390627</c:v>
                </c:pt>
                <c:pt idx="183">
                  <c:v>3.5982529693840211</c:v>
                </c:pt>
                <c:pt idx="184">
                  <c:v>3.6066590983774152</c:v>
                </c:pt>
                <c:pt idx="185">
                  <c:v>3.6150652273708088</c:v>
                </c:pt>
                <c:pt idx="186">
                  <c:v>3.6234713563642034</c:v>
                </c:pt>
                <c:pt idx="187">
                  <c:v>3.631877485357597</c:v>
                </c:pt>
                <c:pt idx="188">
                  <c:v>3.6402836143509911</c:v>
                </c:pt>
                <c:pt idx="189">
                  <c:v>3.6486897433443848</c:v>
                </c:pt>
                <c:pt idx="190">
                  <c:v>3.6570958723377789</c:v>
                </c:pt>
                <c:pt idx="191">
                  <c:v>3.665502001331173</c:v>
                </c:pt>
                <c:pt idx="192">
                  <c:v>3.6739081303245671</c:v>
                </c:pt>
                <c:pt idx="193">
                  <c:v>3.6823142593179612</c:v>
                </c:pt>
                <c:pt idx="194">
                  <c:v>3.6907203883113553</c:v>
                </c:pt>
                <c:pt idx="195">
                  <c:v>3.6991265173047494</c:v>
                </c:pt>
                <c:pt idx="196">
                  <c:v>3.7075326462981426</c:v>
                </c:pt>
                <c:pt idx="197">
                  <c:v>3.7159387752915376</c:v>
                </c:pt>
                <c:pt idx="198">
                  <c:v>3.7243449042849308</c:v>
                </c:pt>
                <c:pt idx="199">
                  <c:v>3.7327510332783254</c:v>
                </c:pt>
                <c:pt idx="200">
                  <c:v>3.741157162271719</c:v>
                </c:pt>
                <c:pt idx="201">
                  <c:v>3.7495632912651131</c:v>
                </c:pt>
                <c:pt idx="202">
                  <c:v>3.7579694202585072</c:v>
                </c:pt>
                <c:pt idx="203">
                  <c:v>3.7663755492519013</c:v>
                </c:pt>
                <c:pt idx="204">
                  <c:v>3.7747816782452954</c:v>
                </c:pt>
                <c:pt idx="205">
                  <c:v>3.7831878072386891</c:v>
                </c:pt>
                <c:pt idx="206">
                  <c:v>3.7915939362320832</c:v>
                </c:pt>
                <c:pt idx="207">
                  <c:v>3.8000000652254773</c:v>
                </c:pt>
                <c:pt idx="208">
                  <c:v>3.8084061942188714</c:v>
                </c:pt>
                <c:pt idx="209">
                  <c:v>3.816812323212265</c:v>
                </c:pt>
                <c:pt idx="210">
                  <c:v>3.8252184522056596</c:v>
                </c:pt>
                <c:pt idx="211">
                  <c:v>3.8336245811990532</c:v>
                </c:pt>
                <c:pt idx="212">
                  <c:v>3.8420307101924478</c:v>
                </c:pt>
                <c:pt idx="213">
                  <c:v>3.850436839185841</c:v>
                </c:pt>
                <c:pt idx="214">
                  <c:v>3.8588429681792351</c:v>
                </c:pt>
                <c:pt idx="215">
                  <c:v>3.8672490971726292</c:v>
                </c:pt>
                <c:pt idx="216">
                  <c:v>3.8756552261660233</c:v>
                </c:pt>
                <c:pt idx="217">
                  <c:v>3.8840613551594174</c:v>
                </c:pt>
                <c:pt idx="218">
                  <c:v>3.8924674841528115</c:v>
                </c:pt>
                <c:pt idx="219">
                  <c:v>3.9008736131462056</c:v>
                </c:pt>
                <c:pt idx="220">
                  <c:v>3.9092797421395988</c:v>
                </c:pt>
                <c:pt idx="221">
                  <c:v>3.9176858711329934</c:v>
                </c:pt>
                <c:pt idx="222">
                  <c:v>3.926092000126387</c:v>
                </c:pt>
                <c:pt idx="223">
                  <c:v>3.9344981291197816</c:v>
                </c:pt>
                <c:pt idx="224">
                  <c:v>3.9429042581131752</c:v>
                </c:pt>
                <c:pt idx="225">
                  <c:v>3.9513103871065698</c:v>
                </c:pt>
                <c:pt idx="226">
                  <c:v>3.9597165160999634</c:v>
                </c:pt>
                <c:pt idx="227">
                  <c:v>3.9681226450933575</c:v>
                </c:pt>
                <c:pt idx="228">
                  <c:v>3.9765287740867512</c:v>
                </c:pt>
                <c:pt idx="229">
                  <c:v>3.9849349030801453</c:v>
                </c:pt>
                <c:pt idx="230">
                  <c:v>3.9933410320735394</c:v>
                </c:pt>
                <c:pt idx="231">
                  <c:v>4.001747161066934</c:v>
                </c:pt>
                <c:pt idx="232">
                  <c:v>4.0101532900603276</c:v>
                </c:pt>
                <c:pt idx="233">
                  <c:v>4.0185594190537213</c:v>
                </c:pt>
                <c:pt idx="234">
                  <c:v>4.0269655480471158</c:v>
                </c:pt>
                <c:pt idx="235">
                  <c:v>4.0353716770405095</c:v>
                </c:pt>
                <c:pt idx="236">
                  <c:v>4.043777806033904</c:v>
                </c:pt>
                <c:pt idx="237">
                  <c:v>4.0521839350272977</c:v>
                </c:pt>
                <c:pt idx="238">
                  <c:v>4.0605900640206913</c:v>
                </c:pt>
                <c:pt idx="239">
                  <c:v>4.0689961930140859</c:v>
                </c:pt>
                <c:pt idx="240">
                  <c:v>4.0774023220074795</c:v>
                </c:pt>
                <c:pt idx="241">
                  <c:v>4.0858084510008732</c:v>
                </c:pt>
                <c:pt idx="242">
                  <c:v>4.0942145799942677</c:v>
                </c:pt>
                <c:pt idx="243">
                  <c:v>4.1026207089876614</c:v>
                </c:pt>
                <c:pt idx="244">
                  <c:v>4.1110268379810551</c:v>
                </c:pt>
                <c:pt idx="245">
                  <c:v>4.1194329669744496</c:v>
                </c:pt>
                <c:pt idx="246">
                  <c:v>4.1278390959678433</c:v>
                </c:pt>
                <c:pt idx="247">
                  <c:v>4.1362452249612378</c:v>
                </c:pt>
                <c:pt idx="248">
                  <c:v>4.1446513539546315</c:v>
                </c:pt>
                <c:pt idx="249">
                  <c:v>4.153057482948026</c:v>
                </c:pt>
                <c:pt idx="250">
                  <c:v>4.1614636119414197</c:v>
                </c:pt>
                <c:pt idx="251">
                  <c:v>4.1698697409348133</c:v>
                </c:pt>
                <c:pt idx="252">
                  <c:v>4.1782758699282079</c:v>
                </c:pt>
                <c:pt idx="253">
                  <c:v>4.1866819989216015</c:v>
                </c:pt>
                <c:pt idx="254">
                  <c:v>4.1950881279149961</c:v>
                </c:pt>
                <c:pt idx="255">
                  <c:v>4.2034942569083888</c:v>
                </c:pt>
                <c:pt idx="256">
                  <c:v>4.2119003859017834</c:v>
                </c:pt>
                <c:pt idx="257">
                  <c:v>4.2203065148951771</c:v>
                </c:pt>
                <c:pt idx="258">
                  <c:v>4.2287126438885716</c:v>
                </c:pt>
                <c:pt idx="259">
                  <c:v>4.2371187728819697</c:v>
                </c:pt>
                <c:pt idx="260">
                  <c:v>4.2455249018753598</c:v>
                </c:pt>
                <c:pt idx="261">
                  <c:v>4.2539310308687535</c:v>
                </c:pt>
                <c:pt idx="262">
                  <c:v>4.262337159862148</c:v>
                </c:pt>
                <c:pt idx="263">
                  <c:v>4.2707432888555461</c:v>
                </c:pt>
                <c:pt idx="264">
                  <c:v>4.2791494178489362</c:v>
                </c:pt>
                <c:pt idx="265">
                  <c:v>4.2875555468423299</c:v>
                </c:pt>
                <c:pt idx="266">
                  <c:v>4.2959616758357244</c:v>
                </c:pt>
                <c:pt idx="267">
                  <c:v>4.3043678048291225</c:v>
                </c:pt>
                <c:pt idx="268">
                  <c:v>4.3127739338225117</c:v>
                </c:pt>
                <c:pt idx="269">
                  <c:v>4.3211800628159063</c:v>
                </c:pt>
                <c:pt idx="270">
                  <c:v>4.3295861918092999</c:v>
                </c:pt>
                <c:pt idx="271">
                  <c:v>4.337992320802698</c:v>
                </c:pt>
                <c:pt idx="272">
                  <c:v>4.3463984497960881</c:v>
                </c:pt>
                <c:pt idx="273">
                  <c:v>4.3548045787894818</c:v>
                </c:pt>
                <c:pt idx="274">
                  <c:v>4.3632107077828763</c:v>
                </c:pt>
                <c:pt idx="275">
                  <c:v>4.3716168367762744</c:v>
                </c:pt>
                <c:pt idx="276">
                  <c:v>4.3800229657696637</c:v>
                </c:pt>
                <c:pt idx="277">
                  <c:v>4.3884290947630582</c:v>
                </c:pt>
                <c:pt idx="278">
                  <c:v>4.3968352237564519</c:v>
                </c:pt>
                <c:pt idx="279">
                  <c:v>4.40524135274985</c:v>
                </c:pt>
                <c:pt idx="280">
                  <c:v>4.4136474817432401</c:v>
                </c:pt>
                <c:pt idx="281">
                  <c:v>4.4220536107366337</c:v>
                </c:pt>
                <c:pt idx="282">
                  <c:v>4.4304597397300327</c:v>
                </c:pt>
                <c:pt idx="283">
                  <c:v>4.4388658687234264</c:v>
                </c:pt>
                <c:pt idx="284">
                  <c:v>4.4472719977168209</c:v>
                </c:pt>
                <c:pt idx="285">
                  <c:v>4.4556781267102101</c:v>
                </c:pt>
                <c:pt idx="286">
                  <c:v>4.4640842557036091</c:v>
                </c:pt>
                <c:pt idx="287">
                  <c:v>4.4724903846970019</c:v>
                </c:pt>
                <c:pt idx="288">
                  <c:v>4.4808965136903955</c:v>
                </c:pt>
                <c:pt idx="289">
                  <c:v>4.4893026426837856</c:v>
                </c:pt>
                <c:pt idx="290">
                  <c:v>4.4977087716771837</c:v>
                </c:pt>
                <c:pt idx="291">
                  <c:v>4.5061149006705783</c:v>
                </c:pt>
                <c:pt idx="292">
                  <c:v>4.514521029663972</c:v>
                </c:pt>
                <c:pt idx="293">
                  <c:v>4.5229271586573621</c:v>
                </c:pt>
                <c:pt idx="294">
                  <c:v>4.5313332876507602</c:v>
                </c:pt>
                <c:pt idx="295">
                  <c:v>4.5397394166441547</c:v>
                </c:pt>
                <c:pt idx="296">
                  <c:v>4.5481455456375484</c:v>
                </c:pt>
                <c:pt idx="297">
                  <c:v>4.5565516746309385</c:v>
                </c:pt>
                <c:pt idx="298">
                  <c:v>4.5649578036243366</c:v>
                </c:pt>
                <c:pt idx="299">
                  <c:v>4.5733639326177311</c:v>
                </c:pt>
                <c:pt idx="300">
                  <c:v>4.5817700616111248</c:v>
                </c:pt>
                <c:pt idx="301">
                  <c:v>4.590176190604514</c:v>
                </c:pt>
                <c:pt idx="302">
                  <c:v>4.5985823195979121</c:v>
                </c:pt>
                <c:pt idx="303">
                  <c:v>4.6069884485913066</c:v>
                </c:pt>
                <c:pt idx="304">
                  <c:v>4.6153945775847003</c:v>
                </c:pt>
                <c:pt idx="305">
                  <c:v>4.6238007065780904</c:v>
                </c:pt>
                <c:pt idx="306">
                  <c:v>4.6322068355714885</c:v>
                </c:pt>
                <c:pt idx="307">
                  <c:v>4.640612964564883</c:v>
                </c:pt>
                <c:pt idx="308">
                  <c:v>4.6490190935582767</c:v>
                </c:pt>
                <c:pt idx="309">
                  <c:v>4.6574252225516704</c:v>
                </c:pt>
                <c:pt idx="310">
                  <c:v>4.665831351545064</c:v>
                </c:pt>
                <c:pt idx="311">
                  <c:v>4.6742374805384586</c:v>
                </c:pt>
                <c:pt idx="312">
                  <c:v>4.6826436095318522</c:v>
                </c:pt>
                <c:pt idx="313">
                  <c:v>4.6910497385252468</c:v>
                </c:pt>
                <c:pt idx="314">
                  <c:v>4.6994558675186404</c:v>
                </c:pt>
                <c:pt idx="315">
                  <c:v>4.707861996512035</c:v>
                </c:pt>
                <c:pt idx="316">
                  <c:v>4.7162681255054286</c:v>
                </c:pt>
                <c:pt idx="317">
                  <c:v>4.7246742544988232</c:v>
                </c:pt>
                <c:pt idx="318">
                  <c:v>4.7330803834922159</c:v>
                </c:pt>
                <c:pt idx="319">
                  <c:v>4.7414865124856105</c:v>
                </c:pt>
                <c:pt idx="320">
                  <c:v>4.7498926414790041</c:v>
                </c:pt>
                <c:pt idx="321">
                  <c:v>4.7582987704723987</c:v>
                </c:pt>
                <c:pt idx="322">
                  <c:v>4.7667048994657923</c:v>
                </c:pt>
                <c:pt idx="323">
                  <c:v>4.7751110284591869</c:v>
                </c:pt>
                <c:pt idx="324">
                  <c:v>4.7835171574525805</c:v>
                </c:pt>
                <c:pt idx="325">
                  <c:v>4.7919232864459751</c:v>
                </c:pt>
                <c:pt idx="326">
                  <c:v>4.8003294154393688</c:v>
                </c:pt>
                <c:pt idx="327">
                  <c:v>4.8087355444327624</c:v>
                </c:pt>
                <c:pt idx="328">
                  <c:v>4.817141673426157</c:v>
                </c:pt>
                <c:pt idx="329">
                  <c:v>4.8255478024195506</c:v>
                </c:pt>
                <c:pt idx="330">
                  <c:v>4.8339539314129452</c:v>
                </c:pt>
                <c:pt idx="331">
                  <c:v>4.8423600604063388</c:v>
                </c:pt>
                <c:pt idx="332">
                  <c:v>4.8507661893997334</c:v>
                </c:pt>
                <c:pt idx="333">
                  <c:v>4.8591723183931261</c:v>
                </c:pt>
                <c:pt idx="334">
                  <c:v>4.8675784473865216</c:v>
                </c:pt>
                <c:pt idx="335">
                  <c:v>4.8759845763799143</c:v>
                </c:pt>
                <c:pt idx="336">
                  <c:v>4.8843907053733089</c:v>
                </c:pt>
                <c:pt idx="337">
                  <c:v>4.8927968343667025</c:v>
                </c:pt>
                <c:pt idx="338">
                  <c:v>4.9012029633600962</c:v>
                </c:pt>
                <c:pt idx="339">
                  <c:v>4.9096090923534907</c:v>
                </c:pt>
                <c:pt idx="340">
                  <c:v>4.9180152213468844</c:v>
                </c:pt>
                <c:pt idx="341">
                  <c:v>4.9264213503402789</c:v>
                </c:pt>
                <c:pt idx="342">
                  <c:v>4.9348274793336726</c:v>
                </c:pt>
                <c:pt idx="343">
                  <c:v>4.9432336083270672</c:v>
                </c:pt>
                <c:pt idx="344">
                  <c:v>4.9516397373204608</c:v>
                </c:pt>
                <c:pt idx="345">
                  <c:v>4.9600458663138554</c:v>
                </c:pt>
                <c:pt idx="346">
                  <c:v>4.968451995307249</c:v>
                </c:pt>
                <c:pt idx="347">
                  <c:v>4.9768581243006436</c:v>
                </c:pt>
                <c:pt idx="348">
                  <c:v>4.9852642532940372</c:v>
                </c:pt>
                <c:pt idx="349">
                  <c:v>4.9936703822874318</c:v>
                </c:pt>
                <c:pt idx="350">
                  <c:v>5.0020765112808245</c:v>
                </c:pt>
                <c:pt idx="351">
                  <c:v>5.0104826402742182</c:v>
                </c:pt>
                <c:pt idx="352">
                  <c:v>5.0188887692676127</c:v>
                </c:pt>
                <c:pt idx="353">
                  <c:v>5.0272948982610073</c:v>
                </c:pt>
                <c:pt idx="354">
                  <c:v>5.0357010272544009</c:v>
                </c:pt>
                <c:pt idx="355">
                  <c:v>5.0441071562477946</c:v>
                </c:pt>
                <c:pt idx="356">
                  <c:v>5.0525132852411891</c:v>
                </c:pt>
                <c:pt idx="357">
                  <c:v>5.0609194142345837</c:v>
                </c:pt>
                <c:pt idx="358">
                  <c:v>5.0693255432279773</c:v>
                </c:pt>
                <c:pt idx="359">
                  <c:v>5.077731672221371</c:v>
                </c:pt>
                <c:pt idx="360">
                  <c:v>5.0861378012147647</c:v>
                </c:pt>
                <c:pt idx="361">
                  <c:v>5.0945439302081601</c:v>
                </c:pt>
                <c:pt idx="362">
                  <c:v>5.1029500592015538</c:v>
                </c:pt>
                <c:pt idx="363">
                  <c:v>5.1113561881949474</c:v>
                </c:pt>
                <c:pt idx="364">
                  <c:v>5.1197623171883402</c:v>
                </c:pt>
                <c:pt idx="365">
                  <c:v>5.1281684461817356</c:v>
                </c:pt>
                <c:pt idx="366">
                  <c:v>5.1365745751751302</c:v>
                </c:pt>
                <c:pt idx="367">
                  <c:v>5.1449807041685229</c:v>
                </c:pt>
                <c:pt idx="368">
                  <c:v>5.1533868331619166</c:v>
                </c:pt>
                <c:pt idx="369">
                  <c:v>5.1617929621553102</c:v>
                </c:pt>
                <c:pt idx="370">
                  <c:v>5.1701990911487057</c:v>
                </c:pt>
                <c:pt idx="371">
                  <c:v>5.1786052201420993</c:v>
                </c:pt>
                <c:pt idx="372">
                  <c:v>5.187011349135493</c:v>
                </c:pt>
                <c:pt idx="373">
                  <c:v>5.1954174781288867</c:v>
                </c:pt>
                <c:pt idx="374">
                  <c:v>5.2038236071222812</c:v>
                </c:pt>
                <c:pt idx="375">
                  <c:v>5.2122297361156757</c:v>
                </c:pt>
                <c:pt idx="376">
                  <c:v>5.2206358651090694</c:v>
                </c:pt>
                <c:pt idx="377">
                  <c:v>5.2290419941024631</c:v>
                </c:pt>
                <c:pt idx="378">
                  <c:v>5.2374481230958576</c:v>
                </c:pt>
                <c:pt idx="379">
                  <c:v>5.2458542520892522</c:v>
                </c:pt>
                <c:pt idx="380">
                  <c:v>5.2542603810826458</c:v>
                </c:pt>
                <c:pt idx="381">
                  <c:v>5.2626665100760386</c:v>
                </c:pt>
                <c:pt idx="382">
                  <c:v>5.2710726390694331</c:v>
                </c:pt>
                <c:pt idx="383">
                  <c:v>5.2794787680628268</c:v>
                </c:pt>
                <c:pt idx="384">
                  <c:v>5.2878848970562213</c:v>
                </c:pt>
                <c:pt idx="385">
                  <c:v>5.296291026049615</c:v>
                </c:pt>
                <c:pt idx="386">
                  <c:v>5.3046971550430095</c:v>
                </c:pt>
                <c:pt idx="387">
                  <c:v>5.3131032840364032</c:v>
                </c:pt>
                <c:pt idx="388">
                  <c:v>5.3215094130297977</c:v>
                </c:pt>
                <c:pt idx="389">
                  <c:v>5.3299155420231914</c:v>
                </c:pt>
                <c:pt idx="390">
                  <c:v>5.3383216710165851</c:v>
                </c:pt>
                <c:pt idx="391">
                  <c:v>5.3467278000099796</c:v>
                </c:pt>
                <c:pt idx="392">
                  <c:v>5.3551339290033741</c:v>
                </c:pt>
                <c:pt idx="393">
                  <c:v>5.3635400579967678</c:v>
                </c:pt>
                <c:pt idx="394">
                  <c:v>5.3719461869901615</c:v>
                </c:pt>
                <c:pt idx="395">
                  <c:v>5.380352315983556</c:v>
                </c:pt>
                <c:pt idx="396">
                  <c:v>5.3887584449769488</c:v>
                </c:pt>
                <c:pt idx="397">
                  <c:v>5.3971645739703442</c:v>
                </c:pt>
                <c:pt idx="398">
                  <c:v>5.405570702963737</c:v>
                </c:pt>
                <c:pt idx="399">
                  <c:v>5.4139768319571306</c:v>
                </c:pt>
                <c:pt idx="400">
                  <c:v>5.4223829609505252</c:v>
                </c:pt>
                <c:pt idx="401">
                  <c:v>5.4307890899439197</c:v>
                </c:pt>
                <c:pt idx="402">
                  <c:v>5.4391952189373134</c:v>
                </c:pt>
                <c:pt idx="403">
                  <c:v>5.447601347930707</c:v>
                </c:pt>
                <c:pt idx="404">
                  <c:v>5.4560074769241016</c:v>
                </c:pt>
                <c:pt idx="405">
                  <c:v>5.4644136059174961</c:v>
                </c:pt>
                <c:pt idx="406">
                  <c:v>5.4728197349108898</c:v>
                </c:pt>
                <c:pt idx="407">
                  <c:v>5.4812258639042835</c:v>
                </c:pt>
                <c:pt idx="408">
                  <c:v>5.489631992897678</c:v>
                </c:pt>
                <c:pt idx="409">
                  <c:v>5.4980381218910725</c:v>
                </c:pt>
                <c:pt idx="410">
                  <c:v>5.5064442508844662</c:v>
                </c:pt>
                <c:pt idx="411">
                  <c:v>5.5148503798778599</c:v>
                </c:pt>
                <c:pt idx="412">
                  <c:v>5.5232565088712526</c:v>
                </c:pt>
                <c:pt idx="413">
                  <c:v>5.5316626378646472</c:v>
                </c:pt>
                <c:pt idx="414">
                  <c:v>5.5400687668580426</c:v>
                </c:pt>
                <c:pt idx="415">
                  <c:v>5.5484748958514354</c:v>
                </c:pt>
                <c:pt idx="416">
                  <c:v>5.556881024844829</c:v>
                </c:pt>
                <c:pt idx="417">
                  <c:v>5.5652871538382236</c:v>
                </c:pt>
                <c:pt idx="418">
                  <c:v>5.5736932828316181</c:v>
                </c:pt>
                <c:pt idx="419">
                  <c:v>5.5820994118250118</c:v>
                </c:pt>
                <c:pt idx="420">
                  <c:v>5.5905055408184054</c:v>
                </c:pt>
                <c:pt idx="421">
                  <c:v>5.5989116698117991</c:v>
                </c:pt>
                <c:pt idx="422">
                  <c:v>5.6073177988051945</c:v>
                </c:pt>
                <c:pt idx="423">
                  <c:v>5.6157239277985882</c:v>
                </c:pt>
                <c:pt idx="424">
                  <c:v>5.6241300567919819</c:v>
                </c:pt>
                <c:pt idx="425">
                  <c:v>5.6325361857853755</c:v>
                </c:pt>
                <c:pt idx="426">
                  <c:v>5.6409423147787701</c:v>
                </c:pt>
                <c:pt idx="427">
                  <c:v>5.6493484437721646</c:v>
                </c:pt>
                <c:pt idx="428">
                  <c:v>5.6577545727655583</c:v>
                </c:pt>
                <c:pt idx="429">
                  <c:v>5.666160701758951</c:v>
                </c:pt>
                <c:pt idx="430">
                  <c:v>5.6745668307523456</c:v>
                </c:pt>
                <c:pt idx="431">
                  <c:v>5.6829729597457401</c:v>
                </c:pt>
                <c:pt idx="432">
                  <c:v>5.6913790887391338</c:v>
                </c:pt>
                <c:pt idx="433">
                  <c:v>5.6997852177325274</c:v>
                </c:pt>
                <c:pt idx="434">
                  <c:v>5.708191346725922</c:v>
                </c:pt>
                <c:pt idx="435">
                  <c:v>5.7165974757193156</c:v>
                </c:pt>
                <c:pt idx="436">
                  <c:v>5.7250036047127102</c:v>
                </c:pt>
                <c:pt idx="437">
                  <c:v>5.7334097337061039</c:v>
                </c:pt>
                <c:pt idx="438">
                  <c:v>5.7418158626994975</c:v>
                </c:pt>
                <c:pt idx="439">
                  <c:v>5.7502219916928921</c:v>
                </c:pt>
                <c:pt idx="440">
                  <c:v>5.7586281206862866</c:v>
                </c:pt>
                <c:pt idx="441">
                  <c:v>5.7670342496796803</c:v>
                </c:pt>
                <c:pt idx="442">
                  <c:v>5.7754403786730739</c:v>
                </c:pt>
                <c:pt idx="443">
                  <c:v>5.7838465076664685</c:v>
                </c:pt>
                <c:pt idx="444">
                  <c:v>5.792252636659863</c:v>
                </c:pt>
                <c:pt idx="445">
                  <c:v>5.8006587656532558</c:v>
                </c:pt>
                <c:pt idx="446">
                  <c:v>5.8090648946466494</c:v>
                </c:pt>
                <c:pt idx="447">
                  <c:v>5.817471023640044</c:v>
                </c:pt>
                <c:pt idx="448">
                  <c:v>5.8258771526334376</c:v>
                </c:pt>
                <c:pt idx="449">
                  <c:v>5.8342832816268322</c:v>
                </c:pt>
                <c:pt idx="450">
                  <c:v>5.8426894106202258</c:v>
                </c:pt>
              </c:numCache>
            </c:numRef>
          </c:xVal>
          <c:yVal>
            <c:numRef>
              <c:f>fit_2NN_HCP!$M$19:$M$469</c:f>
              <c:numCache>
                <c:formatCode>General</c:formatCode>
                <c:ptCount val="451"/>
                <c:pt idx="0">
                  <c:v>0.38935637193805661</c:v>
                </c:pt>
                <c:pt idx="1">
                  <c:v>-2.0242695623135631E-2</c:v>
                </c:pt>
                <c:pt idx="2">
                  <c:v>-0.41282965630264457</c:v>
                </c:pt>
                <c:pt idx="3">
                  <c:v>-0.78895720090008581</c:v>
                </c:pt>
                <c:pt idx="4">
                  <c:v>-1.1491615134491084</c:v>
                </c:pt>
                <c:pt idx="5">
                  <c:v>-1.4939627467678775</c:v>
                </c:pt>
                <c:pt idx="6">
                  <c:v>-1.8238654845374569</c:v>
                </c:pt>
                <c:pt idx="7">
                  <c:v>-2.139359190286779</c:v>
                </c:pt>
                <c:pt idx="8">
                  <c:v>-2.4409186436523171</c:v>
                </c:pt>
                <c:pt idx="9">
                  <c:v>-2.729004364269823</c:v>
                </c:pt>
                <c:pt idx="10">
                  <c:v>-3.0040630236458554</c:v>
                </c:pt>
                <c:pt idx="11">
                  <c:v>-3.2665278453472482</c:v>
                </c:pt>
                <c:pt idx="12">
                  <c:v>-3.5168189938366439</c:v>
                </c:pt>
                <c:pt idx="13">
                  <c:v>-3.7553439522736447</c:v>
                </c:pt>
                <c:pt idx="14">
                  <c:v>-3.9824978895916914</c:v>
                </c:pt>
                <c:pt idx="15">
                  <c:v>-4.1986640171523888</c:v>
                </c:pt>
                <c:pt idx="16">
                  <c:v>-4.4042139352705902</c:v>
                </c:pt>
                <c:pt idx="17">
                  <c:v>-4.599507969894912</c:v>
                </c:pt>
                <c:pt idx="18">
                  <c:v>-4.7848954997210349</c:v>
                </c:pt>
                <c:pt idx="19">
                  <c:v>-4.9607152740067839</c:v>
                </c:pt>
                <c:pt idx="20">
                  <c:v>-5.1272957213508477</c:v>
                </c:pt>
                <c:pt idx="21">
                  <c:v>-5.2849552496893502</c:v>
                </c:pt>
                <c:pt idx="22">
                  <c:v>-5.4340025377575998</c:v>
                </c:pt>
                <c:pt idx="23">
                  <c:v>-5.574736818257513</c:v>
                </c:pt>
                <c:pt idx="24">
                  <c:v>-5.7074481529639005</c:v>
                </c:pt>
                <c:pt idx="25">
                  <c:v>-5.8324176999970607</c:v>
                </c:pt>
                <c:pt idx="26">
                  <c:v>-5.9499179734820906</c:v>
                </c:pt>
                <c:pt idx="27">
                  <c:v>-6.0602130958095746</c:v>
                </c:pt>
                <c:pt idx="28">
                  <c:v>-6.1635590427060549</c:v>
                </c:pt>
                <c:pt idx="29">
                  <c:v>-6.2602038813169294</c:v>
                </c:pt>
                <c:pt idx="30">
                  <c:v>-6.3503880014987928</c:v>
                </c:pt>
                <c:pt idx="31">
                  <c:v>-6.4343443405126095</c:v>
                </c:pt>
                <c:pt idx="32">
                  <c:v>-6.5122986013038187</c:v>
                </c:pt>
                <c:pt idx="33">
                  <c:v>-6.5844694645502511</c:v>
                </c:pt>
                <c:pt idx="34">
                  <c:v>-6.6510687946535967</c:v>
                </c:pt>
                <c:pt idx="35">
                  <c:v>-6.7123018398453169</c:v>
                </c:pt>
                <c:pt idx="36">
                  <c:v>-6.7683674265730911</c:v>
                </c:pt>
                <c:pt idx="37">
                  <c:v>-6.8194581483291685</c:v>
                </c:pt>
                <c:pt idx="38">
                  <c:v>-6.8657605490775175</c:v>
                </c:pt>
                <c:pt idx="39">
                  <c:v>-6.9074553014322611</c:v>
                </c:pt>
                <c:pt idx="40">
                  <c:v>-6.9447173797356427</c:v>
                </c:pt>
                <c:pt idx="41">
                  <c:v>-6.9777162281794958</c:v>
                </c:pt>
                <c:pt idx="42">
                  <c:v>-7.0066159241102959</c:v>
                </c:pt>
                <c:pt idx="43">
                  <c:v>-7.0315753366538445</c:v>
                </c:pt>
                <c:pt idx="44">
                  <c:v>-7.0527482807918176</c:v>
                </c:pt>
                <c:pt idx="45">
                  <c:v>-7.0702836670187921</c:v>
                </c:pt>
                <c:pt idx="46">
                  <c:v>-7.0843256467046221</c:v>
                </c:pt>
                <c:pt idx="47">
                  <c:v>-7.095013753283661</c:v>
                </c:pt>
                <c:pt idx="48">
                  <c:v>-7.1024830393887992</c:v>
                </c:pt>
                <c:pt idx="49">
                  <c:v>-7.1068642100450532</c:v>
                </c:pt>
                <c:pt idx="50">
                  <c:v>-7.1082837520342226</c:v>
                </c:pt>
                <c:pt idx="51">
                  <c:v>-7.1068640595388981</c:v>
                </c:pt>
                <c:pt idx="52">
                  <c:v>-7.1027235561712319</c:v>
                </c:pt>
                <c:pt idx="53">
                  <c:v>-7.0959768134887549</c:v>
                </c:pt>
                <c:pt idx="54">
                  <c:v>-7.0867346660967456</c:v>
                </c:pt>
                <c:pt idx="55">
                  <c:v>-7.0751043234338535</c:v>
                </c:pt>
                <c:pt idx="56">
                  <c:v>-7.0611894783349269</c:v>
                </c:pt>
                <c:pt idx="57">
                  <c:v>-7.0450904124623861</c:v>
                </c:pt>
                <c:pt idx="58">
                  <c:v>-7.0269040986949038</c:v>
                </c:pt>
                <c:pt idx="59">
                  <c:v>-7.0067243005596502</c:v>
                </c:pt>
                <c:pt idx="60">
                  <c:v>-6.9846416687919737</c:v>
                </c:pt>
                <c:pt idx="61">
                  <c:v>-6.9607438351039708</c:v>
                </c:pt>
                <c:pt idx="62">
                  <c:v>-6.9351155032411516</c:v>
                </c:pt>
                <c:pt idx="63">
                  <c:v>-6.9078385374041886</c:v>
                </c:pt>
                <c:pt idx="64">
                  <c:v>-6.8789920481105238</c:v>
                </c:pt>
                <c:pt idx="65">
                  <c:v>-6.8486524755685476</c:v>
                </c:pt>
                <c:pt idx="66">
                  <c:v>-6.8168936706350021</c:v>
                </c:pt>
                <c:pt idx="67">
                  <c:v>-6.7837869734242746</c:v>
                </c:pt>
                <c:pt idx="68">
                  <c:v>-6.749401289636312</c:v>
                </c:pt>
                <c:pt idx="69">
                  <c:v>-6.7138031646680139</c:v>
                </c:pt>
                <c:pt idx="70">
                  <c:v>-6.6770568555711449</c:v>
                </c:pt>
                <c:pt idx="71">
                  <c:v>-6.6392244009179926</c:v>
                </c:pt>
                <c:pt idx="72">
                  <c:v>-6.6003656886343451</c:v>
                </c:pt>
                <c:pt idx="73">
                  <c:v>-6.5605385218576071</c:v>
                </c:pt>
                <c:pt idx="74">
                  <c:v>-6.5197986828762948</c:v>
                </c:pt>
                <c:pt idx="75">
                  <c:v>-6.4781999952055509</c:v>
                </c:pt>
                <c:pt idx="76">
                  <c:v>-6.4357943838517713</c:v>
                </c:pt>
                <c:pt idx="77">
                  <c:v>-6.3926319338179844</c:v>
                </c:pt>
                <c:pt idx="78">
                  <c:v>-6.3487609469000787</c:v>
                </c:pt>
                <c:pt idx="79">
                  <c:v>-6.3042279968226733</c:v>
                </c:pt>
                <c:pt idx="80">
                  <c:v>-6.2590779827619407</c:v>
                </c:pt>
                <c:pt idx="81">
                  <c:v>-6.2133541813014821</c:v>
                </c:pt>
                <c:pt idx="82">
                  <c:v>-6.1670982968659063</c:v>
                </c:pt>
                <c:pt idx="83">
                  <c:v>-6.1203505106756353</c:v>
                </c:pt>
                <c:pt idx="84">
                  <c:v>-6.0731495282651613</c:v>
                </c:pt>
                <c:pt idx="85">
                  <c:v>-6.0255326256058197</c:v>
                </c:pt>
                <c:pt idx="86">
                  <c:v>-5.9775356938729463</c:v>
                </c:pt>
                <c:pt idx="87">
                  <c:v>-5.9291932828962022</c:v>
                </c:pt>
                <c:pt idx="88">
                  <c:v>-5.8805386433307447</c:v>
                </c:pt>
                <c:pt idx="89">
                  <c:v>-5.831603767585845</c:v>
                </c:pt>
                <c:pt idx="90">
                  <c:v>-5.7824194295465192</c:v>
                </c:pt>
                <c:pt idx="91">
                  <c:v>-5.7330152231227638</c:v>
                </c:pt>
                <c:pt idx="92">
                  <c:v>-5.6834195996599703</c:v>
                </c:pt>
                <c:pt idx="93">
                  <c:v>-5.6336599042431645</c:v>
                </c:pt>
                <c:pt idx="94">
                  <c:v>-5.5837624109268305</c:v>
                </c:pt>
                <c:pt idx="95">
                  <c:v>-5.5337523569210667</c:v>
                </c:pt>
                <c:pt idx="96">
                  <c:v>-5.4836539757641232</c:v>
                </c:pt>
                <c:pt idx="97">
                  <c:v>-5.433490529510336</c:v>
                </c:pt>
                <c:pt idx="98">
                  <c:v>-5.3832843399618202</c:v>
                </c:pt>
                <c:pt idx="99">
                  <c:v>-5.3330568189713441</c:v>
                </c:pt>
                <c:pt idx="100">
                  <c:v>-5.2828284978431297</c:v>
                </c:pt>
                <c:pt idx="101">
                  <c:v>-5.2326190558575103</c:v>
                </c:pt>
                <c:pt idx="102">
                  <c:v>-5.182447347944672</c:v>
                </c:pt>
                <c:pt idx="103">
                  <c:v>-5.1323314315319557</c:v>
                </c:pt>
                <c:pt idx="104">
                  <c:v>-5.0822885925885775</c:v>
                </c:pt>
                <c:pt idx="105">
                  <c:v>-5.032335370890844</c:v>
                </c:pt>
                <c:pt idx="106">
                  <c:v>-4.9824875845303627</c:v>
                </c:pt>
                <c:pt idx="107">
                  <c:v>-4.9327603536871152</c:v>
                </c:pt>
                <c:pt idx="108">
                  <c:v>-4.8831681236885505</c:v>
                </c:pt>
                <c:pt idx="109">
                  <c:v>-4.8337246873753994</c:v>
                </c:pt>
                <c:pt idx="110">
                  <c:v>-4.7844432067941662</c:v>
                </c:pt>
                <c:pt idx="111">
                  <c:v>-4.7353362342358167</c:v>
                </c:pt>
                <c:pt idx="112">
                  <c:v>-4.6864157326395706</c:v>
                </c:pt>
                <c:pt idx="113">
                  <c:v>-4.6376930953801363</c:v>
                </c:pt>
                <c:pt idx="114">
                  <c:v>-4.5891791654562892</c:v>
                </c:pt>
                <c:pt idx="115">
                  <c:v>-4.5408842540981231</c:v>
                </c:pt>
                <c:pt idx="116">
                  <c:v>-4.492818158809829</c:v>
                </c:pt>
                <c:pt idx="117">
                  <c:v>-4.4449901808643784</c:v>
                </c:pt>
                <c:pt idx="118">
                  <c:v>-4.397409142266028</c:v>
                </c:pt>
                <c:pt idx="119">
                  <c:v>-4.3500834021960815</c:v>
                </c:pt>
                <c:pt idx="120">
                  <c:v>-4.3030208729569912</c:v>
                </c:pt>
                <c:pt idx="121">
                  <c:v>-4.256229035429274</c:v>
                </c:pt>
                <c:pt idx="122">
                  <c:v>-4.2097149540555669</c:v>
                </c:pt>
                <c:pt idx="123">
                  <c:v>-4.1634852913654603</c:v>
                </c:pt>
                <c:pt idx="124">
                  <c:v>-4.1175463220545732</c:v>
                </c:pt>
                <c:pt idx="125">
                  <c:v>-4.0719039466308393</c:v>
                </c:pt>
                <c:pt idx="126">
                  <c:v>-4.0265637046406297</c:v>
                </c:pt>
                <c:pt idx="127">
                  <c:v>-3.9815307874870198</c:v>
                </c:pt>
                <c:pt idx="128">
                  <c:v>-3.9368100508520385</c:v>
                </c:pt>
                <c:pt idx="129">
                  <c:v>-3.8924060267345748</c:v>
                </c:pt>
                <c:pt idx="130">
                  <c:v>-3.8483229351151267</c:v>
                </c:pt>
                <c:pt idx="131">
                  <c:v>-3.8045646952583398</c:v>
                </c:pt>
                <c:pt idx="132">
                  <c:v>-3.7611349366639617</c:v>
                </c:pt>
                <c:pt idx="133">
                  <c:v>-3.7180370096765039</c:v>
                </c:pt>
                <c:pt idx="134">
                  <c:v>-3.6752739957636344</c:v>
                </c:pt>
                <c:pt idx="135">
                  <c:v>-3.6328487174730917</c:v>
                </c:pt>
                <c:pt idx="136">
                  <c:v>-3.5907637480774182</c:v>
                </c:pt>
                <c:pt idx="137">
                  <c:v>-3.5490214209159134</c:v>
                </c:pt>
                <c:pt idx="138">
                  <c:v>-3.5076238384425338</c:v>
                </c:pt>
                <c:pt idx="139">
                  <c:v>-3.4665728809885232</c:v>
                </c:pt>
                <c:pt idx="140">
                  <c:v>-3.4258702152481284</c:v>
                </c:pt>
                <c:pt idx="141">
                  <c:v>-3.3855173024956215</c:v>
                </c:pt>
                <c:pt idx="142">
                  <c:v>-3.3455154065415322</c:v>
                </c:pt>
                <c:pt idx="143">
                  <c:v>-3.3058656014358179</c:v>
                </c:pt>
                <c:pt idx="144">
                  <c:v>-3.2665687789254849</c:v>
                </c:pt>
                <c:pt idx="145">
                  <c:v>-3.2276256556738865</c:v>
                </c:pt>
                <c:pt idx="146">
                  <c:v>-3.1890367802488502</c:v>
                </c:pt>
                <c:pt idx="147">
                  <c:v>-3.1508025398863828</c:v>
                </c:pt>
                <c:pt idx="148">
                  <c:v>-3.1129231670367519</c:v>
                </c:pt>
                <c:pt idx="149">
                  <c:v>-3.0753987456993164</c:v>
                </c:pt>
                <c:pt idx="150">
                  <c:v>-3.0382292175524439</c:v>
                </c:pt>
                <c:pt idx="151">
                  <c:v>-3.0014143878846347</c:v>
                </c:pt>
                <c:pt idx="152">
                  <c:v>-2.9649539313327509</c:v>
                </c:pt>
                <c:pt idx="153">
                  <c:v>-2.9288473974331306</c:v>
                </c:pt>
                <c:pt idx="154">
                  <c:v>-2.8930942159911988</c:v>
                </c:pt>
                <c:pt idx="155">
                  <c:v>-2.8576937022749767</c:v>
                </c:pt>
                <c:pt idx="156">
                  <c:v>-2.8226450620378034</c:v>
                </c:pt>
                <c:pt idx="157">
                  <c:v>-2.7879473963753791</c:v>
                </c:pt>
                <c:pt idx="158">
                  <c:v>-2.7535997064220914</c:v>
                </c:pt>
                <c:pt idx="159">
                  <c:v>-2.7196008978914898</c:v>
                </c:pt>
                <c:pt idx="160">
                  <c:v>-2.6859497854655885</c:v>
                </c:pt>
                <c:pt idx="161">
                  <c:v>-2.6526450970375719</c:v>
                </c:pt>
                <c:pt idx="162">
                  <c:v>-2.6196854778122711</c:v>
                </c:pt>
                <c:pt idx="163">
                  <c:v>-2.5870694942688148</c:v>
                </c:pt>
                <c:pt idx="164">
                  <c:v>-2.5547956379895114</c:v>
                </c:pt>
                <c:pt idx="165">
                  <c:v>-2.5228623293591159</c:v>
                </c:pt>
                <c:pt idx="166">
                  <c:v>-2.4912679211383493</c:v>
                </c:pt>
                <c:pt idx="167">
                  <c:v>-2.4600107019155311</c:v>
                </c:pt>
                <c:pt idx="168">
                  <c:v>-2.4290888994400093</c:v>
                </c:pt>
                <c:pt idx="169">
                  <c:v>-2.3985006838410112</c:v>
                </c:pt>
                <c:pt idx="170">
                  <c:v>-2.3682441707354025</c:v>
                </c:pt>
                <c:pt idx="171">
                  <c:v>-2.3383174242277454</c:v>
                </c:pt>
                <c:pt idx="172">
                  <c:v>-2.3087184598059887</c:v>
                </c:pt>
                <c:pt idx="173">
                  <c:v>-2.2794452471359072</c:v>
                </c:pt>
                <c:pt idx="174">
                  <c:v>-2.2504957127575191</c:v>
                </c:pt>
                <c:pt idx="175">
                  <c:v>-2.2218677426863915</c:v>
                </c:pt>
                <c:pt idx="176">
                  <c:v>-2.1935591849228171</c:v>
                </c:pt>
                <c:pt idx="177">
                  <c:v>-2.1655678518716956</c:v>
                </c:pt>
                <c:pt idx="178">
                  <c:v>-2.1378915226758801</c:v>
                </c:pt>
                <c:pt idx="179">
                  <c:v>-2.1105279454656616</c:v>
                </c:pt>
                <c:pt idx="180">
                  <c:v>-2.08347483952701</c:v>
                </c:pt>
                <c:pt idx="181">
                  <c:v>-2.0567298973910693</c:v>
                </c:pt>
                <c:pt idx="182">
                  <c:v>-2.030290786847385</c:v>
                </c:pt>
                <c:pt idx="183">
                  <c:v>-2.0041551528832335</c:v>
                </c:pt>
                <c:pt idx="184">
                  <c:v>-1.9783206195513559</c:v>
                </c:pt>
                <c:pt idx="185">
                  <c:v>-1.952784791768343</c:v>
                </c:pt>
                <c:pt idx="186">
                  <c:v>-1.9275452570458429</c:v>
                </c:pt>
                <c:pt idx="187">
                  <c:v>-1.9025995871567356</c:v>
                </c:pt>
                <c:pt idx="188">
                  <c:v>-1.8779453397382422</c:v>
                </c:pt>
                <c:pt idx="189">
                  <c:v>-1.8535800598340648</c:v>
                </c:pt>
                <c:pt idx="190">
                  <c:v>-1.8295012813773941</c:v>
                </c:pt>
                <c:pt idx="191">
                  <c:v>-1.8057065286167235</c:v>
                </c:pt>
                <c:pt idx="192">
                  <c:v>-1.7821933174862394</c:v>
                </c:pt>
                <c:pt idx="193">
                  <c:v>-1.7589591569225882</c:v>
                </c:pt>
                <c:pt idx="194">
                  <c:v>-1.7360015501297106</c:v>
                </c:pt>
                <c:pt idx="195">
                  <c:v>-1.7133179957934062</c:v>
                </c:pt>
                <c:pt idx="196">
                  <c:v>-1.6909059892472555</c:v>
                </c:pt>
                <c:pt idx="197">
                  <c:v>-1.6687630235914299</c:v>
                </c:pt>
                <c:pt idx="198">
                  <c:v>-1.6468865907659671</c:v>
                </c:pt>
                <c:pt idx="199">
                  <c:v>-1.625274182579892</c:v>
                </c:pt>
                <c:pt idx="200">
                  <c:v>-1.6039232916977189</c:v>
                </c:pt>
                <c:pt idx="201">
                  <c:v>-1.5828314125846235</c:v>
                </c:pt>
                <c:pt idx="202">
                  <c:v>-1.5619960424117063</c:v>
                </c:pt>
                <c:pt idx="203">
                  <c:v>-1.5414146819225893</c:v>
                </c:pt>
                <c:pt idx="204">
                  <c:v>-1.5210848362626574</c:v>
                </c:pt>
                <c:pt idx="205">
                  <c:v>-1.5010040157721471</c:v>
                </c:pt>
                <c:pt idx="206">
                  <c:v>-1.4811697367442749</c:v>
                </c:pt>
                <c:pt idx="207">
                  <c:v>-1.4615795221495769</c:v>
                </c:pt>
                <c:pt idx="208">
                  <c:v>-1.4422309023275526</c:v>
                </c:pt>
                <c:pt idx="209">
                  <c:v>-1.423121415646724</c:v>
                </c:pt>
                <c:pt idx="210">
                  <c:v>-1.4042486091341426</c:v>
                </c:pt>
                <c:pt idx="211">
                  <c:v>-1.3856100390753945</c:v>
                </c:pt>
                <c:pt idx="212">
                  <c:v>-1.3672032715860474</c:v>
                </c:pt>
                <c:pt idx="213">
                  <c:v>-1.3490258831555624</c:v>
                </c:pt>
                <c:pt idx="214">
                  <c:v>-1.3310754611645383</c:v>
                </c:pt>
                <c:pt idx="215">
                  <c:v>-1.3133496043762494</c:v>
                </c:pt>
                <c:pt idx="216">
                  <c:v>-1.2958459234033048</c:v>
                </c:pt>
                <c:pt idx="217">
                  <c:v>-1.2785620411503125</c:v>
                </c:pt>
                <c:pt idx="218">
                  <c:v>-1.2614955932333554</c:v>
                </c:pt>
                <c:pt idx="219">
                  <c:v>-1.24464422837708</c:v>
                </c:pt>
                <c:pt idx="220">
                  <c:v>-1.2280056087901783</c:v>
                </c:pt>
                <c:pt idx="221">
                  <c:v>-1.2115774105199932</c:v>
                </c:pt>
                <c:pt idx="222">
                  <c:v>-1.1953573237870194</c:v>
                </c:pt>
                <c:pt idx="223">
                  <c:v>-1.1793430532999392</c:v>
                </c:pt>
                <c:pt idx="224">
                  <c:v>-1.1635323185519431</c:v>
                </c:pt>
                <c:pt idx="225">
                  <c:v>-1.1479228540989388</c:v>
                </c:pt>
                <c:pt idx="226">
                  <c:v>-1.1325124098203527</c:v>
                </c:pt>
                <c:pt idx="227">
                  <c:v>-1.1172987511630732</c:v>
                </c:pt>
                <c:pt idx="228">
                  <c:v>-1.1022796593692099</c:v>
                </c:pt>
                <c:pt idx="229">
                  <c:v>-1.0874529316882011</c:v>
                </c:pt>
                <c:pt idx="230">
                  <c:v>-1.0728163815738583</c:v>
                </c:pt>
                <c:pt idx="231">
                  <c:v>-1.0583678388669011</c:v>
                </c:pt>
                <c:pt idx="232">
                  <c:v>-1.0441051499634952</c:v>
                </c:pt>
                <c:pt idx="233">
                  <c:v>-1.0300261779703201</c:v>
                </c:pt>
                <c:pt idx="234">
                  <c:v>-1.0161288028466651</c:v>
                </c:pt>
                <c:pt idx="235">
                  <c:v>-1.0024109215340393</c:v>
                </c:pt>
                <c:pt idx="236">
                  <c:v>-0.98887044807374758</c:v>
                </c:pt>
                <c:pt idx="237">
                  <c:v>-0.97550531371290827</c:v>
                </c:pt>
                <c:pt idx="238">
                  <c:v>-0.9623134669993314</c:v>
                </c:pt>
                <c:pt idx="239">
                  <c:v>-0.94929287386569849</c:v>
                </c:pt>
                <c:pt idx="240">
                  <c:v>-0.93644151770344408</c:v>
                </c:pt>
                <c:pt idx="241">
                  <c:v>-0.92375739942674018</c:v>
                </c:pt>
                <c:pt idx="242">
                  <c:v>-0.91123853752696959</c:v>
                </c:pt>
                <c:pt idx="243">
                  <c:v>-0.89888296811807755</c:v>
                </c:pt>
                <c:pt idx="244">
                  <c:v>-0.886688744973122</c:v>
                </c:pt>
                <c:pt idx="245">
                  <c:v>-0.87465393955241877</c:v>
                </c:pt>
                <c:pt idx="246">
                  <c:v>-0.86277664102360063</c:v>
                </c:pt>
                <c:pt idx="247">
                  <c:v>-0.85105495627390171</c:v>
                </c:pt>
                <c:pt idx="248">
                  <c:v>-0.83948700991502134</c:v>
                </c:pt>
                <c:pt idx="249">
                  <c:v>-0.82807094428083661</c:v>
                </c:pt>
                <c:pt idx="250">
                  <c:v>-0.81680491941828814</c:v>
                </c:pt>
                <c:pt idx="251">
                  <c:v>-0.80568711307171403</c:v>
                </c:pt>
                <c:pt idx="252">
                  <c:v>-0.79471572066090512</c:v>
                </c:pt>
                <c:pt idx="253">
                  <c:v>-0.78388895525317392</c:v>
                </c:pt>
                <c:pt idx="254">
                  <c:v>-0.77320504752965979</c:v>
                </c:pt>
                <c:pt idx="255">
                  <c:v>-0.76266224574616381</c:v>
                </c:pt>
                <c:pt idx="256">
                  <c:v>-0.75225881568871444</c:v>
                </c:pt>
                <c:pt idx="257">
                  <c:v>-0.74199304062414417</c:v>
                </c:pt>
                <c:pt idx="258">
                  <c:v>-0.73186322124586167</c:v>
                </c:pt>
                <c:pt idx="259">
                  <c:v>-0.72186767561506526</c:v>
                </c:pt>
                <c:pt idx="260">
                  <c:v>-0.71200473909762474</c:v>
                </c:pt>
                <c:pt idx="261">
                  <c:v>-0.70227276429675112</c:v>
                </c:pt>
                <c:pt idx="262">
                  <c:v>-0.69267012098180725</c:v>
                </c:pt>
                <c:pt idx="263">
                  <c:v>-0.68319519601329182</c:v>
                </c:pt>
                <c:pt idx="264">
                  <c:v>-0.67384639326430018</c:v>
                </c:pt>
                <c:pt idx="265">
                  <c:v>-0.66462213353852284</c:v>
                </c:pt>
                <c:pt idx="266">
                  <c:v>-0.65552085448511621</c:v>
                </c:pt>
                <c:pt idx="267">
                  <c:v>-0.64654101051044821</c:v>
                </c:pt>
                <c:pt idx="268">
                  <c:v>-0.63768107268700136</c:v>
                </c:pt>
                <c:pt idx="269">
                  <c:v>-0.62893952865947278</c:v>
                </c:pt>
                <c:pt idx="270">
                  <c:v>-0.62031488254838085</c:v>
                </c:pt>
                <c:pt idx="271">
                  <c:v>-0.6118056548511499</c:v>
                </c:pt>
                <c:pt idx="272">
                  <c:v>-0.60341038234095667</c:v>
                </c:pt>
                <c:pt idx="273">
                  <c:v>-0.59512761796333991</c:v>
                </c:pt>
                <c:pt idx="274">
                  <c:v>-0.58695593073085639</c:v>
                </c:pt>
                <c:pt idx="275">
                  <c:v>-0.57889390561576337</c:v>
                </c:pt>
                <c:pt idx="276">
                  <c:v>-0.570940143440963</c:v>
                </c:pt>
                <c:pt idx="277">
                  <c:v>-0.56309326076920518</c:v>
                </c:pt>
                <c:pt idx="278">
                  <c:v>-0.55535188979082295</c:v>
                </c:pt>
                <c:pt idx="279">
                  <c:v>-0.54771467820994069</c:v>
                </c:pt>
                <c:pt idx="280">
                  <c:v>-0.54018028912939153</c:v>
                </c:pt>
                <c:pt idx="281">
                  <c:v>-0.5327474009343337</c:v>
                </c:pt>
                <c:pt idx="282">
                  <c:v>-0.52541470717477712</c:v>
                </c:pt>
                <c:pt idx="283">
                  <c:v>-0.51818091644703546</c:v>
                </c:pt>
                <c:pt idx="284">
                  <c:v>-0.51104475227418644</c:v>
                </c:pt>
                <c:pt idx="285">
                  <c:v>-0.50400495298570058</c:v>
                </c:pt>
                <c:pt idx="286">
                  <c:v>-0.49706027159623123</c:v>
                </c:pt>
                <c:pt idx="287">
                  <c:v>-0.49020947568375489</c:v>
                </c:pt>
                <c:pt idx="288">
                  <c:v>-0.48345134726699529</c:v>
                </c:pt>
                <c:pt idx="289">
                  <c:v>-0.47678468268235391</c:v>
                </c:pt>
                <c:pt idx="290">
                  <c:v>-0.47020829246030182</c:v>
                </c:pt>
                <c:pt idx="291">
                  <c:v>-0.46372100120140425</c:v>
                </c:pt>
                <c:pt idx="292">
                  <c:v>-0.45732164745192722</c:v>
                </c:pt>
                <c:pt idx="293">
                  <c:v>-0.45100908357919917</c:v>
                </c:pt>
                <c:pt idx="294">
                  <c:v>-0.44478217564671135</c:v>
                </c:pt>
                <c:pt idx="295">
                  <c:v>-0.43863980328908586</c:v>
                </c:pt>
                <c:pt idx="296">
                  <c:v>-0.43258085958687498</c:v>
                </c:pt>
                <c:pt idx="297">
                  <c:v>-0.42660425094133653</c:v>
                </c:pt>
                <c:pt idx="298">
                  <c:v>-0.42070889694917291</c:v>
                </c:pt>
                <c:pt idx="299">
                  <c:v>-0.41489373027734777</c:v>
                </c:pt>
                <c:pt idx="300">
                  <c:v>-0.40915769653793288</c:v>
                </c:pt>
                <c:pt idx="301">
                  <c:v>-0.40349975416313227</c:v>
                </c:pt>
                <c:pt idx="302">
                  <c:v>-0.39791887428044487</c:v>
                </c:pt>
                <c:pt idx="303">
                  <c:v>-0.39241404058809265</c:v>
                </c:pt>
                <c:pt idx="304">
                  <c:v>-0.38698424923064645</c:v>
                </c:pt>
                <c:pt idx="305">
                  <c:v>-0.38162850867498427</c:v>
                </c:pt>
                <c:pt idx="306">
                  <c:v>-0.37634583958655959</c:v>
                </c:pt>
                <c:pt idx="307">
                  <c:v>-0.3711352747060645</c:v>
                </c:pt>
                <c:pt idx="308">
                  <c:v>-0.3659958587264478</c:v>
                </c:pt>
                <c:pt idx="309">
                  <c:v>-0.36092664817039521</c:v>
                </c:pt>
                <c:pt idx="310">
                  <c:v>-0.35592671126825642</c:v>
                </c:pt>
                <c:pt idx="311">
                  <c:v>-0.35099512783646414</c:v>
                </c:pt>
                <c:pt idx="312">
                  <c:v>-0.34613098915646789</c:v>
                </c:pt>
                <c:pt idx="313">
                  <c:v>-0.34133339785420647</c:v>
                </c:pt>
                <c:pt idx="314">
                  <c:v>-0.3366014677801531</c:v>
                </c:pt>
                <c:pt idx="315">
                  <c:v>-0.33193432388994132</c:v>
                </c:pt>
                <c:pt idx="316">
                  <c:v>-0.32733110212561289</c:v>
                </c:pt>
                <c:pt idx="317">
                  <c:v>-0.32279094929748831</c:v>
                </c:pt>
                <c:pt idx="318">
                  <c:v>-0.31831302296670116</c:v>
                </c:pt>
                <c:pt idx="319">
                  <c:v>-0.31389649132839081</c:v>
                </c:pt>
                <c:pt idx="320">
                  <c:v>-0.30954053309559915</c:v>
                </c:pt>
                <c:pt idx="321">
                  <c:v>-0.30524433738386147</c:v>
                </c:pt>
                <c:pt idx="322">
                  <c:v>-0.30100710359652727</c:v>
                </c:pt>
                <c:pt idx="323">
                  <c:v>-0.29682804131081242</c:v>
                </c:pt>
                <c:pt idx="324">
                  <c:v>-0.29270637016460882</c:v>
                </c:pt>
                <c:pt idx="325">
                  <c:v>-0.28864131974404883</c:v>
                </c:pt>
                <c:pt idx="326">
                  <c:v>-0.28463212947185762</c:v>
                </c:pt>
                <c:pt idx="327">
                  <c:v>-0.28067804849648137</c:v>
                </c:pt>
                <c:pt idx="328">
                  <c:v>-0.27677833558202253</c:v>
                </c:pt>
                <c:pt idx="329">
                  <c:v>-0.27293225899898133</c:v>
                </c:pt>
                <c:pt idx="330">
                  <c:v>-0.26913909641580996</c:v>
                </c:pt>
                <c:pt idx="331">
                  <c:v>-0.26539813479130142</c:v>
                </c:pt>
                <c:pt idx="332">
                  <c:v>-0.26170867026780237</c:v>
                </c:pt>
                <c:pt idx="333">
                  <c:v>-0.25807000806527686</c:v>
                </c:pt>
                <c:pt idx="334">
                  <c:v>-0.25448146237620672</c:v>
                </c:pt>
                <c:pt idx="335">
                  <c:v>-0.25094235626135769</c:v>
                </c:pt>
                <c:pt idx="336">
                  <c:v>-0.24745202154639115</c:v>
                </c:pt>
                <c:pt idx="337">
                  <c:v>-0.24400979871935113</c:v>
                </c:pt>
                <c:pt idx="338">
                  <c:v>-0.24061503682901034</c:v>
                </c:pt>
                <c:pt idx="339">
                  <c:v>-0.23726709338409241</c:v>
                </c:pt>
                <c:pt idx="340">
                  <c:v>-0.23396533425336824</c:v>
                </c:pt>
                <c:pt idx="341">
                  <c:v>-0.23070913356662828</c:v>
                </c:pt>
                <c:pt idx="342">
                  <c:v>-0.22749787361653553</c:v>
                </c:pt>
                <c:pt idx="343">
                  <c:v>-0.22433094476136084</c:v>
                </c:pt>
                <c:pt idx="344">
                  <c:v>-0.22120774532860082</c:v>
                </c:pt>
                <c:pt idx="345">
                  <c:v>-0.21812768151947745</c:v>
                </c:pt>
                <c:pt idx="346">
                  <c:v>-0.21509016731432973</c:v>
                </c:pt>
                <c:pt idx="347">
                  <c:v>-0.21209462437887908</c:v>
                </c:pt>
                <c:pt idx="348">
                  <c:v>-0.20914048197139193</c:v>
                </c:pt>
                <c:pt idx="349">
                  <c:v>-0.20622717685071726</c:v>
                </c:pt>
                <c:pt idx="350">
                  <c:v>-0.20335415318521377</c:v>
                </c:pt>
                <c:pt idx="351">
                  <c:v>-0.20052086246255649</c:v>
                </c:pt>
                <c:pt idx="352">
                  <c:v>-0.19772676340042603</c:v>
                </c:pt>
                <c:pt idx="353">
                  <c:v>-0.19497132185807989</c:v>
                </c:pt>
                <c:pt idx="354">
                  <c:v>-0.19225401074879622</c:v>
                </c:pt>
                <c:pt idx="355">
                  <c:v>-0.18957430995319738</c:v>
                </c:pt>
                <c:pt idx="356">
                  <c:v>-0.18693170623344543</c:v>
                </c:pt>
                <c:pt idx="357">
                  <c:v>-0.18432569314830818</c:v>
                </c:pt>
                <c:pt idx="358">
                  <c:v>-0.18175577096909315</c:v>
                </c:pt>
                <c:pt idx="359">
                  <c:v>-0.17922144659644423</c:v>
                </c:pt>
                <c:pt idx="360">
                  <c:v>-0.17672223347800092</c:v>
                </c:pt>
                <c:pt idx="361">
                  <c:v>-0.17425765152691555</c:v>
                </c:pt>
                <c:pt idx="362">
                  <c:v>-0.17182722704122375</c:v>
                </c:pt>
                <c:pt idx="363">
                  <c:v>-0.16943049262406359</c:v>
                </c:pt>
                <c:pt idx="364">
                  <c:v>-0.16706698710474224</c:v>
                </c:pt>
                <c:pt idx="365">
                  <c:v>-0.16473625546064158</c:v>
                </c:pt>
                <c:pt idx="366">
                  <c:v>-0.16243784873996783</c:v>
                </c:pt>
                <c:pt idx="367">
                  <c:v>-0.16017132398532422</c:v>
                </c:pt>
                <c:pt idx="368">
                  <c:v>-0.15793624415811686</c:v>
                </c:pt>
                <c:pt idx="369">
                  <c:v>-0.1557321780637862</c:v>
                </c:pt>
                <c:pt idx="370">
                  <c:v>-0.15355870027785021</c:v>
                </c:pt>
                <c:pt idx="371">
                  <c:v>-0.15141539107276802</c:v>
                </c:pt>
                <c:pt idx="372">
                  <c:v>-0.14930183634560459</c:v>
                </c:pt>
                <c:pt idx="373">
                  <c:v>-0.14721762754650314</c:v>
                </c:pt>
                <c:pt idx="374">
                  <c:v>-0.14516236160795323</c:v>
                </c:pt>
                <c:pt idx="375">
                  <c:v>-0.14313564087485089</c:v>
                </c:pt>
                <c:pt idx="376">
                  <c:v>-0.14113707303534617</c:v>
                </c:pt>
                <c:pt idx="377">
                  <c:v>-0.13916627105246865</c:v>
                </c:pt>
                <c:pt idx="378">
                  <c:v>-0.13722285309653204</c:v>
                </c:pt>
                <c:pt idx="379">
                  <c:v>-0.13530644247830681</c:v>
                </c:pt>
                <c:pt idx="380">
                  <c:v>-0.13341666758295409</c:v>
                </c:pt>
                <c:pt idx="381">
                  <c:v>-0.13155316180472187</c:v>
                </c:pt>
                <c:pt idx="382">
                  <c:v>-0.12971556348238789</c:v>
                </c:pt>
                <c:pt idx="383">
                  <c:v>-0.12790351583545373</c:v>
                </c:pt>
                <c:pt idx="384">
                  <c:v>-0.12611666690107487</c:v>
                </c:pt>
                <c:pt idx="385">
                  <c:v>-0.12435466947172633</c:v>
                </c:pt>
                <c:pt idx="386">
                  <c:v>-0.12261718103359548</c:v>
                </c:pt>
                <c:pt idx="387">
                  <c:v>-0.12090386370569702</c:v>
                </c:pt>
                <c:pt idx="388">
                  <c:v>-0.1192143841797034</c:v>
                </c:pt>
                <c:pt idx="389">
                  <c:v>-0.11754841366048424</c:v>
                </c:pt>
                <c:pt idx="390">
                  <c:v>-0.11590562780734882</c:v>
                </c:pt>
                <c:pt idx="391">
                  <c:v>-0.11428570667598575</c:v>
                </c:pt>
                <c:pt idx="392">
                  <c:v>-0.11268833466109454</c:v>
                </c:pt>
                <c:pt idx="393">
                  <c:v>-0.11111320043969891</c:v>
                </c:pt>
                <c:pt idx="394">
                  <c:v>-0.10955999691514121</c:v>
                </c:pt>
                <c:pt idx="395">
                  <c:v>-0.10802842116174625</c:v>
                </c:pt>
                <c:pt idx="396">
                  <c:v>-0.10651817437015414</c:v>
                </c:pt>
                <c:pt idx="397">
                  <c:v>-0.10502896179330823</c:v>
                </c:pt>
                <c:pt idx="398">
                  <c:v>-0.10356049269310155</c:v>
                </c:pt>
                <c:pt idx="399">
                  <c:v>-0.10211248028766473</c:v>
                </c:pt>
                <c:pt idx="400">
                  <c:v>-0.10068464169929853</c:v>
                </c:pt>
                <c:pt idx="401">
                  <c:v>-9.9276697903040639E-2</c:v>
                </c:pt>
                <c:pt idx="402">
                  <c:v>-9.7888373675858106E-2</c:v>
                </c:pt>
                <c:pt idx="403">
                  <c:v>-9.6519397546464589E-2</c:v>
                </c:pt>
                <c:pt idx="404">
                  <c:v>-9.5169501745751936E-2</c:v>
                </c:pt>
                <c:pt idx="405">
                  <c:v>-9.3838422157832516E-2</c:v>
                </c:pt>
                <c:pt idx="406">
                  <c:v>-9.2525898271684531E-2</c:v>
                </c:pt>
                <c:pt idx="407">
                  <c:v>-9.1231673133393851E-2</c:v>
                </c:pt>
                <c:pt idx="408">
                  <c:v>-8.9955493298989095E-2</c:v>
                </c:pt>
                <c:pt idx="409">
                  <c:v>-8.8697108787860468E-2</c:v>
                </c:pt>
                <c:pt idx="410">
                  <c:v>-8.7456273036757737E-2</c:v>
                </c:pt>
                <c:pt idx="411">
                  <c:v>-8.6232742854362193E-2</c:v>
                </c:pt>
                <c:pt idx="412">
                  <c:v>-8.5026278376424347E-2</c:v>
                </c:pt>
                <c:pt idx="413">
                  <c:v>-8.3836643021463556E-2</c:v>
                </c:pt>
                <c:pt idx="414">
                  <c:v>-8.2663603447023171E-2</c:v>
                </c:pt>
                <c:pt idx="415">
                  <c:v>-8.1506929506473744E-2</c:v>
                </c:pt>
                <c:pt idx="416">
                  <c:v>-8.0366394206359326E-2</c:v>
                </c:pt>
                <c:pt idx="417">
                  <c:v>-7.9241773664282658E-2</c:v>
                </c:pt>
                <c:pt idx="418">
                  <c:v>-7.8132847067320557E-2</c:v>
                </c:pt>
                <c:pt idx="419">
                  <c:v>-7.7039396630965748E-2</c:v>
                </c:pt>
                <c:pt idx="420">
                  <c:v>-7.596120755858797E-2</c:v>
                </c:pt>
                <c:pt idx="421">
                  <c:v>-7.4898068001410106E-2</c:v>
                </c:pt>
                <c:pt idx="422">
                  <c:v>-7.384976901899197E-2</c:v>
                </c:pt>
                <c:pt idx="423">
                  <c:v>-7.2816104540218862E-2</c:v>
                </c:pt>
                <c:pt idx="424">
                  <c:v>-7.1796871324784281E-2</c:v>
                </c:pt>
                <c:pt idx="425">
                  <c:v>-7.0791868925167478E-2</c:v>
                </c:pt>
                <c:pt idx="426">
                  <c:v>-6.9800899649094805E-2</c:v>
                </c:pt>
                <c:pt idx="427">
                  <c:v>-6.8823768522483744E-2</c:v>
                </c:pt>
                <c:pt idx="428">
                  <c:v>-6.7860283252860518E-2</c:v>
                </c:pt>
                <c:pt idx="429">
                  <c:v>-6.6910254193248031E-2</c:v>
                </c:pt>
                <c:pt idx="430">
                  <c:v>-6.5973494306518068E-2</c:v>
                </c:pt>
                <c:pt idx="431">
                  <c:v>-6.5049819130203732E-2</c:v>
                </c:pt>
                <c:pt idx="432">
                  <c:v>-6.4139046741763517E-2</c:v>
                </c:pt>
                <c:pt idx="433">
                  <c:v>-6.3240997724295728E-2</c:v>
                </c:pt>
                <c:pt idx="434">
                  <c:v>-6.235549513269531E-2</c:v>
                </c:pt>
                <c:pt idx="435">
                  <c:v>-6.1482364460249087E-2</c:v>
                </c:pt>
                <c:pt idx="436">
                  <c:v>-6.062143360566407E-2</c:v>
                </c:pt>
                <c:pt idx="437">
                  <c:v>-5.9772532840523286E-2</c:v>
                </c:pt>
                <c:pt idx="438">
                  <c:v>-5.8935494777165566E-2</c:v>
                </c:pt>
                <c:pt idx="439">
                  <c:v>-5.8110154336981461E-2</c:v>
                </c:pt>
                <c:pt idx="440">
                  <c:v>-5.7296348719124209E-2</c:v>
                </c:pt>
                <c:pt idx="441">
                  <c:v>-5.6493917369627437E-2</c:v>
                </c:pt>
                <c:pt idx="442">
                  <c:v>-5.5702701950925734E-2</c:v>
                </c:pt>
                <c:pt idx="443">
                  <c:v>-5.4922546311775025E-2</c:v>
                </c:pt>
                <c:pt idx="444">
                  <c:v>-5.4153296457565663E-2</c:v>
                </c:pt>
                <c:pt idx="445">
                  <c:v>-5.339480052102407E-2</c:v>
                </c:pt>
                <c:pt idx="446">
                  <c:v>-5.2646908733299198E-2</c:v>
                </c:pt>
                <c:pt idx="447">
                  <c:v>-5.1909473395428389E-2</c:v>
                </c:pt>
                <c:pt idx="448">
                  <c:v>-5.1182348850178437E-2</c:v>
                </c:pt>
                <c:pt idx="449">
                  <c:v>-5.0465391454256138E-2</c:v>
                </c:pt>
                <c:pt idx="450">
                  <c:v>-4.975845955088589E-2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609600</xdr:colOff>
      <xdr:row>8</xdr:row>
      <xdr:rowOff>95249</xdr:rowOff>
    </xdr:from>
    <xdr:to>
      <xdr:col>8</xdr:col>
      <xdr:colOff>666750</xdr:colOff>
      <xdr:row>28</xdr:row>
      <xdr:rowOff>47625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838200</xdr:colOff>
      <xdr:row>9</xdr:row>
      <xdr:rowOff>85724</xdr:rowOff>
    </xdr:from>
    <xdr:to>
      <xdr:col>12</xdr:col>
      <xdr:colOff>628650</xdr:colOff>
      <xdr:row>29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9</xdr:row>
      <xdr:rowOff>47624</xdr:rowOff>
    </xdr:from>
    <xdr:to>
      <xdr:col>12</xdr:col>
      <xdr:colOff>619125</xdr:colOff>
      <xdr:row>29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workbookViewId="0">
      <selection activeCell="K10" sqref="K10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183</v>
      </c>
      <c r="B2" s="1" t="s">
        <v>6</v>
      </c>
      <c r="D2" s="1" t="s">
        <v>4</v>
      </c>
      <c r="E2" s="1" t="s">
        <v>6</v>
      </c>
      <c r="K2" s="1" t="s">
        <v>262</v>
      </c>
      <c r="L2" s="1" t="s">
        <v>57</v>
      </c>
      <c r="N2" s="1" t="s">
        <v>262</v>
      </c>
      <c r="O2" s="1" t="s">
        <v>36</v>
      </c>
    </row>
    <row r="3" spans="1:27" x14ac:dyDescent="0.4">
      <c r="A3" s="2" t="s">
        <v>46</v>
      </c>
      <c r="B3" s="1" t="s">
        <v>106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tr">
        <f>B3</f>
        <v>Cu</v>
      </c>
      <c r="N3" s="15" t="str">
        <f>A3</f>
        <v>FCC</v>
      </c>
      <c r="O3" s="1" t="str">
        <f>L3</f>
        <v>Cu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0">
        <v>-4.0940000000000003</v>
      </c>
      <c r="D4" s="21" t="s">
        <v>8</v>
      </c>
      <c r="E4" s="4">
        <f>E11</f>
        <v>2.5720075644390832</v>
      </c>
      <c r="F4" t="s">
        <v>185</v>
      </c>
      <c r="K4" s="2" t="s">
        <v>264</v>
      </c>
      <c r="L4" s="4">
        <f>O4</f>
        <v>0.68233185033848132</v>
      </c>
      <c r="N4" s="12" t="s">
        <v>264</v>
      </c>
      <c r="O4" s="4">
        <v>0.68233185033848132</v>
      </c>
      <c r="P4" t="s">
        <v>47</v>
      </c>
      <c r="Q4" s="26" t="s">
        <v>269</v>
      </c>
      <c r="R4">
        <f>$O$6*SQRT(2)</f>
        <v>3.6372487324076199</v>
      </c>
      <c r="S4" t="s">
        <v>273</v>
      </c>
      <c r="X4" s="27"/>
    </row>
    <row r="5" spans="1:27" x14ac:dyDescent="0.4">
      <c r="A5" s="2" t="s">
        <v>20</v>
      </c>
      <c r="B5" s="50">
        <v>12.031000000000001</v>
      </c>
      <c r="D5" s="2" t="s">
        <v>3</v>
      </c>
      <c r="E5" s="5">
        <f>O10</f>
        <v>2.0220057259940472E-2</v>
      </c>
      <c r="K5" s="2" t="s">
        <v>2</v>
      </c>
      <c r="L5" s="4">
        <f>O5</f>
        <v>1.2880467532245632</v>
      </c>
      <c r="N5" s="12" t="s">
        <v>2</v>
      </c>
      <c r="O5" s="4">
        <v>1.2880467532245632</v>
      </c>
      <c r="P5" t="s">
        <v>47</v>
      </c>
      <c r="Q5" s="28" t="s">
        <v>24</v>
      </c>
      <c r="R5" s="29">
        <f>O4</f>
        <v>0.68233185033848132</v>
      </c>
      <c r="S5" s="29">
        <f>O5</f>
        <v>1.2880467532245632</v>
      </c>
      <c r="T5" s="29">
        <f>O6</f>
        <v>2.571923243547602</v>
      </c>
      <c r="U5" s="29">
        <f>($O$6+$O$6*SQRT(2))/2</f>
        <v>3.104585987977611</v>
      </c>
      <c r="V5" s="30" t="s">
        <v>111</v>
      </c>
      <c r="W5" s="30" t="str">
        <f>B3</f>
        <v>Cu</v>
      </c>
      <c r="X5" s="31" t="str">
        <f>B3</f>
        <v>Cu</v>
      </c>
    </row>
    <row r="6" spans="1:27" x14ac:dyDescent="0.4">
      <c r="A6" s="2" t="s">
        <v>0</v>
      </c>
      <c r="B6" s="1">
        <v>0.83099999999999996</v>
      </c>
      <c r="D6" s="2" t="s">
        <v>13</v>
      </c>
      <c r="E6" s="1">
        <v>12</v>
      </c>
      <c r="F6" t="s">
        <v>14</v>
      </c>
      <c r="K6" s="18" t="s">
        <v>265</v>
      </c>
      <c r="L6" s="4">
        <f>O7</f>
        <v>1.3646637006769626</v>
      </c>
      <c r="N6" s="12" t="s">
        <v>23</v>
      </c>
      <c r="O6" s="4">
        <v>2.571923243547602</v>
      </c>
      <c r="P6" t="s">
        <v>47</v>
      </c>
    </row>
    <row r="7" spans="1:27" x14ac:dyDescent="0.4">
      <c r="A7" s="63" t="s">
        <v>1</v>
      </c>
      <c r="B7" s="5">
        <v>2.2709999999999999</v>
      </c>
      <c r="C7" t="s">
        <v>261</v>
      </c>
      <c r="D7" s="2" t="s">
        <v>26</v>
      </c>
      <c r="E7" s="1">
        <v>4</v>
      </c>
      <c r="F7" t="s">
        <v>27</v>
      </c>
      <c r="K7" s="18" t="s">
        <v>263</v>
      </c>
      <c r="L7" s="4">
        <f>O8</f>
        <v>2.5760935064491264</v>
      </c>
      <c r="N7" s="18" t="s">
        <v>265</v>
      </c>
      <c r="O7" s="4">
        <f>2*O4</f>
        <v>1.3646637006769626</v>
      </c>
      <c r="Q7" s="23" t="s">
        <v>37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f>SQRT(2)</f>
        <v>1.4142135623730951</v>
      </c>
      <c r="F8" t="s">
        <v>244</v>
      </c>
      <c r="N8" s="18" t="s">
        <v>263</v>
      </c>
      <c r="O8" s="4">
        <f>2*O5</f>
        <v>2.5760935064491264</v>
      </c>
      <c r="Q8" s="26" t="s">
        <v>271</v>
      </c>
      <c r="R8">
        <f>$O$6*SQRT(2)</f>
        <v>3.6372487324076199</v>
      </c>
      <c r="S8" t="s">
        <v>273</v>
      </c>
      <c r="X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67</v>
      </c>
      <c r="O9" s="1">
        <f>O8/O5</f>
        <v>2</v>
      </c>
      <c r="Q9" s="28" t="s">
        <v>24</v>
      </c>
      <c r="R9" s="29">
        <f>O4</f>
        <v>0.68233185033848132</v>
      </c>
      <c r="S9" s="29">
        <f>O5</f>
        <v>1.2880467532245632</v>
      </c>
      <c r="T9" s="29">
        <f>O6</f>
        <v>2.571923243547602</v>
      </c>
      <c r="U9" s="29">
        <f>($O$6+$O$6*SQRT(2))/2</f>
        <v>3.104585987977611</v>
      </c>
      <c r="V9" s="30" t="s">
        <v>111</v>
      </c>
      <c r="W9" s="30" t="str">
        <f>B3</f>
        <v>Cu</v>
      </c>
      <c r="X9" s="31" t="str">
        <f>B3</f>
        <v>Cu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258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3.6373679801559442</v>
      </c>
      <c r="D11" s="3" t="s">
        <v>8</v>
      </c>
      <c r="E11" s="4">
        <f>$B$11/$E$8</f>
        <v>2.5720075644390832</v>
      </c>
      <c r="F11" t="s">
        <v>33</v>
      </c>
      <c r="Q11" s="33" t="s">
        <v>41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4.0034414826445746</v>
      </c>
      <c r="D12" s="3" t="s">
        <v>2</v>
      </c>
      <c r="E12" s="4">
        <f>(9*$B$6*$B$5/(-$B$4))^(1/2)</f>
        <v>4.6881199052726856</v>
      </c>
      <c r="N12" s="22" t="s">
        <v>270</v>
      </c>
      <c r="O12" s="20">
        <f>(O6-E4)/E4*100</f>
        <v>-3.2784076006217694E-3</v>
      </c>
      <c r="Q12" s="26" t="s">
        <v>39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40</v>
      </c>
      <c r="AA13" s="27"/>
    </row>
    <row r="14" spans="1:27" x14ac:dyDescent="0.4">
      <c r="A14" s="3" t="s">
        <v>99</v>
      </c>
      <c r="B14" s="1">
        <f>(B7-1)/(2*E12)-1/3</f>
        <v>-0.19777792672241049</v>
      </c>
      <c r="D14" s="3" t="s">
        <v>15</v>
      </c>
      <c r="E14" s="4">
        <f>-(1+$E$13+$E$5*$E$13^3)*EXP(-$E$13)</f>
        <v>-1</v>
      </c>
      <c r="Q14" s="28" t="s">
        <v>43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-4.0940000000000003</v>
      </c>
    </row>
    <row r="16" spans="1:27" x14ac:dyDescent="0.4">
      <c r="D16" s="3" t="s">
        <v>9</v>
      </c>
      <c r="E16" s="4">
        <f>$E$15*$E$6</f>
        <v>-49.128</v>
      </c>
      <c r="Q16" s="1" t="s">
        <v>52</v>
      </c>
      <c r="R16" s="1"/>
      <c r="S16" s="1"/>
      <c r="T16" s="1" t="s">
        <v>63</v>
      </c>
    </row>
    <row r="17" spans="1:25" x14ac:dyDescent="0.4">
      <c r="A17" t="s">
        <v>19</v>
      </c>
      <c r="Q17" s="1" t="s">
        <v>48</v>
      </c>
      <c r="R17" s="19">
        <f>B4/L9+O7/SQRT(L9)</f>
        <v>5.2777810802910996E-2</v>
      </c>
      <c r="S17" s="1" t="s">
        <v>49</v>
      </c>
      <c r="T17" s="1" t="s">
        <v>64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266</v>
      </c>
      <c r="M18" t="s">
        <v>34</v>
      </c>
      <c r="N18" t="s">
        <v>35</v>
      </c>
      <c r="O18" t="s">
        <v>42</v>
      </c>
      <c r="P18" t="s">
        <v>38</v>
      </c>
      <c r="Q18" s="2" t="s">
        <v>53</v>
      </c>
      <c r="R18" s="1">
        <v>2.95</v>
      </c>
      <c r="S18" s="1" t="s">
        <v>51</v>
      </c>
      <c r="T18" s="1" t="s">
        <v>65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2.0233851707271882</v>
      </c>
      <c r="H19" s="10">
        <f>-(-$B$4)*(1+D19+$E$5*D19^3)*EXP(-D19)</f>
        <v>0.2250218554170795</v>
      </c>
      <c r="I19">
        <f>H19*$E$6</f>
        <v>2.7002622650049539</v>
      </c>
      <c r="K19">
        <f>(1/2)*($L$9*$L$4*EXP(-$L$7*$O$6*(G19/$O$6-1))-($L$9*$L$6*EXP(-$L$5*$O$6*(G19/$O$6-1))))</f>
        <v>0.2238182797742283</v>
      </c>
      <c r="M19">
        <f>(1/2)*($L$9*$O$4*EXP(-$O$8*$O$6*(G19/$O$6-1))-($L$9*$O$7*EXP(-$O$5*$O$6*(G19/$O$6-1))))</f>
        <v>0.2238182797742283</v>
      </c>
      <c r="N19" s="13">
        <f>(M19-H19)^2*O19</f>
        <v>1.4485943280646824E-6</v>
      </c>
      <c r="O19" s="13">
        <v>1</v>
      </c>
      <c r="P19" s="14">
        <f>SUMSQ(N26:N295)</f>
        <v>4.7449648938442774E-9</v>
      </c>
      <c r="Q19" s="1" t="s">
        <v>62</v>
      </c>
      <c r="R19" s="19">
        <f>O8/(O8-O5)*-B4/SQRT(L9)</f>
        <v>2.3636720020623283</v>
      </c>
      <c r="S19" s="1" t="s">
        <v>61</v>
      </c>
      <c r="T19" s="1" t="s">
        <v>64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2.0343576186014261</v>
      </c>
      <c r="H20" s="10">
        <f>-(-$B$4)*(1+D20+$E$5*D20^3)*EXP(-D20)</f>
        <v>-1.0570605573045181E-2</v>
      </c>
      <c r="I20">
        <f t="shared" ref="I20:I83" si="2">H20*$E$6</f>
        <v>-0.12684726687654219</v>
      </c>
      <c r="K20">
        <f t="shared" ref="K20:K83" si="3">(1/2)*($L$9*$L$4*EXP(-$L$7*$O$6*(G20/$O$6-1))-($L$9*$L$6*EXP(-$L$5*$O$6*(G20/$O$6-1))))</f>
        <v>-1.2064291887444512E-2</v>
      </c>
      <c r="M20">
        <f t="shared" ref="M20:M83" si="4">(1/2)*($L$9*$O$4*EXP(-$O$8*$O$6*(G20/$O$6-1))-($L$9*$O$7*EXP(-$O$5*$O$6*(G20/$O$6-1))))</f>
        <v>-1.2064291887444512E-2</v>
      </c>
      <c r="N20" s="13">
        <f t="shared" ref="N20:N83" si="5">(M20-H20)^2*O20</f>
        <v>2.2310988058238555E-6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2.045330066475664</v>
      </c>
      <c r="H21" s="10">
        <f t="shared" ref="H21:H84" si="6">-(-$B$4)*(1+D21+$E$5*D21^3)*EXP(-D21)</f>
        <v>-0.23641271022112367</v>
      </c>
      <c r="I21">
        <f t="shared" si="2"/>
        <v>-2.8369525226534842</v>
      </c>
      <c r="K21">
        <f t="shared" si="3"/>
        <v>-0.23814999739015441</v>
      </c>
      <c r="M21">
        <f t="shared" si="4"/>
        <v>-0.23814999739015441</v>
      </c>
      <c r="N21" s="13">
        <f t="shared" si="5"/>
        <v>3.0181667076788357E-6</v>
      </c>
      <c r="O21" s="13">
        <v>1</v>
      </c>
      <c r="Q21" s="16" t="s">
        <v>54</v>
      </c>
      <c r="R21" s="19">
        <f>(O7/O4)/(O8/O5)</f>
        <v>1</v>
      </c>
      <c r="S21" s="1" t="s">
        <v>55</v>
      </c>
      <c r="T21" s="1">
        <f>SQRT(L9)</f>
        <v>3.4641016151377544</v>
      </c>
      <c r="U21" s="1" t="s">
        <v>56</v>
      </c>
      <c r="V21" s="1">
        <f>R21-T21</f>
        <v>-2.4641016151377544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2.0563025143499019</v>
      </c>
      <c r="H22" s="10">
        <f t="shared" si="6"/>
        <v>-0.45281846546652199</v>
      </c>
      <c r="I22">
        <f t="shared" si="2"/>
        <v>-5.4338215855982641</v>
      </c>
      <c r="K22">
        <f t="shared" si="3"/>
        <v>-0.4547571051949717</v>
      </c>
      <c r="M22">
        <f t="shared" si="4"/>
        <v>-0.4547571051949717</v>
      </c>
      <c r="N22" s="13">
        <f t="shared" si="5"/>
        <v>3.7583239967235621E-6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2.0672749622241398</v>
      </c>
      <c r="H23" s="10">
        <f t="shared" si="6"/>
        <v>-0.66009266356390095</v>
      </c>
      <c r="I23">
        <f t="shared" si="2"/>
        <v>-7.9211119627668118</v>
      </c>
      <c r="K23">
        <f t="shared" si="3"/>
        <v>-0.66219437882793919</v>
      </c>
      <c r="M23">
        <f t="shared" si="4"/>
        <v>-0.66219437882793919</v>
      </c>
      <c r="N23" s="13">
        <f t="shared" si="5"/>
        <v>4.417207051091328E-6</v>
      </c>
      <c r="O23" s="13">
        <v>1</v>
      </c>
      <c r="Q23" s="1" t="s">
        <v>60</v>
      </c>
      <c r="R23" s="1"/>
      <c r="V23" s="1" t="s">
        <v>107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2.0782474100983777</v>
      </c>
      <c r="H24" s="10">
        <f t="shared" si="6"/>
        <v>-0.85853113980251883</v>
      </c>
      <c r="I24">
        <f t="shared" si="2"/>
        <v>-10.302373677630225</v>
      </c>
      <c r="K24">
        <f t="shared" si="3"/>
        <v>-0.86076135069257376</v>
      </c>
      <c r="M24">
        <f t="shared" si="4"/>
        <v>-0.86076135069257376</v>
      </c>
      <c r="N24" s="13">
        <f t="shared" si="5"/>
        <v>4.9738406141195984E-6</v>
      </c>
      <c r="O24" s="13">
        <v>1</v>
      </c>
      <c r="Q24" s="17" t="s">
        <v>58</v>
      </c>
      <c r="R24" s="19">
        <f>O5/(O8-O5)*-B4/L9</f>
        <v>0.34116666666666667</v>
      </c>
      <c r="V24" s="15" t="str">
        <f>D3</f>
        <v>FCC</v>
      </c>
      <c r="W24" s="1" t="str">
        <f>E3</f>
        <v>Cu</v>
      </c>
      <c r="X24" t="s">
        <v>100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2.0892198579726156</v>
      </c>
      <c r="H25" s="10">
        <f t="shared" si="6"/>
        <v>-1.0484210232380882</v>
      </c>
      <c r="I25">
        <f t="shared" si="2"/>
        <v>-12.581052278857058</v>
      </c>
      <c r="K25">
        <f t="shared" si="3"/>
        <v>-1.0507485881261651</v>
      </c>
      <c r="M25">
        <f t="shared" si="4"/>
        <v>-1.0507485881261651</v>
      </c>
      <c r="N25" s="13">
        <f t="shared" si="5"/>
        <v>5.4175583082086627E-6</v>
      </c>
      <c r="O25" s="13">
        <v>1</v>
      </c>
      <c r="Q25" s="17" t="s">
        <v>59</v>
      </c>
      <c r="R25" s="19">
        <f>O8/(O8-O5)*-B4/SQRT(L9)</f>
        <v>2.3636720020623283</v>
      </c>
      <c r="V25" s="2" t="s">
        <v>103</v>
      </c>
      <c r="W25" s="1">
        <f>(-B4/(12*PI()*B6*W26))^(1/2)</f>
        <v>0.30443760140343862</v>
      </c>
      <c r="X25" t="s">
        <v>101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2.1001923058468535</v>
      </c>
      <c r="H26" s="10">
        <f t="shared" si="6"/>
        <v>-1.2300409806222465</v>
      </c>
      <c r="I26">
        <f t="shared" si="2"/>
        <v>-14.760491767466959</v>
      </c>
      <c r="K26">
        <f t="shared" si="3"/>
        <v>-1.2324379519177171</v>
      </c>
      <c r="M26">
        <f t="shared" si="4"/>
        <v>-1.2324379519177171</v>
      </c>
      <c r="N26" s="13">
        <f t="shared" si="5"/>
        <v>5.7454713913098264E-6</v>
      </c>
      <c r="O26" s="13">
        <v>1</v>
      </c>
      <c r="V26" s="2" t="s">
        <v>104</v>
      </c>
      <c r="W26" s="1">
        <v>1.41</v>
      </c>
      <c r="X26" t="s">
        <v>102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2.1111647537210914</v>
      </c>
      <c r="H27" s="10">
        <f t="shared" si="6"/>
        <v>-1.4036614537098602</v>
      </c>
      <c r="I27">
        <f t="shared" si="2"/>
        <v>-16.843937444518321</v>
      </c>
      <c r="K27">
        <f t="shared" si="3"/>
        <v>-1.4061028474994721</v>
      </c>
      <c r="M27">
        <f t="shared" si="4"/>
        <v>-1.4061028474994721</v>
      </c>
      <c r="N27" s="13">
        <f t="shared" si="5"/>
        <v>5.9604036359557753E-6</v>
      </c>
      <c r="O27" s="13">
        <v>1</v>
      </c>
      <c r="Q27" s="2" t="s">
        <v>67</v>
      </c>
      <c r="R27" s="1">
        <v>2.9511489195477254</v>
      </c>
      <c r="V27" s="2" t="s">
        <v>109</v>
      </c>
      <c r="W27" s="1">
        <v>1</v>
      </c>
      <c r="X27" s="3" t="s">
        <v>110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2.1221372015953293</v>
      </c>
      <c r="H28" s="10">
        <f t="shared" si="6"/>
        <v>-1.5695448901197144</v>
      </c>
      <c r="I28">
        <f t="shared" si="2"/>
        <v>-18.834538681436573</v>
      </c>
      <c r="K28">
        <f t="shared" si="3"/>
        <v>-1.5720084690177512</v>
      </c>
      <c r="M28">
        <f t="shared" si="4"/>
        <v>-1.5720084690177512</v>
      </c>
      <c r="N28" s="13">
        <f t="shared" si="5"/>
        <v>6.0692209868518313E-6</v>
      </c>
      <c r="O28" s="13">
        <v>1</v>
      </c>
      <c r="Q28" s="2" t="s">
        <v>3</v>
      </c>
      <c r="R28" s="1">
        <v>0.05</v>
      </c>
      <c r="V28" s="22" t="s">
        <v>105</v>
      </c>
      <c r="W28" s="1">
        <f>3*W25*(B7*W27-1)/W26</f>
        <v>0.82327700294419248</v>
      </c>
      <c r="X28" t="s">
        <v>108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2.1331096494695672</v>
      </c>
      <c r="H29" s="10">
        <f t="shared" si="6"/>
        <v>-1.7279459679195817</v>
      </c>
      <c r="I29">
        <f t="shared" si="2"/>
        <v>-20.735351615034979</v>
      </c>
      <c r="K29">
        <f t="shared" si="3"/>
        <v>-1.730412036483397</v>
      </c>
      <c r="M29">
        <f t="shared" si="4"/>
        <v>-1.730412036483397</v>
      </c>
      <c r="N29" s="13">
        <f t="shared" si="5"/>
        <v>6.0814941614384078E-6</v>
      </c>
      <c r="O29" s="13">
        <v>1</v>
      </c>
      <c r="Q29" s="17" t="s">
        <v>66</v>
      </c>
      <c r="R29" s="1">
        <f>ABS( -(SQRT(R27))^3/(R27-1)-(SQRT(1/R27)^3/(1/R27-1)) + (2+6*R28))</f>
        <v>2.6290081223123707E-12</v>
      </c>
      <c r="S29" t="s">
        <v>69</v>
      </c>
      <c r="V29" s="22" t="s">
        <v>67</v>
      </c>
      <c r="W29" s="1" t="e">
        <f>((W28+SQRT(W28^2-4))/2)^2</f>
        <v>#NUM!</v>
      </c>
      <c r="X29" t="s">
        <v>112</v>
      </c>
    </row>
    <row r="30" spans="1:25" x14ac:dyDescent="0.4">
      <c r="A30" t="s">
        <v>50</v>
      </c>
      <c r="D30" s="6">
        <v>-0.78</v>
      </c>
      <c r="E30" s="7">
        <f t="shared" si="0"/>
        <v>-0.45899164975628043</v>
      </c>
      <c r="G30">
        <f t="shared" si="1"/>
        <v>2.1440820973438051</v>
      </c>
      <c r="H30" s="10">
        <f t="shared" si="6"/>
        <v>-1.8791118141022123</v>
      </c>
      <c r="I30">
        <f t="shared" si="2"/>
        <v>-22.549341769226547</v>
      </c>
      <c r="K30">
        <f t="shared" si="3"/>
        <v>-1.8815630261962966</v>
      </c>
      <c r="M30">
        <f t="shared" si="4"/>
        <v>-1.8815630261962966</v>
      </c>
      <c r="N30" s="13">
        <f t="shared" si="5"/>
        <v>6.0084407301850234E-6</v>
      </c>
      <c r="O30" s="13">
        <v>1</v>
      </c>
      <c r="V30" s="22" t="s">
        <v>22</v>
      </c>
      <c r="W30" s="1">
        <f>1/(O5*W25^2)</f>
        <v>8.376677385988442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2.155054545218043</v>
      </c>
      <c r="H31" s="10">
        <f t="shared" si="6"/>
        <v>-2.0232822171144491</v>
      </c>
      <c r="I31">
        <f t="shared" si="2"/>
        <v>-24.279386605373389</v>
      </c>
      <c r="K31">
        <f t="shared" si="3"/>
        <v>-2.025703394633025</v>
      </c>
      <c r="M31">
        <f t="shared" si="4"/>
        <v>-2.025703394633025</v>
      </c>
      <c r="N31" s="13">
        <f t="shared" si="5"/>
        <v>5.8621005764570883E-6</v>
      </c>
      <c r="O31" s="13">
        <v>1</v>
      </c>
      <c r="Q31" t="s">
        <v>68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2.1660269930922809</v>
      </c>
      <c r="H32" s="10">
        <f t="shared" si="6"/>
        <v>-2.1606898335974676</v>
      </c>
      <c r="I32">
        <f t="shared" si="2"/>
        <v>-25.928278003169609</v>
      </c>
      <c r="K32">
        <f t="shared" si="3"/>
        <v>-2.1630677959814673</v>
      </c>
      <c r="M32">
        <f t="shared" si="4"/>
        <v>-2.1630677959814673</v>
      </c>
      <c r="N32" s="13">
        <f t="shared" si="5"/>
        <v>5.6547050997174253E-6</v>
      </c>
      <c r="O32" s="13">
        <v>1</v>
      </c>
      <c r="Q32" s="21" t="s">
        <v>3</v>
      </c>
      <c r="R32" s="21" t="s">
        <v>67</v>
      </c>
      <c r="S32" t="s">
        <v>74</v>
      </c>
      <c r="T32" t="s">
        <v>75</v>
      </c>
      <c r="U32" t="s">
        <v>86</v>
      </c>
      <c r="V32" t="s">
        <v>84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2.1769994409665188</v>
      </c>
      <c r="H33" s="10">
        <f t="shared" si="6"/>
        <v>-2.291560389492004</v>
      </c>
      <c r="I33">
        <f t="shared" si="2"/>
        <v>-27.49872467390405</v>
      </c>
      <c r="K33">
        <f t="shared" si="3"/>
        <v>-2.2938837935010792</v>
      </c>
      <c r="M33">
        <f t="shared" si="4"/>
        <v>-2.2938837935010792</v>
      </c>
      <c r="N33" s="13">
        <f t="shared" si="5"/>
        <v>5.3982061893865187E-6</v>
      </c>
      <c r="O33" s="13">
        <v>1</v>
      </c>
      <c r="Q33" s="20">
        <v>0.2</v>
      </c>
      <c r="R33" s="5">
        <v>8.1167990000000003</v>
      </c>
      <c r="T33" t="s">
        <v>79</v>
      </c>
      <c r="U33" t="s">
        <v>89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2.1879718888407567</v>
      </c>
      <c r="H34" s="10">
        <f t="shared" si="6"/>
        <v>-2.4161128756584493</v>
      </c>
      <c r="I34">
        <f t="shared" si="2"/>
        <v>-28.993354507901394</v>
      </c>
      <c r="K34">
        <f t="shared" si="3"/>
        <v>-2.4183720648823339</v>
      </c>
      <c r="M34">
        <f t="shared" si="4"/>
        <v>-2.4183720648823339</v>
      </c>
      <c r="N34" s="13">
        <f t="shared" si="5"/>
        <v>5.1039359493161765E-6</v>
      </c>
      <c r="O34" s="13">
        <v>1</v>
      </c>
      <c r="Q34" s="1">
        <v>0.15</v>
      </c>
      <c r="R34" s="5">
        <v>6.25</v>
      </c>
      <c r="T34" t="s">
        <v>79</v>
      </c>
      <c r="U34" t="s">
        <v>90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2.1989443367149946</v>
      </c>
      <c r="H35" s="10">
        <f t="shared" si="6"/>
        <v>-2.5345597381577583</v>
      </c>
      <c r="I35">
        <f t="shared" si="2"/>
        <v>-30.414716857893097</v>
      </c>
      <c r="K35">
        <f t="shared" si="3"/>
        <v>-2.5367466017743006</v>
      </c>
      <c r="M35">
        <f t="shared" si="4"/>
        <v>-2.5367466017743006</v>
      </c>
      <c r="N35" s="13">
        <f t="shared" si="5"/>
        <v>4.7823724773564697E-6</v>
      </c>
      <c r="O35" s="13">
        <v>1</v>
      </c>
      <c r="Q35" s="20">
        <v>0.1</v>
      </c>
      <c r="R35" s="5">
        <v>4.5397220000000003</v>
      </c>
      <c r="U35" t="s">
        <v>98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2.2099167845892325</v>
      </c>
      <c r="H36" s="10">
        <f t="shared" si="6"/>
        <v>-2.6471070633353455</v>
      </c>
      <c r="I36">
        <f t="shared" si="2"/>
        <v>-31.765284760024144</v>
      </c>
      <c r="K36">
        <f t="shared" si="3"/>
        <v>-2.6492149036442498</v>
      </c>
      <c r="M36">
        <f t="shared" si="4"/>
        <v>-2.6492149036442498</v>
      </c>
      <c r="N36" s="13">
        <f t="shared" si="5"/>
        <v>4.4429907678418531E-6</v>
      </c>
      <c r="O36" s="13">
        <v>1</v>
      </c>
      <c r="Q36" s="1">
        <v>9.5000000000000001E-2</v>
      </c>
      <c r="R36" s="5">
        <v>4.3764019999999997</v>
      </c>
      <c r="U36" t="s">
        <v>95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2.2208892324634704</v>
      </c>
      <c r="H37" s="10">
        <f t="shared" si="6"/>
        <v>-2.7539547578463863</v>
      </c>
      <c r="I37">
        <f t="shared" si="2"/>
        <v>-33.047457094156634</v>
      </c>
      <c r="K37">
        <f t="shared" si="3"/>
        <v>-2.7559781661288856</v>
      </c>
      <c r="M37">
        <f t="shared" si="4"/>
        <v>-2.7559781661288856</v>
      </c>
      <c r="N37" s="13">
        <f t="shared" si="5"/>
        <v>4.0941810776865672E-6</v>
      </c>
      <c r="O37" s="13">
        <v>1</v>
      </c>
      <c r="Q37" s="1">
        <v>0.09</v>
      </c>
      <c r="R37" s="5">
        <v>4.21</v>
      </c>
      <c r="U37" t="s">
        <v>91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2.2318616803377083</v>
      </c>
      <c r="H38" s="10">
        <f t="shared" si="6"/>
        <v>-2.8552967237573923</v>
      </c>
      <c r="I38">
        <f t="shared" si="2"/>
        <v>-34.263560685088706</v>
      </c>
      <c r="K38">
        <f t="shared" si="3"/>
        <v>-2.8572314640321235</v>
      </c>
      <c r="M38">
        <f t="shared" si="4"/>
        <v>-2.8572314640321235</v>
      </c>
      <c r="N38" s="13">
        <f t="shared" si="5"/>
        <v>3.743219930666853E-6</v>
      </c>
      <c r="O38" s="13">
        <v>1</v>
      </c>
      <c r="Q38" s="1">
        <v>8.5000000000000006E-2</v>
      </c>
      <c r="R38" s="5">
        <v>4.0533929999999998</v>
      </c>
      <c r="U38" t="s">
        <v>94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2.2428341282119462</v>
      </c>
      <c r="H39" s="10">
        <f t="shared" si="6"/>
        <v>-2.9513210288553422</v>
      </c>
      <c r="I39">
        <f t="shared" si="2"/>
        <v>-35.415852346264103</v>
      </c>
      <c r="K39">
        <f t="shared" si="3"/>
        <v>-2.9531639291201177</v>
      </c>
      <c r="M39">
        <f t="shared" si="4"/>
        <v>-2.9531639291201177</v>
      </c>
      <c r="N39" s="13">
        <f t="shared" si="5"/>
        <v>3.3962813859096652E-6</v>
      </c>
      <c r="O39" s="13">
        <v>1</v>
      </c>
      <c r="Q39" s="1">
        <v>0.08</v>
      </c>
      <c r="R39" s="5">
        <v>3.89</v>
      </c>
      <c r="U39" t="s">
        <v>72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2.2538065760861841</v>
      </c>
      <c r="H40" s="10">
        <f t="shared" si="6"/>
        <v>-3.0422100722922716</v>
      </c>
      <c r="I40">
        <f t="shared" si="2"/>
        <v>-36.506520867507263</v>
      </c>
      <c r="K40">
        <f t="shared" si="3"/>
        <v>-3.0439589228599804</v>
      </c>
      <c r="M40">
        <f t="shared" si="4"/>
        <v>-3.0439589228599804</v>
      </c>
      <c r="N40" s="13">
        <f t="shared" si="5"/>
        <v>3.0584783081753673E-6</v>
      </c>
      <c r="O40" s="13">
        <v>1</v>
      </c>
      <c r="Q40" s="1">
        <v>7.4999999999999997E-2</v>
      </c>
      <c r="R40" s="5">
        <v>3.7347440000000001</v>
      </c>
      <c r="T40" t="s">
        <v>80</v>
      </c>
      <c r="U40" t="s">
        <v>97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2.264779023960422</v>
      </c>
      <c r="H41" s="10">
        <f t="shared" si="6"/>
        <v>-3.1281407456898478</v>
      </c>
      <c r="I41">
        <f t="shared" si="2"/>
        <v>-37.537688948278173</v>
      </c>
      <c r="K41">
        <f t="shared" si="3"/>
        <v>-3.1297942042444618</v>
      </c>
      <c r="M41">
        <f t="shared" si="4"/>
        <v>-3.1297942042444618</v>
      </c>
      <c r="N41" s="13">
        <f t="shared" si="5"/>
        <v>2.7339251918260937E-6</v>
      </c>
      <c r="O41" s="13">
        <v>1</v>
      </c>
      <c r="Q41" s="1">
        <v>7.0000000000000007E-2</v>
      </c>
      <c r="R41" s="5">
        <v>3.58</v>
      </c>
      <c r="S41" t="s">
        <v>71</v>
      </c>
      <c r="T41" t="s">
        <v>80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2.2757514718346599</v>
      </c>
      <c r="H42" s="10">
        <f t="shared" si="6"/>
        <v>-3.2092845898252205</v>
      </c>
      <c r="I42">
        <f t="shared" si="2"/>
        <v>-38.511415077902647</v>
      </c>
      <c r="K42">
        <f t="shared" si="3"/>
        <v>-3.2108420928411014</v>
      </c>
      <c r="M42">
        <f t="shared" si="4"/>
        <v>-3.2108420928411014</v>
      </c>
      <c r="N42" s="13">
        <f t="shared" si="5"/>
        <v>2.4258156444783446E-6</v>
      </c>
      <c r="O42" s="13">
        <v>1</v>
      </c>
      <c r="Q42" s="1">
        <v>6.5000000000000002E-2</v>
      </c>
      <c r="R42" s="5">
        <v>3.4196749999999998</v>
      </c>
      <c r="U42" t="s">
        <v>96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2.2867239197088978</v>
      </c>
      <c r="H43" s="10">
        <f t="shared" si="6"/>
        <v>-3.2858079470162562</v>
      </c>
      <c r="I43">
        <f t="shared" si="2"/>
        <v>-39.429695364195076</v>
      </c>
      <c r="K43">
        <f t="shared" si="3"/>
        <v>-3.2872696272001285</v>
      </c>
      <c r="M43">
        <f t="shared" si="4"/>
        <v>-3.2872696272001285</v>
      </c>
      <c r="N43" s="13">
        <f t="shared" si="5"/>
        <v>2.1365089599248776E-6</v>
      </c>
      <c r="O43" s="13">
        <v>1</v>
      </c>
      <c r="Q43" s="1">
        <v>0.06</v>
      </c>
      <c r="R43" s="5">
        <v>3.26</v>
      </c>
      <c r="T43" t="s">
        <v>81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2.2976963675831357</v>
      </c>
      <c r="H44" s="10">
        <f t="shared" si="6"/>
        <v>-3.357872109321177</v>
      </c>
      <c r="I44">
        <f t="shared" si="2"/>
        <v>-40.294465311854125</v>
      </c>
      <c r="K44">
        <f t="shared" si="3"/>
        <v>-3.3592387187519783</v>
      </c>
      <c r="M44">
        <f t="shared" si="4"/>
        <v>-3.3592387187519783</v>
      </c>
      <c r="N44" s="13">
        <f t="shared" si="5"/>
        <v>1.8676213363552107E-6</v>
      </c>
      <c r="O44" s="13">
        <v>1</v>
      </c>
      <c r="Q44" s="1">
        <v>5.5E-2</v>
      </c>
      <c r="R44" s="5">
        <v>3.1070509999999998</v>
      </c>
      <c r="T44" t="s">
        <v>72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2.3086688154573736</v>
      </c>
      <c r="H45" s="10">
        <f t="shared" si="6"/>
        <v>-3.4256334626646079</v>
      </c>
      <c r="I45">
        <f t="shared" si="2"/>
        <v>-41.107601551975293</v>
      </c>
      <c r="K45">
        <f t="shared" si="3"/>
        <v>-3.4269063013214218</v>
      </c>
      <c r="M45">
        <f t="shared" si="4"/>
        <v>-3.4269063013214218</v>
      </c>
      <c r="N45" s="13">
        <f t="shared" si="5"/>
        <v>1.6201182462799021E-6</v>
      </c>
      <c r="O45" s="13">
        <v>1</v>
      </c>
      <c r="Q45" s="1">
        <v>0.05</v>
      </c>
      <c r="R45" s="5">
        <v>2.95</v>
      </c>
      <c r="S45" t="s">
        <v>73</v>
      </c>
      <c r="U45" t="s">
        <v>92</v>
      </c>
      <c r="V45" t="s">
        <v>85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2.3196412633316115</v>
      </c>
      <c r="H46" s="10">
        <f t="shared" si="6"/>
        <v>-3.4892436269991016</v>
      </c>
      <c r="I46">
        <f t="shared" si="2"/>
        <v>-41.870923523989219</v>
      </c>
      <c r="K46">
        <f t="shared" si="3"/>
        <v>-3.4904244763817447</v>
      </c>
      <c r="M46">
        <f t="shared" si="4"/>
        <v>-3.4904244763817447</v>
      </c>
      <c r="N46" s="13">
        <f t="shared" si="5"/>
        <v>1.3944052644885142E-6</v>
      </c>
      <c r="O46" s="13">
        <v>1</v>
      </c>
      <c r="Q46" s="1">
        <v>4.4999999999999998E-2</v>
      </c>
      <c r="R46" s="5">
        <v>2.7951359999999998</v>
      </c>
      <c r="T46" t="s">
        <v>82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2.3306137112058494</v>
      </c>
      <c r="H47" s="10">
        <f t="shared" si="6"/>
        <v>-3.5488495926083714</v>
      </c>
      <c r="I47">
        <f t="shared" si="2"/>
        <v>-42.586195111300455</v>
      </c>
      <c r="K47">
        <f t="shared" si="3"/>
        <v>-3.5499406541691165</v>
      </c>
      <c r="M47">
        <f t="shared" si="4"/>
        <v>-3.5499406541691165</v>
      </c>
      <c r="N47" s="13">
        <f t="shared" si="5"/>
        <v>1.1904153293355799E-6</v>
      </c>
      <c r="O47" s="13">
        <v>1</v>
      </c>
      <c r="Q47" s="1">
        <v>0.04</v>
      </c>
      <c r="R47" s="5">
        <v>2.64</v>
      </c>
      <c r="T47" t="s">
        <v>82</v>
      </c>
      <c r="U47" t="s">
        <v>93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2.3415861590800877</v>
      </c>
      <c r="H48" s="10">
        <f t="shared" si="6"/>
        <v>-3.6045938526556376</v>
      </c>
      <c r="I48">
        <f t="shared" si="2"/>
        <v>-43.255126231867649</v>
      </c>
      <c r="K48">
        <f t="shared" si="3"/>
        <v>-3.6055976907737017</v>
      </c>
      <c r="M48">
        <f t="shared" si="4"/>
        <v>-3.6055976907737017</v>
      </c>
      <c r="N48" s="13">
        <f t="shared" si="5"/>
        <v>1.0076909672785716E-6</v>
      </c>
      <c r="O48" s="13">
        <v>1</v>
      </c>
      <c r="Q48" s="1">
        <v>3.5000000000000003E-2</v>
      </c>
      <c r="R48" s="5">
        <v>2.4810439999999998</v>
      </c>
      <c r="U48" t="s">
        <v>88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2.3525586069543256</v>
      </c>
      <c r="H49" s="10">
        <f t="shared" si="6"/>
        <v>-3.6566145320778043</v>
      </c>
      <c r="I49">
        <f t="shared" si="2"/>
        <v>-43.879374384933655</v>
      </c>
      <c r="K49">
        <f t="shared" si="3"/>
        <v>-3.6575340213209699</v>
      </c>
      <c r="M49">
        <f t="shared" si="4"/>
        <v>-3.6575340213209699</v>
      </c>
      <c r="N49" s="13">
        <f t="shared" si="5"/>
        <v>8.4546046829733954E-7</v>
      </c>
      <c r="O49" s="13">
        <v>1</v>
      </c>
      <c r="Q49" s="1">
        <v>0.03</v>
      </c>
      <c r="R49" s="5">
        <v>2.3199999999999998</v>
      </c>
      <c r="T49" t="s">
        <v>83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2.3635310548285635</v>
      </c>
      <c r="H50" s="10">
        <f t="shared" si="6"/>
        <v>-3.7050455129235678</v>
      </c>
      <c r="I50">
        <f t="shared" si="2"/>
        <v>-44.46054615508281</v>
      </c>
      <c r="K50">
        <f t="shared" si="3"/>
        <v>-3.70588378935342</v>
      </c>
      <c r="M50">
        <f t="shared" si="4"/>
        <v>-3.70588378935342</v>
      </c>
      <c r="N50" s="13">
        <f t="shared" si="5"/>
        <v>7.027073728458108E-7</v>
      </c>
      <c r="O50" s="13">
        <v>1</v>
      </c>
      <c r="Q50" s="1">
        <v>2.5000000000000001E-2</v>
      </c>
      <c r="R50" s="5">
        <v>2.159411</v>
      </c>
      <c r="U50" t="s">
        <v>87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2.3745035027028014</v>
      </c>
      <c r="H51" s="10">
        <f t="shared" si="6"/>
        <v>-3.750016556230908</v>
      </c>
      <c r="I51">
        <f t="shared" si="2"/>
        <v>-45.0001986747709</v>
      </c>
      <c r="K51">
        <f t="shared" si="3"/>
        <v>-3.7507769725198337</v>
      </c>
      <c r="M51">
        <f t="shared" si="4"/>
        <v>-3.7507769725198337</v>
      </c>
      <c r="N51" s="13">
        <f t="shared" si="5"/>
        <v>5.7823293246345329E-7</v>
      </c>
      <c r="O51" s="13">
        <v>1</v>
      </c>
      <c r="Q51" s="1">
        <v>0.02</v>
      </c>
      <c r="R51" s="5">
        <v>1.99</v>
      </c>
      <c r="T51" t="s">
        <v>77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2.3854759505770393</v>
      </c>
      <c r="H52" s="10">
        <f t="shared" si="6"/>
        <v>-3.7916534205369694</v>
      </c>
      <c r="I52">
        <f t="shared" si="2"/>
        <v>-45.499841046443635</v>
      </c>
      <c r="K52">
        <f t="shared" si="3"/>
        <v>-3.7923395046761712</v>
      </c>
      <c r="M52">
        <f t="shared" si="4"/>
        <v>-3.7923395046761712</v>
      </c>
      <c r="N52" s="13">
        <f t="shared" si="5"/>
        <v>4.7071144606426451E-7</v>
      </c>
      <c r="O52" s="13">
        <v>1</v>
      </c>
      <c r="Q52" s="1">
        <v>1.4999999999999999E-2</v>
      </c>
      <c r="R52" s="5">
        <v>1.818065</v>
      </c>
      <c r="T52" t="s">
        <v>71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2.3964483984512772</v>
      </c>
      <c r="H53" s="10">
        <f t="shared" si="6"/>
        <v>-3.8300779771108791</v>
      </c>
      <c r="I53">
        <f t="shared" si="2"/>
        <v>-45.96093572533055</v>
      </c>
      <c r="K53">
        <f t="shared" si="3"/>
        <v>-3.8306933944993435</v>
      </c>
      <c r="M53">
        <f t="shared" si="4"/>
        <v>-3.8306933944993435</v>
      </c>
      <c r="N53" s="13">
        <f t="shared" si="5"/>
        <v>3.7873856202445272E-7</v>
      </c>
      <c r="O53" s="13">
        <v>1</v>
      </c>
      <c r="Q53" s="1">
        <v>0.01</v>
      </c>
      <c r="R53" s="5">
        <v>1.63</v>
      </c>
      <c r="T53" t="s">
        <v>78</v>
      </c>
      <c r="U53" t="s">
        <v>89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2.4074208463255151</v>
      </c>
      <c r="H54" s="10">
        <f t="shared" si="6"/>
        <v>-3.8654083219976485</v>
      </c>
      <c r="I54">
        <f t="shared" si="2"/>
        <v>-46.384899863971782</v>
      </c>
      <c r="K54">
        <f t="shared" si="3"/>
        <v>-3.8659568407122169</v>
      </c>
      <c r="M54">
        <f t="shared" si="4"/>
        <v>-3.8659568407122169</v>
      </c>
      <c r="N54" s="13">
        <f t="shared" si="5"/>
        <v>3.008727802317724E-7</v>
      </c>
      <c r="O54" s="13">
        <v>1</v>
      </c>
      <c r="Q54" s="1">
        <v>5.0000000000000001E-3</v>
      </c>
      <c r="R54" s="5">
        <v>1.41</v>
      </c>
      <c r="T54" t="s">
        <v>76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2.418393294199753</v>
      </c>
      <c r="H55" s="10">
        <f t="shared" si="6"/>
        <v>-3.8977588849589941</v>
      </c>
      <c r="I55">
        <f t="shared" si="2"/>
        <v>-46.773106619507928</v>
      </c>
      <c r="K55">
        <f t="shared" si="3"/>
        <v>-3.8982443440154384</v>
      </c>
      <c r="M55">
        <f t="shared" si="4"/>
        <v>-3.8982443440154384</v>
      </c>
      <c r="N55" s="13">
        <f t="shared" si="5"/>
        <v>2.356704954837508E-7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2.4293657420739909</v>
      </c>
      <c r="H56" s="10">
        <f t="shared" si="6"/>
        <v>-3.9272405353946827</v>
      </c>
      <c r="I56">
        <f t="shared" si="2"/>
        <v>-47.126886424736192</v>
      </c>
      <c r="K56">
        <f t="shared" si="3"/>
        <v>-3.9276668158190642</v>
      </c>
      <c r="M56">
        <f t="shared" si="4"/>
        <v>-3.9276668158190642</v>
      </c>
      <c r="N56" s="13">
        <f t="shared" si="5"/>
        <v>1.8171500021089819E-7</v>
      </c>
      <c r="O56" s="13">
        <v>1</v>
      </c>
      <c r="Q56" t="s">
        <v>70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2.4403381899482288</v>
      </c>
      <c r="H57" s="10">
        <f t="shared" si="6"/>
        <v>-3.9539606853257379</v>
      </c>
      <c r="I57">
        <f t="shared" si="2"/>
        <v>-47.447528223908854</v>
      </c>
      <c r="K57">
        <f t="shared" si="3"/>
        <v>-3.9543316838642513</v>
      </c>
      <c r="M57">
        <f t="shared" si="4"/>
        <v>-3.9543316838642513</v>
      </c>
      <c r="N57" s="13">
        <f t="shared" si="5"/>
        <v>1.3763991557908751E-7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2.4513106378224667</v>
      </c>
      <c r="H58" s="10">
        <f t="shared" si="6"/>
        <v>-3.9780233895187775</v>
      </c>
      <c r="I58">
        <f t="shared" si="2"/>
        <v>-47.736280674225327</v>
      </c>
      <c r="K58">
        <f t="shared" si="3"/>
        <v>-3.9783429948228557</v>
      </c>
      <c r="M58">
        <f t="shared" si="4"/>
        <v>-3.9783429948228557</v>
      </c>
      <c r="N58" s="13">
        <f t="shared" si="5"/>
        <v>1.0214755039488809E-7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2.4622830856967046</v>
      </c>
      <c r="H59" s="10">
        <f t="shared" si="6"/>
        <v>-3.9995294428286026</v>
      </c>
      <c r="I59">
        <f t="shared" si="2"/>
        <v>-47.994353313943229</v>
      </c>
      <c r="K59">
        <f t="shared" si="3"/>
        <v>-3.9998015139602243</v>
      </c>
      <c r="M59">
        <f t="shared" si="4"/>
        <v>-3.9998015139602243</v>
      </c>
      <c r="N59" s="13">
        <f t="shared" si="5"/>
        <v>7.4022700661941727E-8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2.4732555335709425</v>
      </c>
      <c r="H60" s="10">
        <f t="shared" si="6"/>
        <v>-4.0185764748341573</v>
      </c>
      <c r="I60">
        <f t="shared" si="2"/>
        <v>-48.222917698009887</v>
      </c>
      <c r="K60">
        <f t="shared" si="3"/>
        <v>-4.0188048219441468</v>
      </c>
      <c r="M60">
        <f t="shared" si="4"/>
        <v>-4.0188048219441468</v>
      </c>
      <c r="N60" s="13">
        <f t="shared" si="5"/>
        <v>5.2142402640572849E-8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2.4842279814451804</v>
      </c>
      <c r="H61" s="10">
        <f t="shared" si="6"/>
        <v>-4.0352590418409697</v>
      </c>
      <c r="I61">
        <f t="shared" si="2"/>
        <v>-48.423108502091637</v>
      </c>
      <c r="K61">
        <f t="shared" si="3"/>
        <v>-4.0354474088805512</v>
      </c>
      <c r="M61">
        <f t="shared" si="4"/>
        <v>-4.0354474088805512</v>
      </c>
      <c r="N61" s="13">
        <f t="shared" si="5"/>
        <v>3.5482141600687776E-8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2.4952004293194188</v>
      </c>
      <c r="H62" s="10">
        <f t="shared" si="6"/>
        <v>-4.0496687163212925</v>
      </c>
      <c r="I62">
        <f t="shared" si="2"/>
        <v>-48.596024595855511</v>
      </c>
      <c r="K62">
        <f t="shared" si="3"/>
        <v>-4.0498207656543066</v>
      </c>
      <c r="M62">
        <f t="shared" si="4"/>
        <v>-4.0498207656543066</v>
      </c>
      <c r="N62" s="13">
        <f t="shared" si="5"/>
        <v>2.3118999670016931E-8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2.5061728771936562</v>
      </c>
      <c r="H63" s="10">
        <f t="shared" si="6"/>
        <v>-4.06189417386123</v>
      </c>
      <c r="I63">
        <f t="shared" si="2"/>
        <v>-48.74273008633476</v>
      </c>
      <c r="K63">
        <f t="shared" si="3"/>
        <v>-4.0620134726512589</v>
      </c>
      <c r="M63">
        <f t="shared" si="4"/>
        <v>-4.0620134726512589</v>
      </c>
      <c r="N63" s="13">
        <f t="shared" si="5"/>
        <v>1.4232201302364599E-8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2.5171453250678946</v>
      </c>
      <c r="H64" s="10">
        <f t="shared" si="6"/>
        <v>-4.0720212776823415</v>
      </c>
      <c r="I64">
        <f t="shared" si="2"/>
        <v>-48.864255332188094</v>
      </c>
      <c r="K64">
        <f t="shared" si="3"/>
        <v>-4.0721112859355424</v>
      </c>
      <c r="M64">
        <f t="shared" si="4"/>
        <v>-4.0721112859355424</v>
      </c>
      <c r="N64" s="13">
        <f t="shared" si="5"/>
        <v>8.1014856442836205E-9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2.528117772942132</v>
      </c>
      <c r="H65" s="10">
        <f t="shared" si="6"/>
        <v>-4.0801331608034284</v>
      </c>
      <c r="I65">
        <f t="shared" si="2"/>
        <v>-48.961597929641144</v>
      </c>
      <c r="K65">
        <f t="shared" si="3"/>
        <v>-4.0801972209540658</v>
      </c>
      <c r="M65">
        <f t="shared" si="4"/>
        <v>-4.0801972209540658</v>
      </c>
      <c r="N65" s="13">
        <f t="shared" si="5"/>
        <v>4.1037028996894387E-9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2.5390902208163699</v>
      </c>
      <c r="H66" s="10">
        <f t="shared" si="6"/>
        <v>-4.086310305906439</v>
      </c>
      <c r="I66">
        <f t="shared" si="2"/>
        <v>-49.035723670877267</v>
      </c>
      <c r="K66">
        <f t="shared" si="3"/>
        <v>-4.0863516338381123</v>
      </c>
      <c r="M66">
        <f t="shared" si="4"/>
        <v>-4.0863516338381123</v>
      </c>
      <c r="N66" s="13">
        <f t="shared" si="5"/>
        <v>1.7079979363953907E-9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2.5500626686906078</v>
      </c>
      <c r="H67" s="10">
        <f t="shared" si="6"/>
        <v>-4.0906306229687637</v>
      </c>
      <c r="I67">
        <f t="shared" si="2"/>
        <v>-49.087567475625164</v>
      </c>
      <c r="K67">
        <f t="shared" si="3"/>
        <v>-4.0906523003699986</v>
      </c>
      <c r="M67">
        <f t="shared" si="4"/>
        <v>-4.0906523003699986</v>
      </c>
      <c r="N67" s="13">
        <f t="shared" si="5"/>
        <v>4.6990972430022671E-10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2.5610351165648457</v>
      </c>
      <c r="H68" s="10">
        <f t="shared" si="6"/>
        <v>-4.0931695247225495</v>
      </c>
      <c r="I68">
        <f t="shared" si="2"/>
        <v>-49.118034296670594</v>
      </c>
      <c r="K68">
        <f t="shared" si="3"/>
        <v>-4.0931744926808271</v>
      </c>
      <c r="M68">
        <f t="shared" si="4"/>
        <v>-4.0931744926808271</v>
      </c>
      <c r="N68" s="13">
        <f t="shared" si="5"/>
        <v>2.4680609448434285E-7</v>
      </c>
      <c r="O68" s="13">
        <v>10000</v>
      </c>
    </row>
    <row r="69" spans="3:16" x14ac:dyDescent="0.4">
      <c r="C69" s="56" t="s">
        <v>44</v>
      </c>
      <c r="D69" s="57">
        <v>0</v>
      </c>
      <c r="E69" s="58">
        <f t="shared" si="0"/>
        <v>-1</v>
      </c>
      <c r="F69" s="59"/>
      <c r="G69" s="59">
        <f t="shared" si="1"/>
        <v>2.5720075644390832</v>
      </c>
      <c r="H69" s="60">
        <f t="shared" si="6"/>
        <v>-4.0940000000000003</v>
      </c>
      <c r="I69" s="59">
        <f t="shared" si="2"/>
        <v>-49.128</v>
      </c>
      <c r="J69" s="59"/>
      <c r="K69">
        <f t="shared" si="3"/>
        <v>-4.0939910537435393</v>
      </c>
      <c r="M69">
        <f t="shared" si="4"/>
        <v>-4.0939910537435393</v>
      </c>
      <c r="N69" s="61">
        <f t="shared" si="5"/>
        <v>8.0035504665505545E-7</v>
      </c>
      <c r="O69" s="61">
        <v>10000</v>
      </c>
      <c r="P69" s="62" t="s">
        <v>45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2.5829800123133211</v>
      </c>
      <c r="H70" s="10">
        <f t="shared" si="6"/>
        <v>-4.0931926850221538</v>
      </c>
      <c r="I70">
        <f t="shared" si="2"/>
        <v>-49.11831222026585</v>
      </c>
      <c r="K70">
        <f t="shared" si="3"/>
        <v>-4.093172469723644</v>
      </c>
      <c r="M70">
        <f t="shared" si="4"/>
        <v>-4.093172469723644</v>
      </c>
      <c r="N70" s="13">
        <f t="shared" si="5"/>
        <v>4.0865829384105269E-6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2.5939524601875585</v>
      </c>
      <c r="H71" s="10">
        <f t="shared" si="6"/>
        <v>-4.0908159326870095</v>
      </c>
      <c r="I71">
        <f t="shared" si="2"/>
        <v>-49.089791192244114</v>
      </c>
      <c r="K71">
        <f t="shared" si="3"/>
        <v>-4.0907869402482699</v>
      </c>
      <c r="M71">
        <f t="shared" si="4"/>
        <v>-4.0907869402482699</v>
      </c>
      <c r="N71" s="13">
        <f t="shared" si="5"/>
        <v>8.4056150406656848E-10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2.6049249080617969</v>
      </c>
      <c r="H72" s="10">
        <f t="shared" si="6"/>
        <v>-4.0869358799114694</v>
      </c>
      <c r="I72">
        <f t="shared" si="2"/>
        <v>-49.043230558937637</v>
      </c>
      <c r="K72">
        <f t="shared" si="3"/>
        <v>-4.086900446652451</v>
      </c>
      <c r="M72">
        <f t="shared" si="4"/>
        <v>-4.086900446652451</v>
      </c>
      <c r="N72" s="13">
        <f t="shared" si="5"/>
        <v>1.2555158446683529E-9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2.6158973559360348</v>
      </c>
      <c r="H73" s="10">
        <f t="shared" si="6"/>
        <v>-4.081616513080057</v>
      </c>
      <c r="I73">
        <f t="shared" si="2"/>
        <v>-48.979398156960684</v>
      </c>
      <c r="K73">
        <f t="shared" si="3"/>
        <v>-4.0815768182599523</v>
      </c>
      <c r="M73">
        <f t="shared" si="4"/>
        <v>-4.0815768182599523</v>
      </c>
      <c r="N73" s="13">
        <f t="shared" si="5"/>
        <v>1.5756787431433356E-9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2.6268698038102727</v>
      </c>
      <c r="H74" s="10">
        <f t="shared" si="6"/>
        <v>-4.0749197316520087</v>
      </c>
      <c r="I74">
        <f t="shared" si="2"/>
        <v>-48.899036779824101</v>
      </c>
      <c r="K74">
        <f t="shared" si="3"/>
        <v>-4.0748777967542846</v>
      </c>
      <c r="M74">
        <f t="shared" si="4"/>
        <v>-4.0748777967542846</v>
      </c>
      <c r="N74" s="13">
        <f t="shared" si="5"/>
        <v>1.7585356471293006E-9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2.6378422516845101</v>
      </c>
      <c r="H75" s="10">
        <f t="shared" si="6"/>
        <v>-4.0669054099769335</v>
      </c>
      <c r="I75">
        <f t="shared" si="2"/>
        <v>-48.802864919723206</v>
      </c>
      <c r="K75">
        <f t="shared" si="3"/>
        <v>-4.0668630986940251</v>
      </c>
      <c r="M75">
        <f t="shared" si="4"/>
        <v>-4.0668630986940251</v>
      </c>
      <c r="N75" s="13">
        <f t="shared" si="5"/>
        <v>1.7902446613577083E-9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2.6488146995587485</v>
      </c>
      <c r="H76" s="10">
        <f t="shared" si="6"/>
        <v>-4.0576314573679113</v>
      </c>
      <c r="I76">
        <f t="shared" si="2"/>
        <v>-48.691577488414936</v>
      </c>
      <c r="K76">
        <f t="shared" si="3"/>
        <v>-4.0575904762250037</v>
      </c>
      <c r="M76">
        <f t="shared" si="4"/>
        <v>-4.0575904762250037</v>
      </c>
      <c r="N76" s="13">
        <f t="shared" si="5"/>
        <v>1.6794540740152374E-9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2.6597871474329864</v>
      </c>
      <c r="H77" s="10">
        <f t="shared" si="6"/>
        <v>-4.0471538764796149</v>
      </c>
      <c r="I77">
        <f t="shared" si="2"/>
        <v>-48.565846517755375</v>
      </c>
      <c r="K77">
        <f t="shared" si="3"/>
        <v>-4.047115776040501</v>
      </c>
      <c r="M77">
        <f t="shared" si="4"/>
        <v>-4.047115776040501</v>
      </c>
      <c r="N77" s="13">
        <f t="shared" si="5"/>
        <v>1.4516434606717927E-9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2.6707595953072243</v>
      </c>
      <c r="H78" s="10">
        <f t="shared" si="6"/>
        <v>-4.0355268200377257</v>
      </c>
      <c r="I78">
        <f t="shared" si="2"/>
        <v>-48.426321840452708</v>
      </c>
      <c r="K78">
        <f t="shared" si="3"/>
        <v>-4.0354929966390944</v>
      </c>
      <c r="M78">
        <f t="shared" si="4"/>
        <v>-4.0354929966390944</v>
      </c>
      <c r="N78" s="13">
        <f t="shared" si="5"/>
        <v>1.1440222949669237E-9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2.6817320431814622</v>
      </c>
      <c r="H79" s="10">
        <f t="shared" si="6"/>
        <v>-4.0228026459647523</v>
      </c>
      <c r="I79">
        <f t="shared" si="2"/>
        <v>-48.273631751577028</v>
      </c>
      <c r="K79">
        <f t="shared" si="3"/>
        <v>-4.0227743439284378</v>
      </c>
      <c r="M79">
        <f t="shared" si="4"/>
        <v>-4.0227743439284378</v>
      </c>
      <c r="N79" s="13">
        <f t="shared" si="5"/>
        <v>8.0100525954968431E-10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2.6927044910557001</v>
      </c>
      <c r="H80" s="10">
        <f t="shared" si="6"/>
        <v>-4.0090319709460749</v>
      </c>
      <c r="I80">
        <f t="shared" si="2"/>
        <v>-48.108383651352895</v>
      </c>
      <c r="K80">
        <f t="shared" si="3"/>
        <v>-4.0090102852219029</v>
      </c>
      <c r="M80">
        <f t="shared" si="4"/>
        <v>-4.0090102852219029</v>
      </c>
      <c r="N80" s="13">
        <f t="shared" si="5"/>
        <v>4.7027063286138244E-10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2.703676938929938</v>
      </c>
      <c r="H81" s="10">
        <f t="shared" si="6"/>
        <v>-3.9942637224789479</v>
      </c>
      <c r="I81">
        <f t="shared" si="2"/>
        <v>-47.931164669747375</v>
      </c>
      <c r="K81">
        <f t="shared" si="3"/>
        <v>-3.9942496016736553</v>
      </c>
      <c r="M81">
        <f t="shared" si="4"/>
        <v>-3.9942496016736553</v>
      </c>
      <c r="N81" s="13">
        <f t="shared" si="5"/>
        <v>1.9939714211199244E-10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2.7146493868041759</v>
      </c>
      <c r="H82" s="10">
        <f t="shared" si="6"/>
        <v>-3.9785451894459953</v>
      </c>
      <c r="I82">
        <f t="shared" si="2"/>
        <v>-47.742542273351944</v>
      </c>
      <c r="K82">
        <f t="shared" si="3"/>
        <v>-3.9785394391965121</v>
      </c>
      <c r="M82">
        <f t="shared" si="4"/>
        <v>-3.9785394391965121</v>
      </c>
      <c r="N82" s="13">
        <f t="shared" si="5"/>
        <v>3.3065369119483878E-11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2.7256218346784138</v>
      </c>
      <c r="H83" s="10">
        <f t="shared" si="6"/>
        <v>-3.9619220712536545</v>
      </c>
      <c r="I83">
        <f t="shared" si="2"/>
        <v>-47.543064855043852</v>
      </c>
      <c r="K83">
        <f t="shared" si="3"/>
        <v>-3.9619253579056175</v>
      </c>
      <c r="M83">
        <f t="shared" si="4"/>
        <v>-3.9619253579056175</v>
      </c>
      <c r="N83" s="13">
        <f t="shared" si="5"/>
        <v>1.0802081126091262E-11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2.7365942825526521</v>
      </c>
      <c r="H84" s="10">
        <f t="shared" si="6"/>
        <v>-3.9444385255749137</v>
      </c>
      <c r="I84">
        <f t="shared" ref="I84:I147" si="9">H84*$E$6</f>
        <v>-47.333262306898966</v>
      </c>
      <c r="K84">
        <f t="shared" ref="K84:K147" si="10">(1/2)*($L$9*$L$4*EXP(-$L$7*$O$6*(G84/$O$6-1))-($L$9*$L$6*EXP(-$L$5*$O$6*(G84/$O$6-1))))</f>
        <v>-3.9444513801298284</v>
      </c>
      <c r="M84">
        <f t="shared" ref="M84:M147" si="11">(1/2)*($L$9*$O$4*EXP(-$O$8*$O$6*(G84/$O$6-1))-($L$9*$O$7*EXP(-$O$5*$O$6*(G84/$O$6-1))))</f>
        <v>-3.9444513801298284</v>
      </c>
      <c r="N84" s="13">
        <f t="shared" ref="N84:N147" si="12">(M84-H84)^2*O84</f>
        <v>1.6523958205585712E-10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2.7475667304268896</v>
      </c>
      <c r="H85" s="10">
        <f t="shared" ref="H85:H148" si="13">-(-$B$4)*(1+D85+$E$5*D85^3)*EXP(-D85)</f>
        <v>-3.9261372147346916</v>
      </c>
      <c r="I85">
        <f t="shared" si="9"/>
        <v>-47.113646576816301</v>
      </c>
      <c r="K85">
        <f t="shared" si="10"/>
        <v>-3.926160037031464</v>
      </c>
      <c r="M85">
        <f t="shared" si="11"/>
        <v>-3.926160037031464</v>
      </c>
      <c r="N85" s="13">
        <f t="shared" si="12"/>
        <v>5.2085722996831522E-10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2.7585391783011275</v>
      </c>
      <c r="H86" s="10">
        <f t="shared" si="13"/>
        <v>-3.9070593507751106</v>
      </c>
      <c r="I86">
        <f t="shared" si="9"/>
        <v>-46.884712209301327</v>
      </c>
      <c r="K86">
        <f t="shared" si="10"/>
        <v>-3.9070924138739618</v>
      </c>
      <c r="M86">
        <f t="shared" si="11"/>
        <v>-3.9070924138739618</v>
      </c>
      <c r="N86" s="13">
        <f t="shared" si="12"/>
        <v>1.093168505644543E-9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2.7695116261753654</v>
      </c>
      <c r="H87" s="10">
        <f t="shared" si="13"/>
        <v>-3.8872447392369653</v>
      </c>
      <c r="I87">
        <f t="shared" si="9"/>
        <v>-46.646936870843582</v>
      </c>
      <c r="K87">
        <f t="shared" si="10"/>
        <v>-3.8872881939758805</v>
      </c>
      <c r="M87">
        <f t="shared" si="11"/>
        <v>-3.8872881939758805</v>
      </c>
      <c r="N87" s="13">
        <f t="shared" si="12"/>
        <v>1.888314334188643E-9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2.7804840740496037</v>
      </c>
      <c r="H88" s="10">
        <f t="shared" si="13"/>
        <v>-3.8667318216927091</v>
      </c>
      <c r="I88">
        <f t="shared" si="9"/>
        <v>-46.400781860312506</v>
      </c>
      <c r="K88">
        <f t="shared" si="10"/>
        <v>-3.866785701388574</v>
      </c>
      <c r="M88">
        <f t="shared" si="11"/>
        <v>-3.866785701388574</v>
      </c>
      <c r="N88" s="13">
        <f t="shared" si="12"/>
        <v>2.9030216264941391E-9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2.7914565219238412</v>
      </c>
      <c r="H89" s="10">
        <f t="shared" si="13"/>
        <v>-3.8455577170653177</v>
      </c>
      <c r="I89">
        <f t="shared" si="9"/>
        <v>-46.146692604783809</v>
      </c>
      <c r="K89">
        <f t="shared" si="10"/>
        <v>-3.8456219423338287</v>
      </c>
      <c r="M89">
        <f t="shared" si="11"/>
        <v>-3.8456219423338287</v>
      </c>
      <c r="N89" s="13">
        <f t="shared" si="12"/>
        <v>4.1248851153126247E-9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2.8024289697980791</v>
      </c>
      <c r="H90" s="10">
        <f t="shared" si="13"/>
        <v>-3.823758261766478</v>
      </c>
      <c r="I90">
        <f t="shared" si="9"/>
        <v>-45.885099141197735</v>
      </c>
      <c r="K90">
        <f t="shared" si="10"/>
        <v>-3.8238326454367444</v>
      </c>
      <c r="M90">
        <f t="shared" si="11"/>
        <v>-3.8238326454367444</v>
      </c>
      <c r="N90" s="13">
        <f t="shared" si="12"/>
        <v>5.5329304022936196E-9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2.813401417672317</v>
      </c>
      <c r="H91" s="10">
        <f t="shared" si="13"/>
        <v>-3.8013680486866677</v>
      </c>
      <c r="I91">
        <f t="shared" si="9"/>
        <v>-45.616416584240014</v>
      </c>
      <c r="K91">
        <f t="shared" si="10"/>
        <v>-3.8014523007881298</v>
      </c>
      <c r="M91">
        <f t="shared" si="11"/>
        <v>-3.8014523007881298</v>
      </c>
      <c r="N91" s="13">
        <f t="shared" si="12"/>
        <v>7.0984166007839295E-9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2.8243738655465545</v>
      </c>
      <c r="H92" s="10">
        <f t="shared" si="13"/>
        <v>-3.778420465068776</v>
      </c>
      <c r="I92">
        <f t="shared" si="9"/>
        <v>-45.341045580825309</v>
      </c>
      <c r="K92">
        <f t="shared" si="10"/>
        <v>-3.7785141978697294</v>
      </c>
      <c r="M92">
        <f t="shared" si="11"/>
        <v>-3.7785141978697294</v>
      </c>
      <c r="N92" s="13">
        <f t="shared" si="12"/>
        <v>8.7858379745644953E-9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2.8353463134207928</v>
      </c>
      <c r="H93" s="10">
        <f t="shared" si="13"/>
        <v>-3.7549477292961142</v>
      </c>
      <c r="I93">
        <f t="shared" si="9"/>
        <v>-45.059372751553369</v>
      </c>
      <c r="K93">
        <f t="shared" si="10"/>
        <v>-3.7550504623746424</v>
      </c>
      <c r="M93">
        <f t="shared" si="11"/>
        <v>-3.7550504623746424</v>
      </c>
      <c r="N93" s="13">
        <f t="shared" si="12"/>
        <v>1.0554085423871023E-8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2.8463187612950307</v>
      </c>
      <c r="H94" s="10">
        <f t="shared" si="13"/>
        <v>-3.7309809266247962</v>
      </c>
      <c r="I94">
        <f t="shared" si="9"/>
        <v>-44.771771119497558</v>
      </c>
      <c r="K94">
        <f t="shared" si="10"/>
        <v>-3.7310920919544155</v>
      </c>
      <c r="M94">
        <f t="shared" si="11"/>
        <v>-3.7310920919544155</v>
      </c>
      <c r="N94" s="13">
        <f t="shared" si="12"/>
        <v>1.2357730509367725E-8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2.8572912091692686</v>
      </c>
      <c r="H95" s="10">
        <f t="shared" si="13"/>
        <v>-3.7065500438896883</v>
      </c>
      <c r="I95">
        <f t="shared" si="9"/>
        <v>-44.47860052667626</v>
      </c>
      <c r="K95">
        <f t="shared" si="10"/>
        <v>-3.7066689909233688</v>
      </c>
      <c r="M95">
        <f t="shared" si="11"/>
        <v>-3.7066689909233688</v>
      </c>
      <c r="N95" s="13">
        <f t="shared" si="12"/>
        <v>1.41483968213728E-8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2.8682636570435061</v>
      </c>
      <c r="H96" s="10">
        <f t="shared" si="13"/>
        <v>-3.6816840032123292</v>
      </c>
      <c r="I96">
        <f t="shared" si="9"/>
        <v>-44.180208038547953</v>
      </c>
      <c r="K96">
        <f t="shared" si="10"/>
        <v>-3.681810003949876</v>
      </c>
      <c r="M96">
        <f t="shared" si="11"/>
        <v>-3.681810003949876</v>
      </c>
      <c r="N96" s="13">
        <f t="shared" si="12"/>
        <v>1.5876185862327717E-8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2.8792361049177444</v>
      </c>
      <c r="H97" s="10">
        <f t="shared" si="13"/>
        <v>-3.6564106947384514</v>
      </c>
      <c r="I97">
        <f t="shared" si="9"/>
        <v>-43.876928336861418</v>
      </c>
      <c r="K97">
        <f t="shared" si="10"/>
        <v>-3.6565429487634669</v>
      </c>
      <c r="M97">
        <f t="shared" si="11"/>
        <v>-3.6565429487634669</v>
      </c>
      <c r="N97" s="13">
        <f t="shared" si="12"/>
        <v>1.7491127132797324E-8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2.8902085527919823</v>
      </c>
      <c r="H98" s="10">
        <f t="shared" si="13"/>
        <v>-3.6307570084320133</v>
      </c>
      <c r="I98">
        <f t="shared" si="9"/>
        <v>-43.56908410118416</v>
      </c>
      <c r="K98">
        <f t="shared" si="10"/>
        <v>-3.6308946479058557</v>
      </c>
      <c r="M98">
        <f t="shared" si="11"/>
        <v>-3.6308946479058557</v>
      </c>
      <c r="N98" s="13">
        <f t="shared" si="12"/>
        <v>1.894462475960637E-8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2.9011810006662202</v>
      </c>
      <c r="H99" s="10">
        <f t="shared" si="13"/>
        <v>-3.6047488649518948</v>
      </c>
      <c r="I99">
        <f t="shared" si="9"/>
        <v>-43.256986379422742</v>
      </c>
      <c r="K99">
        <f t="shared" si="10"/>
        <v>-3.6048909595530887</v>
      </c>
      <c r="M99">
        <f t="shared" si="11"/>
        <v>-3.6048909595530887</v>
      </c>
      <c r="N99" s="13">
        <f t="shared" si="12"/>
        <v>2.0190875688440406E-8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2.9121534485404581</v>
      </c>
      <c r="H100" s="10">
        <f t="shared" si="13"/>
        <v>-3.5784112456367283</v>
      </c>
      <c r="I100">
        <f t="shared" si="9"/>
        <v>-42.940934947640741</v>
      </c>
      <c r="K100">
        <f t="shared" si="10"/>
        <v>-3.5785568074353913</v>
      </c>
      <c r="M100">
        <f t="shared" si="11"/>
        <v>-3.5785568074353913</v>
      </c>
      <c r="N100" s="13">
        <f t="shared" si="12"/>
        <v>2.1188237230003486E-8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2.923125896414696</v>
      </c>
      <c r="H101" s="10">
        <f t="shared" si="13"/>
        <v>-3.5517682216226429</v>
      </c>
      <c r="I101">
        <f t="shared" si="9"/>
        <v>-42.621218659471715</v>
      </c>
      <c r="K101">
        <f t="shared" si="10"/>
        <v>-3.5519162098804409</v>
      </c>
      <c r="M101">
        <f t="shared" si="11"/>
        <v>-3.5519162098804409</v>
      </c>
      <c r="N101" s="13">
        <f t="shared" si="12"/>
        <v>2.1900524446068795E-8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2.9340983442889339</v>
      </c>
      <c r="H102" s="10">
        <f t="shared" si="13"/>
        <v>-3.5248429821180105</v>
      </c>
      <c r="I102">
        <f t="shared" si="9"/>
        <v>-42.29811578541613</v>
      </c>
      <c r="K102">
        <f t="shared" si="10"/>
        <v>-3.5249923080050785</v>
      </c>
      <c r="M102">
        <f t="shared" si="11"/>
        <v>-3.5249923080050785</v>
      </c>
      <c r="N102" s="13">
        <f t="shared" si="12"/>
        <v>2.2298220548630926E-8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2.9450707921631718</v>
      </c>
      <c r="H103" s="10">
        <f t="shared" si="13"/>
        <v>-3.4976578618586767</v>
      </c>
      <c r="I103">
        <f t="shared" si="9"/>
        <v>-41.971894342304118</v>
      </c>
      <c r="K103">
        <f t="shared" si="10"/>
        <v>-3.4978073930798073</v>
      </c>
      <c r="M103">
        <f t="shared" si="11"/>
        <v>-3.4978073930798073</v>
      </c>
      <c r="N103" s="13">
        <f t="shared" si="12"/>
        <v>2.235958609280671E-8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2.9560432400374097</v>
      </c>
      <c r="H104" s="10">
        <f t="shared" si="13"/>
        <v>-3.4702343677664635</v>
      </c>
      <c r="I104">
        <f t="shared" si="9"/>
        <v>-41.642812413197561</v>
      </c>
      <c r="K104">
        <f t="shared" si="10"/>
        <v>-3.470382933089712</v>
      </c>
      <c r="M104">
        <f t="shared" si="11"/>
        <v>-3.470382933089712</v>
      </c>
      <c r="N104" s="13">
        <f t="shared" si="12"/>
        <v>2.2071655271923252E-8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2.9670156879116472</v>
      </c>
      <c r="H105" s="10">
        <f t="shared" si="13"/>
        <v>-3.4425932048331775</v>
      </c>
      <c r="I105">
        <f t="shared" si="9"/>
        <v>-41.311118457998134</v>
      </c>
      <c r="K105">
        <f t="shared" si="10"/>
        <v>-3.4427395985147595</v>
      </c>
      <c r="M105">
        <f t="shared" si="11"/>
        <v>-3.4427395985147595</v>
      </c>
      <c r="N105" s="13">
        <f t="shared" si="12"/>
        <v>2.1431110007126138E-8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2.9779881357858855</v>
      </c>
      <c r="H106" s="10">
        <f t="shared" si="13"/>
        <v>-3.4147543012516972</v>
      </c>
      <c r="I106">
        <f t="shared" si="9"/>
        <v>-40.977051615020365</v>
      </c>
      <c r="K106">
        <f t="shared" si="10"/>
        <v>-3.4148972873518018</v>
      </c>
      <c r="M106">
        <f t="shared" si="11"/>
        <v>-3.4148972873518018</v>
      </c>
      <c r="N106" s="13">
        <f t="shared" si="12"/>
        <v>2.0445024823107645E-8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2.9889605836601234</v>
      </c>
      <c r="H107" s="10">
        <f t="shared" si="13"/>
        <v>-3.386736832815175</v>
      </c>
      <c r="I107">
        <f t="shared" si="9"/>
        <v>-40.640841993782104</v>
      </c>
      <c r="K107">
        <f t="shared" si="10"/>
        <v>-3.3868751493999936</v>
      </c>
      <c r="M107">
        <f t="shared" si="11"/>
        <v>-3.3868751493999936</v>
      </c>
      <c r="N107" s="13">
        <f t="shared" si="12"/>
        <v>1.913147763586828E-8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2.9999330315343613</v>
      </c>
      <c r="H108" s="10">
        <f t="shared" si="13"/>
        <v>-3.3585592466047895</v>
      </c>
      <c r="I108">
        <f t="shared" si="9"/>
        <v>-40.302710959257475</v>
      </c>
      <c r="K108">
        <f t="shared" si="10"/>
        <v>-3.3586916098306814</v>
      </c>
      <c r="M108">
        <f t="shared" si="11"/>
        <v>-3.3586916098306814</v>
      </c>
      <c r="N108" s="13">
        <f t="shared" si="12"/>
        <v>1.7520023568491474E-8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3.0109054794085996</v>
      </c>
      <c r="H109" s="10">
        <f t="shared" si="13"/>
        <v>-3.3302392839859425</v>
      </c>
      <c r="I109">
        <f t="shared" si="9"/>
        <v>-39.962871407831308</v>
      </c>
      <c r="K109">
        <f t="shared" si="10"/>
        <v>-3.330364392062255</v>
      </c>
      <c r="M109">
        <f t="shared" si="11"/>
        <v>-3.330364392062255</v>
      </c>
      <c r="N109" s="13">
        <f t="shared" si="12"/>
        <v>1.5652030758613514E-8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3.0218779272828371</v>
      </c>
      <c r="H110" s="10">
        <f t="shared" si="13"/>
        <v>-3.301794002932247</v>
      </c>
      <c r="I110">
        <f t="shared" si="9"/>
        <v>-39.621528035186962</v>
      </c>
      <c r="K110">
        <f t="shared" si="10"/>
        <v>-3.3019105399598834</v>
      </c>
      <c r="M110">
        <f t="shared" si="11"/>
        <v>-3.3019105399598834</v>
      </c>
      <c r="N110" s="13">
        <f t="shared" si="12"/>
        <v>1.3580878810318971E-8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3.032850375157075</v>
      </c>
      <c r="H111" s="10">
        <f t="shared" si="13"/>
        <v>-3.2732397996961398</v>
      </c>
      <c r="I111">
        <f t="shared" si="9"/>
        <v>-39.278877596353681</v>
      </c>
      <c r="K111">
        <f t="shared" si="10"/>
        <v>-3.273346439379444</v>
      </c>
      <c r="M111">
        <f t="shared" si="11"/>
        <v>-3.273346439379444</v>
      </c>
      <c r="N111" s="13">
        <f t="shared" si="12"/>
        <v>1.1372022055234146E-8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3.0438228230313129</v>
      </c>
      <c r="H112" s="10">
        <f t="shared" si="13"/>
        <v>-3.2445924298444258</v>
      </c>
      <c r="I112">
        <f t="shared" si="9"/>
        <v>-38.935109158133109</v>
      </c>
      <c r="K112">
        <f t="shared" si="10"/>
        <v>-3.2446878390744924</v>
      </c>
      <c r="M112">
        <f t="shared" si="11"/>
        <v>-3.2446878390744924</v>
      </c>
      <c r="N112" s="13">
        <f t="shared" si="12"/>
        <v>9.1029211819164221E-6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3.0547952709055504</v>
      </c>
      <c r="H113" s="10">
        <f t="shared" si="13"/>
        <v>-3.215867028676568</v>
      </c>
      <c r="I113">
        <f t="shared" si="9"/>
        <v>-38.590404344118816</v>
      </c>
      <c r="K113">
        <f t="shared" si="10"/>
        <v>-3.2159498709844798</v>
      </c>
      <c r="M113">
        <f t="shared" si="11"/>
        <v>-3.2159498709844798</v>
      </c>
      <c r="N113" s="13">
        <f t="shared" si="12"/>
        <v>6.8628479801500093E-6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3.0657677187797887</v>
      </c>
      <c r="H114" s="10">
        <f t="shared" si="13"/>
        <v>-3.1870781310430578</v>
      </c>
      <c r="I114">
        <f t="shared" si="9"/>
        <v>-38.24493757251669</v>
      </c>
      <c r="K114">
        <f t="shared" si="10"/>
        <v>-3.1871470699220197</v>
      </c>
      <c r="M114">
        <f t="shared" si="11"/>
        <v>-3.1871470699220197</v>
      </c>
      <c r="N114" s="13">
        <f t="shared" si="12"/>
        <v>4.7525690325188275E-6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3.0767401666540266</v>
      </c>
      <c r="H115" s="10">
        <f t="shared" si="13"/>
        <v>-3.1582396905807215</v>
      </c>
      <c r="I115">
        <f t="shared" si="9"/>
        <v>-37.898876286968658</v>
      </c>
      <c r="K115">
        <f t="shared" si="10"/>
        <v>-3.1582933926764234</v>
      </c>
      <c r="M115">
        <f t="shared" si="11"/>
        <v>-3.1582933926764234</v>
      </c>
      <c r="N115" s="13">
        <f t="shared" si="12"/>
        <v>2.8839150827738432E-9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3.0877126145282645</v>
      </c>
      <c r="H116" s="10">
        <f t="shared" si="13"/>
        <v>-3.1293650983813652</v>
      </c>
      <c r="I116">
        <f t="shared" si="9"/>
        <v>-37.552381180576383</v>
      </c>
      <c r="K116">
        <f t="shared" si="10"/>
        <v>-3.1294022365502725</v>
      </c>
      <c r="M116">
        <f t="shared" si="11"/>
        <v>-3.1294022365502725</v>
      </c>
      <c r="N116" s="13">
        <f t="shared" si="12"/>
        <v>1.379243589784855E-9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3.098685062402502</v>
      </c>
      <c r="H117" s="10">
        <f t="shared" si="13"/>
        <v>-3.1004672011096956</v>
      </c>
      <c r="I117">
        <f t="shared" si="9"/>
        <v>-37.205606413316346</v>
      </c>
      <c r="K117">
        <f t="shared" si="10"/>
        <v>-3.1004864573453039</v>
      </c>
      <c r="M117">
        <f t="shared" si="11"/>
        <v>-3.1004864573453039</v>
      </c>
      <c r="N117" s="13">
        <f t="shared" si="12"/>
        <v>3.7080260980151977E-10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3.1096575102767403</v>
      </c>
      <c r="H118" s="10">
        <f t="shared" si="13"/>
        <v>-3.0715583185860611</v>
      </c>
      <c r="I118">
        <f t="shared" si="9"/>
        <v>-36.858699823032737</v>
      </c>
      <c r="K118">
        <f t="shared" si="10"/>
        <v>-3.0715583868134559</v>
      </c>
      <c r="M118">
        <f t="shared" si="11"/>
        <v>-3.0715583868134559</v>
      </c>
      <c r="N118" s="13">
        <f t="shared" si="12"/>
        <v>4.6549774073233613E-15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3.1206299581509782</v>
      </c>
      <c r="H119" s="10">
        <f t="shared" si="13"/>
        <v>-3.0426502608490686</v>
      </c>
      <c r="I119">
        <f t="shared" si="9"/>
        <v>-36.511803130188824</v>
      </c>
      <c r="K119">
        <f t="shared" si="10"/>
        <v>-3.0426298495884452</v>
      </c>
      <c r="M119">
        <f t="shared" si="11"/>
        <v>-3.0426298495884452</v>
      </c>
      <c r="N119" s="13">
        <f t="shared" si="12"/>
        <v>4.166195602390214E-10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3.1316024060252161</v>
      </c>
      <c r="H120" s="10">
        <f t="shared" si="13"/>
        <v>-3.0137543447127855</v>
      </c>
      <c r="I120">
        <f t="shared" si="9"/>
        <v>-36.165052136553427</v>
      </c>
      <c r="K120">
        <f t="shared" si="10"/>
        <v>-3.0137121796127775</v>
      </c>
      <c r="M120">
        <f t="shared" si="11"/>
        <v>-3.0137121796127775</v>
      </c>
      <c r="N120" s="13">
        <f t="shared" si="12"/>
        <v>1.777895658683359E-9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3.1425748538994536</v>
      </c>
      <c r="H121" s="10">
        <f t="shared" si="13"/>
        <v>-2.9848814098327936</v>
      </c>
      <c r="I121">
        <f t="shared" si="9"/>
        <v>-35.818576917993525</v>
      </c>
      <c r="K121">
        <f t="shared" si="10"/>
        <v>-2.984816236074793</v>
      </c>
      <c r="M121">
        <f t="shared" si="11"/>
        <v>-2.984816236074793</v>
      </c>
      <c r="N121" s="13">
        <f t="shared" si="12"/>
        <v>4.2476187319254893E-9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3.1535473017736919</v>
      </c>
      <c r="H122" s="10">
        <f t="shared" si="13"/>
        <v>-2.9560418342949788</v>
      </c>
      <c r="I122">
        <f t="shared" si="9"/>
        <v>-35.472502011539746</v>
      </c>
      <c r="K122">
        <f t="shared" si="10"/>
        <v>-2.9559524188697646</v>
      </c>
      <c r="M122">
        <f t="shared" si="11"/>
        <v>-2.9559524188697646</v>
      </c>
      <c r="N122" s="13">
        <f t="shared" si="12"/>
        <v>7.9951182662423252E-9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3.1645197496479298</v>
      </c>
      <c r="H123" s="10">
        <f t="shared" si="13"/>
        <v>-2.9272455497405701</v>
      </c>
      <c r="I123">
        <f t="shared" si="9"/>
        <v>-35.126946596886839</v>
      </c>
      <c r="K123">
        <f t="shared" si="10"/>
        <v>-2.9271306835988415</v>
      </c>
      <c r="M123">
        <f t="shared" si="11"/>
        <v>-2.9271306835988415</v>
      </c>
      <c r="N123" s="13">
        <f t="shared" si="12"/>
        <v>1.3194230515593931E-8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3.1754921975221677</v>
      </c>
      <c r="H124" s="10">
        <f t="shared" si="13"/>
        <v>-2.8985020560405648</v>
      </c>
      <c r="I124">
        <f t="shared" si="9"/>
        <v>-34.782024672486777</v>
      </c>
      <c r="K124">
        <f t="shared" si="10"/>
        <v>-2.8983605561190746</v>
      </c>
      <c r="M124">
        <f t="shared" si="11"/>
        <v>-2.8983605561190746</v>
      </c>
      <c r="N124" s="13">
        <f t="shared" si="12"/>
        <v>2.0022227781718993E-8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3.1864646453964056</v>
      </c>
      <c r="H125" s="10">
        <f t="shared" si="13"/>
        <v>-2.8698204355323083</v>
      </c>
      <c r="I125">
        <f t="shared" si="9"/>
        <v>-34.437845226387701</v>
      </c>
      <c r="K125">
        <f t="shared" si="10"/>
        <v>-2.8696511466575503</v>
      </c>
      <c r="M125">
        <f t="shared" si="11"/>
        <v>-2.8696511466575503</v>
      </c>
      <c r="N125" s="13">
        <f t="shared" si="12"/>
        <v>2.865872311682234E-8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3.1974370932706431</v>
      </c>
      <c r="H126" s="10">
        <f t="shared" si="13"/>
        <v>-2.8412093668306673</v>
      </c>
      <c r="I126">
        <f t="shared" si="9"/>
        <v>-34.094512401968004</v>
      </c>
      <c r="K126">
        <f t="shared" si="10"/>
        <v>-2.8410111635021478</v>
      </c>
      <c r="M126">
        <f t="shared" si="11"/>
        <v>-2.8410111635021478</v>
      </c>
      <c r="N126" s="13">
        <f t="shared" si="12"/>
        <v>3.9284559436207766E-8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3.2084095411448814</v>
      </c>
      <c r="H127" s="10">
        <f t="shared" si="13"/>
        <v>-2.812677138225872</v>
      </c>
      <c r="I127">
        <f t="shared" si="9"/>
        <v>-33.752125658710462</v>
      </c>
      <c r="K127">
        <f t="shared" si="10"/>
        <v>-2.8124489262811601</v>
      </c>
      <c r="M127">
        <f t="shared" si="11"/>
        <v>-2.8124489262811601</v>
      </c>
      <c r="N127" s="13">
        <f t="shared" si="12"/>
        <v>5.2080691709186381E-8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3.2193819890191193</v>
      </c>
      <c r="H128" s="10">
        <f t="shared" si="13"/>
        <v>-2.7842316606797755</v>
      </c>
      <c r="I128">
        <f t="shared" si="9"/>
        <v>-33.410779928157304</v>
      </c>
      <c r="K128">
        <f t="shared" si="10"/>
        <v>-2.7839723788436705</v>
      </c>
      <c r="M128">
        <f t="shared" si="11"/>
        <v>-2.7839723788436705</v>
      </c>
      <c r="N128" s="13">
        <f t="shared" si="12"/>
        <v>6.7227070533932181E-8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3.2303544368933572</v>
      </c>
      <c r="H129" s="10">
        <f t="shared" si="13"/>
        <v>-2.7558804804319843</v>
      </c>
      <c r="I129">
        <f t="shared" si="9"/>
        <v>-33.070565765183815</v>
      </c>
      <c r="K129">
        <f t="shared" si="10"/>
        <v>-2.7555891017521876</v>
      </c>
      <c r="M129">
        <f t="shared" si="11"/>
        <v>-2.7555891017521876</v>
      </c>
      <c r="N129" s="13">
        <f t="shared" si="12"/>
        <v>8.4901535040051631E-8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3.2413268847675956</v>
      </c>
      <c r="H130" s="10">
        <f t="shared" si="13"/>
        <v>-2.7276307912269306</v>
      </c>
      <c r="I130">
        <f t="shared" si="9"/>
        <v>-32.731569494723168</v>
      </c>
      <c r="K130">
        <f t="shared" si="10"/>
        <v>-2.7273063243987647</v>
      </c>
      <c r="M130">
        <f t="shared" si="11"/>
        <v>-2.7273063243987647</v>
      </c>
      <c r="N130" s="13">
        <f t="shared" si="12"/>
        <v>1.0527872258003478E-7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3.252299332641833</v>
      </c>
      <c r="H131" s="10">
        <f t="shared" si="13"/>
        <v>-2.6994894461727537</v>
      </c>
      <c r="I131">
        <f t="shared" si="9"/>
        <v>-32.393873354073044</v>
      </c>
      <c r="K131">
        <f t="shared" si="10"/>
        <v>-2.699130936755517</v>
      </c>
      <c r="M131">
        <f t="shared" si="11"/>
        <v>-2.699130936755517</v>
      </c>
      <c r="N131" s="13">
        <f t="shared" si="12"/>
        <v>1.2852900224739572E-7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3.2632717805160709</v>
      </c>
      <c r="H132" s="10">
        <f t="shared" si="13"/>
        <v>-2.6714629692424379</v>
      </c>
      <c r="I132">
        <f t="shared" si="9"/>
        <v>-32.057555630909256</v>
      </c>
      <c r="K132">
        <f t="shared" si="10"/>
        <v>-2.6710695007700629</v>
      </c>
      <c r="M132">
        <f t="shared" si="11"/>
        <v>-2.6710695007700629</v>
      </c>
      <c r="N132" s="13">
        <f t="shared" si="12"/>
        <v>1.548174387531007E-7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3.2742442283903088</v>
      </c>
      <c r="H133" s="10">
        <f t="shared" si="13"/>
        <v>-2.6435575664274831</v>
      </c>
      <c r="I133">
        <f t="shared" si="9"/>
        <v>-31.722690797129797</v>
      </c>
      <c r="K133">
        <f t="shared" si="10"/>
        <v>-2.643128261416237</v>
      </c>
      <c r="M133">
        <f t="shared" si="11"/>
        <v>-2.643128261416237</v>
      </c>
      <c r="N133" s="13">
        <f t="shared" si="12"/>
        <v>1.8430279268097163E-7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3.2852166762645463</v>
      </c>
      <c r="H134" s="10">
        <f t="shared" si="13"/>
        <v>-2.615779136554008</v>
      </c>
      <c r="I134">
        <f t="shared" si="9"/>
        <v>-31.389349638648095</v>
      </c>
      <c r="K134">
        <f t="shared" si="10"/>
        <v>-2.6153131574100121</v>
      </c>
      <c r="M134">
        <f t="shared" si="11"/>
        <v>-2.6153131574100121</v>
      </c>
      <c r="N134" s="13">
        <f t="shared" si="12"/>
        <v>2.1713656263907764E-7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3.2961891241387846</v>
      </c>
      <c r="H135" s="10">
        <f t="shared" si="13"/>
        <v>-2.5881332817709777</v>
      </c>
      <c r="I135">
        <f t="shared" si="9"/>
        <v>-31.057599381251734</v>
      </c>
      <c r="K135">
        <f t="shared" si="10"/>
        <v>-2.5876298316003608</v>
      </c>
      <c r="M135">
        <f t="shared" si="11"/>
        <v>-2.5876298316003608</v>
      </c>
      <c r="N135" s="13">
        <f t="shared" si="12"/>
        <v>2.5346207429421176E-7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3.3071615720130225</v>
      </c>
      <c r="H136" s="10">
        <f t="shared" si="13"/>
        <v>-2.5606253177199285</v>
      </c>
      <c r="I136">
        <f t="shared" si="9"/>
        <v>-30.727503812639142</v>
      </c>
      <c r="K136">
        <f t="shared" si="10"/>
        <v>-2.5600836410445011</v>
      </c>
      <c r="M136">
        <f t="shared" si="11"/>
        <v>-2.5600836410445011</v>
      </c>
      <c r="N136" s="13">
        <f t="shared" si="12"/>
        <v>2.9341362070205011E-7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3.3181340198872604</v>
      </c>
      <c r="H137" s="10">
        <f t="shared" si="13"/>
        <v>-2.5332602833953484</v>
      </c>
      <c r="I137">
        <f t="shared" si="9"/>
        <v>-30.39912340074418</v>
      </c>
      <c r="K137">
        <f t="shared" si="10"/>
        <v>-2.5326796667766347</v>
      </c>
      <c r="M137">
        <f t="shared" si="11"/>
        <v>-2.5326796667766347</v>
      </c>
      <c r="N137" s="13">
        <f t="shared" si="12"/>
        <v>3.3711565792649487E-7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3.3291064677614979</v>
      </c>
      <c r="H138" s="10">
        <f t="shared" si="13"/>
        <v>-2.5060429507045785</v>
      </c>
      <c r="I138">
        <f t="shared" si="9"/>
        <v>-30.07251540845494</v>
      </c>
      <c r="K138">
        <f t="shared" si="10"/>
        <v>-2.5054227232791524</v>
      </c>
      <c r="M138">
        <f t="shared" si="11"/>
        <v>-2.5054227232791524</v>
      </c>
      <c r="N138" s="13">
        <f t="shared" si="12"/>
        <v>3.8468205925070331E-7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3.3400789156357358</v>
      </c>
      <c r="H139" s="10">
        <f t="shared" si="13"/>
        <v>-2.4789778337359003</v>
      </c>
      <c r="I139">
        <f t="shared" si="9"/>
        <v>-29.747734004830804</v>
      </c>
      <c r="K139">
        <f t="shared" si="10"/>
        <v>-2.4783173676648893</v>
      </c>
      <c r="M139">
        <f t="shared" si="11"/>
        <v>-2.4783173676648893</v>
      </c>
      <c r="N139" s="13">
        <f t="shared" si="12"/>
        <v>4.362154309567087E-7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3.3510513635099741</v>
      </c>
      <c r="H140" s="10">
        <f t="shared" si="13"/>
        <v>-2.4520691977431701</v>
      </c>
      <c r="I140">
        <f t="shared" si="9"/>
        <v>-29.424830372918041</v>
      </c>
      <c r="K140">
        <f t="shared" si="10"/>
        <v>-2.4513679085788822</v>
      </c>
      <c r="M140">
        <f t="shared" si="11"/>
        <v>-2.4513679085788822</v>
      </c>
      <c r="N140" s="13">
        <f t="shared" si="12"/>
        <v>4.9180649194763583E-7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3.362023811384212</v>
      </c>
      <c r="H141" s="10">
        <f t="shared" si="13"/>
        <v>-2.4253210678551982</v>
      </c>
      <c r="I141">
        <f t="shared" si="9"/>
        <v>-29.103852814262378</v>
      </c>
      <c r="K141">
        <f t="shared" si="10"/>
        <v>-2.4245784148277574</v>
      </c>
      <c r="M141">
        <f t="shared" si="11"/>
        <v>-2.4245784148277574</v>
      </c>
      <c r="N141" s="13">
        <f t="shared" si="12"/>
        <v>5.5153351916699961E-7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3.3729962592584495</v>
      </c>
      <c r="H142" s="10">
        <f t="shared" si="13"/>
        <v>-2.398737237517802</v>
      </c>
      <c r="I142">
        <f t="shared" si="9"/>
        <v>-28.784846850213626</v>
      </c>
      <c r="K142">
        <f t="shared" si="10"/>
        <v>-2.3979527237447003</v>
      </c>
      <c r="M142">
        <f t="shared" si="11"/>
        <v>-2.3979527237447003</v>
      </c>
      <c r="N142" s="13">
        <f t="shared" si="12"/>
        <v>6.1546186018632205E-7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3.3839687071326878</v>
      </c>
      <c r="H143" s="10">
        <f t="shared" si="13"/>
        <v>-2.3723212766762405</v>
      </c>
      <c r="I143">
        <f t="shared" si="9"/>
        <v>-28.467855320114886</v>
      </c>
      <c r="K143">
        <f t="shared" si="10"/>
        <v>-2.3714944492977006</v>
      </c>
      <c r="M143">
        <f t="shared" si="11"/>
        <v>-2.3714944492977006</v>
      </c>
      <c r="N143" s="13">
        <f t="shared" si="12"/>
        <v>6.8364351390315659E-7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3.3949411550069257</v>
      </c>
      <c r="H144" s="10">
        <f t="shared" si="13"/>
        <v>-2.3460765397055505</v>
      </c>
      <c r="I144">
        <f t="shared" si="9"/>
        <v>-28.152918476466606</v>
      </c>
      <c r="K144">
        <f t="shared" si="10"/>
        <v>-2.3452069899485775</v>
      </c>
      <c r="M144">
        <f t="shared" si="11"/>
        <v>-2.3452069899485775</v>
      </c>
      <c r="N144" s="13">
        <f t="shared" si="12"/>
        <v>7.5611677985191603E-7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3.4059136028811636</v>
      </c>
      <c r="H145" s="10">
        <f t="shared" si="13"/>
        <v>-2.3200061730960679</v>
      </c>
      <c r="I145">
        <f t="shared" si="9"/>
        <v>-27.840074077152813</v>
      </c>
      <c r="K145">
        <f t="shared" si="10"/>
        <v>-2.3190935362700262</v>
      </c>
      <c r="M145">
        <f t="shared" si="11"/>
        <v>-2.3190935362700262</v>
      </c>
      <c r="N145" s="13">
        <f t="shared" si="12"/>
        <v>8.3290597624747134E-7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3.4168860507554015</v>
      </c>
      <c r="H146" s="10">
        <f t="shared" si="13"/>
        <v>-2.2941131229012313</v>
      </c>
      <c r="I146">
        <f t="shared" si="9"/>
        <v>-27.529357474814773</v>
      </c>
      <c r="K146">
        <f t="shared" si="10"/>
        <v>-2.2931570783277819</v>
      </c>
      <c r="M146">
        <f t="shared" si="11"/>
        <v>-2.2931570783277819</v>
      </c>
      <c r="N146" s="13">
        <f t="shared" si="12"/>
        <v>9.1402122642191672E-7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3.427858498629639</v>
      </c>
      <c r="H147" s="10">
        <f t="shared" si="13"/>
        <v>-2.2684001419545545</v>
      </c>
      <c r="I147">
        <f t="shared" si="9"/>
        <v>-27.220801703454654</v>
      </c>
      <c r="K147">
        <f t="shared" si="10"/>
        <v>-2.2674004128347462</v>
      </c>
      <c r="M147">
        <f t="shared" si="11"/>
        <v>-2.2674004128347462</v>
      </c>
      <c r="N147" s="13">
        <f t="shared" si="12"/>
        <v>9.9945831299263653E-7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3.4388309465038773</v>
      </c>
      <c r="H148" s="10">
        <f t="shared" si="13"/>
        <v>-2.2428697968624851</v>
      </c>
      <c r="I148">
        <f t="shared" ref="I148:I211" si="16">H148*$E$6</f>
        <v>-26.914437562349821</v>
      </c>
      <c r="K148">
        <f t="shared" ref="K148:K211" si="17">(1/2)*($L$9*$L$4*EXP(-$L$7*$O$6*(G148/$O$6-1))-($L$9*$L$6*EXP(-$L$5*$O$6*(G148/$O$6-1))))</f>
        <v>-2.2418261500837482</v>
      </c>
      <c r="M148">
        <f t="shared" ref="M148:M211" si="18">(1/2)*($L$9*$O$4*EXP(-$O$8*$O$6*(G148/$O$6-1))-($L$9*$O$7*EXP(-$O$5*$O$6*(G148/$O$6-1))))</f>
        <v>-2.2418261500837482</v>
      </c>
      <c r="N148" s="13">
        <f t="shared" ref="N148:N211" si="19">(M148-H148)^2*O148</f>
        <v>1.0891985987679443E-6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3.4498033943781152</v>
      </c>
      <c r="H149" s="10">
        <f t="shared" ref="H149:H212" si="20">-(-$B$4)*(1+D149+$E$5*D149^3)*EXP(-D149)</f>
        <v>-2.2175244747796423</v>
      </c>
      <c r="I149">
        <f t="shared" si="16"/>
        <v>-26.610293697355708</v>
      </c>
      <c r="K149">
        <f t="shared" si="17"/>
        <v>-2.2164367206654352</v>
      </c>
      <c r="M149">
        <f t="shared" si="18"/>
        <v>-2.2164367206654352</v>
      </c>
      <c r="N149" s="13">
        <f t="shared" si="19"/>
        <v>1.1832090129745599E-6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3.4607758422523531</v>
      </c>
      <c r="H150" s="10">
        <f t="shared" si="20"/>
        <v>-2.1923663899727868</v>
      </c>
      <c r="I150">
        <f t="shared" si="16"/>
        <v>-26.308396679673443</v>
      </c>
      <c r="K150">
        <f t="shared" si="17"/>
        <v>-2.1912343819775484</v>
      </c>
      <c r="M150">
        <f t="shared" si="18"/>
        <v>-2.1912343819775484</v>
      </c>
      <c r="N150" s="13">
        <f t="shared" si="19"/>
        <v>1.281442101283621E-6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3.4717482901265906</v>
      </c>
      <c r="H151" s="10">
        <f t="shared" si="20"/>
        <v>-2.16739759017966</v>
      </c>
      <c r="I151">
        <f t="shared" si="16"/>
        <v>-26.008771082155921</v>
      </c>
      <c r="K151">
        <f t="shared" si="17"/>
        <v>-2.1662212245317294</v>
      </c>
      <c r="M151">
        <f t="shared" si="18"/>
        <v>-2.1662212245317294</v>
      </c>
      <c r="N151" s="13">
        <f t="shared" si="19"/>
        <v>1.3838361376313359E-6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3.4827207380008285</v>
      </c>
      <c r="H152" s="10">
        <f t="shared" si="20"/>
        <v>-2.142619962768693</v>
      </c>
      <c r="I152">
        <f t="shared" si="16"/>
        <v>-25.711439553224317</v>
      </c>
      <c r="K152">
        <f t="shared" si="17"/>
        <v>-2.1413991780637933</v>
      </c>
      <c r="M152">
        <f t="shared" si="18"/>
        <v>-2.1413991780637933</v>
      </c>
      <c r="N152" s="13">
        <f t="shared" si="19"/>
        <v>1.4903152957171073E-6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3.4936931858750668</v>
      </c>
      <c r="H153" s="10">
        <f t="shared" si="20"/>
        <v>-2.1180352407053848</v>
      </c>
      <c r="I153">
        <f t="shared" si="16"/>
        <v>-25.416422888464616</v>
      </c>
      <c r="K153">
        <f t="shared" si="17"/>
        <v>-2.1167700174532187</v>
      </c>
      <c r="M153">
        <f t="shared" si="18"/>
        <v>-2.1167700174532187</v>
      </c>
      <c r="N153" s="13">
        <f t="shared" si="19"/>
        <v>1.6007898778219114E-6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3.5046656337493047</v>
      </c>
      <c r="H154" s="10">
        <f t="shared" si="20"/>
        <v>-2.093645008331019</v>
      </c>
      <c r="I154">
        <f t="shared" si="16"/>
        <v>-25.123740099972228</v>
      </c>
      <c r="K154">
        <f t="shared" si="17"/>
        <v>-2.0923353684574799</v>
      </c>
      <c r="M154">
        <f t="shared" si="18"/>
        <v>-2.0923353684574799</v>
      </c>
      <c r="N154" s="13">
        <f t="shared" si="19"/>
        <v>1.7151565983633735E-6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3.5156380816235422</v>
      </c>
      <c r="H155" s="10">
        <f t="shared" si="20"/>
        <v>-2.0694507069591892</v>
      </c>
      <c r="I155">
        <f t="shared" si="16"/>
        <v>-24.833408483510269</v>
      </c>
      <c r="K155">
        <f t="shared" si="17"/>
        <v>-2.0680967132666481</v>
      </c>
      <c r="M155">
        <f t="shared" si="18"/>
        <v>-2.0680967132666481</v>
      </c>
      <c r="N155" s="13">
        <f t="shared" si="19"/>
        <v>1.8332989194410228E-6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3.5266105294977805</v>
      </c>
      <c r="H156" s="10">
        <f t="shared" si="20"/>
        <v>-2.0454536402955052</v>
      </c>
      <c r="I156">
        <f t="shared" si="16"/>
        <v>-24.545443683546061</v>
      </c>
      <c r="K156">
        <f t="shared" si="17"/>
        <v>-2.0440553958835581</v>
      </c>
      <c r="M156">
        <f t="shared" si="18"/>
        <v>-2.0440553958835581</v>
      </c>
      <c r="N156" s="13">
        <f t="shared" si="19"/>
        <v>1.9550874355413921E-6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3.5375829773720184</v>
      </c>
      <c r="H157" s="10">
        <f t="shared" si="20"/>
        <v>-2.0216549796856342</v>
      </c>
      <c r="I157">
        <f t="shared" si="16"/>
        <v>-24.259859756227613</v>
      </c>
      <c r="K157">
        <f t="shared" si="17"/>
        <v>-2.0202126273346881</v>
      </c>
      <c r="M157">
        <f t="shared" si="18"/>
        <v>-2.0202126273346881</v>
      </c>
      <c r="N157" s="13">
        <f t="shared" si="19"/>
        <v>2.0803803042798603E-6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3.5485554252462563</v>
      </c>
      <c r="H158" s="10">
        <f t="shared" si="20"/>
        <v>-1.9980557691967491</v>
      </c>
      <c r="I158">
        <f t="shared" si="16"/>
        <v>-23.97666923036099</v>
      </c>
      <c r="K158">
        <f t="shared" si="17"/>
        <v>-1.9965694907167166</v>
      </c>
      <c r="M158">
        <f t="shared" si="18"/>
        <v>-1.9965694907167166</v>
      </c>
      <c r="N158" s="13">
        <f t="shared" si="19"/>
        <v>2.2090237202076167E-6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3.5595278731204938</v>
      </c>
      <c r="H159" s="10">
        <f t="shared" si="20"/>
        <v>-1.9746569305372703</v>
      </c>
      <c r="I159">
        <f t="shared" si="16"/>
        <v>-23.695883166447246</v>
      </c>
      <c r="K159">
        <f t="shared" si="17"/>
        <v>-1.9731269460836296</v>
      </c>
      <c r="M159">
        <f t="shared" si="18"/>
        <v>-1.9731269460836296</v>
      </c>
      <c r="N159" s="13">
        <f t="shared" si="19"/>
        <v>2.3408524283822936E-6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3.5705003209947317</v>
      </c>
      <c r="H160" s="10">
        <f t="shared" si="20"/>
        <v>-1.9514592678196685</v>
      </c>
      <c r="I160">
        <f t="shared" si="16"/>
        <v>-23.417511213836022</v>
      </c>
      <c r="K160">
        <f t="shared" si="17"/>
        <v>-1.949885835179064</v>
      </c>
      <c r="M160">
        <f t="shared" si="18"/>
        <v>-1.949885835179064</v>
      </c>
      <c r="N160" s="13">
        <f t="shared" si="19"/>
        <v>2.4756902745196483E-6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3.58147276886897</v>
      </c>
      <c r="H161" s="10">
        <f t="shared" si="20"/>
        <v>-1.9284634721709542</v>
      </c>
      <c r="I161">
        <f t="shared" si="16"/>
        <v>-23.141561666051452</v>
      </c>
      <c r="K161">
        <f t="shared" si="17"/>
        <v>-1.9268468860184838</v>
      </c>
      <c r="M161">
        <f t="shared" si="18"/>
        <v>-1.9268468860184838</v>
      </c>
      <c r="N161" s="13">
        <f t="shared" si="19"/>
        <v>2.6133507883590535E-6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3.5924452167432079</v>
      </c>
      <c r="H162" s="10">
        <f t="shared" si="20"/>
        <v>-1.9056701261953639</v>
      </c>
      <c r="I162">
        <f t="shared" si="16"/>
        <v>-22.868041514344366</v>
      </c>
      <c r="K162">
        <f t="shared" si="17"/>
        <v>-1.9040107173256164</v>
      </c>
      <c r="M162">
        <f t="shared" si="18"/>
        <v>-1.9040107173256164</v>
      </c>
      <c r="N162" s="13">
        <f t="shared" si="19"/>
        <v>2.7536377969965746E-6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3.6034176646174454</v>
      </c>
      <c r="H163" s="10">
        <f t="shared" si="20"/>
        <v>-1.8830797082935953</v>
      </c>
      <c r="I163">
        <f t="shared" si="16"/>
        <v>-22.596956499523145</v>
      </c>
      <c r="K163">
        <f t="shared" si="17"/>
        <v>-1.8813778428274543</v>
      </c>
      <c r="M163">
        <f t="shared" si="18"/>
        <v>-1.8813778428274543</v>
      </c>
      <c r="N163" s="13">
        <f t="shared" si="19"/>
        <v>2.8963460648430789E-6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3.6143901124916837</v>
      </c>
      <c r="H164" s="10">
        <f t="shared" si="20"/>
        <v>-1.860692596842858</v>
      </c>
      <c r="I164">
        <f t="shared" si="16"/>
        <v>-22.328311162114296</v>
      </c>
      <c r="K164">
        <f t="shared" si="17"/>
        <v>-1.8589486754120403</v>
      </c>
      <c r="M164">
        <f t="shared" si="18"/>
        <v>-1.8589486754120403</v>
      </c>
      <c r="N164" s="13">
        <f t="shared" si="19"/>
        <v>3.0412619568652417E-6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3.6253625603659216</v>
      </c>
      <c r="H165" s="10">
        <f t="shared" si="20"/>
        <v>-1.8385090742418573</v>
      </c>
      <c r="I165">
        <f t="shared" si="16"/>
        <v>-22.062108890902287</v>
      </c>
      <c r="K165">
        <f t="shared" si="17"/>
        <v>-1.8367235311530838</v>
      </c>
      <c r="M165">
        <f t="shared" si="18"/>
        <v>-1.8367235311530838</v>
      </c>
      <c r="N165" s="13">
        <f t="shared" si="19"/>
        <v>3.1881641218665736E-6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3.6363350082401595</v>
      </c>
      <c r="H166" s="10">
        <f t="shared" si="20"/>
        <v>-1.8165293308247201</v>
      </c>
      <c r="I166">
        <f t="shared" si="16"/>
        <v>-21.798351969896643</v>
      </c>
      <c r="K166">
        <f t="shared" si="17"/>
        <v>-1.8147026332053782</v>
      </c>
      <c r="M166">
        <f t="shared" si="18"/>
        <v>-1.8147026332053782</v>
      </c>
      <c r="N166" s="13">
        <f t="shared" si="19"/>
        <v>3.3368241925095653E-6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3.6473074561143974</v>
      </c>
      <c r="H167" s="10">
        <f t="shared" si="20"/>
        <v>-1.7947534686477682</v>
      </c>
      <c r="I167">
        <f t="shared" si="16"/>
        <v>-21.53704162377322</v>
      </c>
      <c r="K167">
        <f t="shared" si="17"/>
        <v>-1.7928861155748326</v>
      </c>
      <c r="M167">
        <f t="shared" si="18"/>
        <v>-1.7928861155748326</v>
      </c>
      <c r="N167" s="13">
        <f t="shared" si="19"/>
        <v>3.4870074990020956E-6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3.6582799039886349</v>
      </c>
      <c r="H168" s="10">
        <f t="shared" si="20"/>
        <v>-1.7731815051529181</v>
      </c>
      <c r="I168">
        <f t="shared" si="16"/>
        <v>-21.278178061835018</v>
      </c>
      <c r="K168">
        <f t="shared" si="17"/>
        <v>-1.7712740267668952</v>
      </c>
      <c r="M168">
        <f t="shared" si="18"/>
        <v>-1.7712740267668952</v>
      </c>
      <c r="N168" s="13">
        <f t="shared" si="19"/>
        <v>3.6384737931445213E-6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3.6692523518628732</v>
      </c>
      <c r="H169" s="10">
        <f t="shared" si="20"/>
        <v>-1.7518133767113873</v>
      </c>
      <c r="I169">
        <f t="shared" si="16"/>
        <v>-21.021760520536645</v>
      </c>
      <c r="K169">
        <f t="shared" si="17"/>
        <v>-1.7498663333169318</v>
      </c>
      <c r="M169">
        <f t="shared" si="18"/>
        <v>-1.7498663333169318</v>
      </c>
      <c r="N169" s="13">
        <f t="shared" si="19"/>
        <v>3.7909779798928168E-6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3.6802247997371111</v>
      </c>
      <c r="H170" s="10">
        <f t="shared" si="20"/>
        <v>-1.7306489420512847</v>
      </c>
      <c r="I170">
        <f t="shared" si="16"/>
        <v>-20.767787304615418</v>
      </c>
      <c r="K170">
        <f t="shared" si="17"/>
        <v>-1.7286629232061357</v>
      </c>
      <c r="M170">
        <f t="shared" si="18"/>
        <v>-1.7286629232061357</v>
      </c>
      <c r="N170" s="13">
        <f t="shared" si="19"/>
        <v>3.9442708532871269E-6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3.691197247611349</v>
      </c>
      <c r="H171" s="10">
        <f t="shared" si="20"/>
        <v>-1.709687985572556</v>
      </c>
      <c r="I171">
        <f t="shared" si="16"/>
        <v>-20.516255826870673</v>
      </c>
      <c r="K171">
        <f t="shared" si="17"/>
        <v>-1.7076636091663318</v>
      </c>
      <c r="M171">
        <f t="shared" si="18"/>
        <v>-1.7076636091663318</v>
      </c>
      <c r="N171" s="13">
        <f t="shared" si="19"/>
        <v>4.0980998340772695E-6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3.7021696954855874</v>
      </c>
      <c r="H172" s="10">
        <f t="shared" si="20"/>
        <v>-1.6889302205526522</v>
      </c>
      <c r="I172">
        <f t="shared" si="16"/>
        <v>-20.267162646631824</v>
      </c>
      <c r="K172">
        <f t="shared" si="17"/>
        <v>-1.6868681318770444</v>
      </c>
      <c r="M172">
        <f t="shared" si="18"/>
        <v>-1.6868681318770444</v>
      </c>
      <c r="N172" s="13">
        <f t="shared" si="19"/>
        <v>4.2522097060697404E-6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3.7131421433598248</v>
      </c>
      <c r="H173" s="10">
        <f t="shared" si="20"/>
        <v>-1.6683752922462094</v>
      </c>
      <c r="I173">
        <f t="shared" si="16"/>
        <v>-20.020503506954512</v>
      </c>
      <c r="K173">
        <f t="shared" si="17"/>
        <v>-1.6662761630580101</v>
      </c>
      <c r="M173">
        <f t="shared" si="18"/>
        <v>-1.6662761630580101</v>
      </c>
      <c r="N173" s="13">
        <f t="shared" si="19"/>
        <v>4.4063433487503464E-6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3.7241145912340627</v>
      </c>
      <c r="H174" s="10">
        <f t="shared" si="20"/>
        <v>-1.6480227808819148</v>
      </c>
      <c r="I174">
        <f t="shared" si="16"/>
        <v>-19.776273370582977</v>
      </c>
      <c r="K174">
        <f t="shared" si="17"/>
        <v>-1.6458873084602903</v>
      </c>
      <c r="M174">
        <f t="shared" si="18"/>
        <v>-1.6458873084602903</v>
      </c>
      <c r="N174" s="13">
        <f t="shared" si="19"/>
        <v>4.5602424635187411E-6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3.7350870391083006</v>
      </c>
      <c r="H175" s="10">
        <f t="shared" si="20"/>
        <v>-1.627872204559653</v>
      </c>
      <c r="I175">
        <f t="shared" si="16"/>
        <v>-19.534466454715837</v>
      </c>
      <c r="K175">
        <f t="shared" si="17"/>
        <v>-1.625701110759018</v>
      </c>
      <c r="M175">
        <f t="shared" si="18"/>
        <v>-1.625701110759018</v>
      </c>
      <c r="N175" s="13">
        <f t="shared" si="19"/>
        <v>4.7136482911555559E-6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3.7460594869825381</v>
      </c>
      <c r="H176" s="10">
        <f t="shared" si="20"/>
        <v>-1.607923022050944</v>
      </c>
      <c r="I176">
        <f t="shared" si="16"/>
        <v>-19.295076264611328</v>
      </c>
      <c r="K176">
        <f t="shared" si="17"/>
        <v>-1.6057170523507251</v>
      </c>
      <c r="M176">
        <f t="shared" si="18"/>
        <v>-1.6057170523507251</v>
      </c>
      <c r="N176" s="13">
        <f t="shared" si="19"/>
        <v>4.8663023182834295E-6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3.7570319348567764</v>
      </c>
      <c r="H177" s="10">
        <f t="shared" si="20"/>
        <v>-1.5881746355055806</v>
      </c>
      <c r="I177">
        <f t="shared" si="16"/>
        <v>-19.058095626066965</v>
      </c>
      <c r="K177">
        <f t="shared" si="17"/>
        <v>-1.5859345580581174</v>
      </c>
      <c r="M177">
        <f t="shared" si="18"/>
        <v>-1.5859345580581174</v>
      </c>
      <c r="N177" s="13">
        <f t="shared" si="19"/>
        <v>5.0179469706329282E-6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3.7680043827310143</v>
      </c>
      <c r="H178" s="10">
        <f t="shared" si="20"/>
        <v>-1.568626393067309</v>
      </c>
      <c r="I178">
        <f t="shared" si="16"/>
        <v>-18.82351671680771</v>
      </c>
      <c r="K178">
        <f t="shared" si="17"/>
        <v>-1.5663529977450972</v>
      </c>
      <c r="M178">
        <f t="shared" si="18"/>
        <v>-1.5663529977450972</v>
      </c>
      <c r="N178" s="13">
        <f t="shared" si="19"/>
        <v>5.1683262910546039E-6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3.7789768306052522</v>
      </c>
      <c r="H179" s="10">
        <f t="shared" si="20"/>
        <v>-1.5492775914013037</v>
      </c>
      <c r="I179">
        <f t="shared" si="16"/>
        <v>-18.591331096815644</v>
      </c>
      <c r="K179">
        <f t="shared" si="17"/>
        <v>-1.5469716888447134</v>
      </c>
      <c r="M179">
        <f t="shared" si="18"/>
        <v>-1.5469716888447134</v>
      </c>
      <c r="N179" s="13">
        <f t="shared" si="19"/>
        <v>5.3171866004899385E-6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3.7899492784794906</v>
      </c>
      <c r="H180" s="10">
        <f t="shared" si="20"/>
        <v>-1.5301274781361063</v>
      </c>
      <c r="I180">
        <f t="shared" si="16"/>
        <v>-18.361529737633276</v>
      </c>
      <c r="K180">
        <f t="shared" si="17"/>
        <v>-1.527789898802679</v>
      </c>
      <c r="M180">
        <f t="shared" si="18"/>
        <v>-1.527789898802679</v>
      </c>
      <c r="N180" s="13">
        <f t="shared" si="19"/>
        <v>5.4642771400662532E-6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3.800921726353728</v>
      </c>
      <c r="H181" s="10">
        <f t="shared" si="20"/>
        <v>-1.5111752542226351</v>
      </c>
      <c r="I181">
        <f t="shared" si="16"/>
        <v>-18.134103050671619</v>
      </c>
      <c r="K181">
        <f t="shared" si="17"/>
        <v>-1.5088068474390064</v>
      </c>
      <c r="M181">
        <f t="shared" si="18"/>
        <v>-1.5088068474390064</v>
      </c>
      <c r="N181" s="13">
        <f t="shared" si="19"/>
        <v>5.6093506927384775E-6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3.8118941742279659</v>
      </c>
      <c r="H182" s="10">
        <f t="shared" si="20"/>
        <v>-1.4924200762127793</v>
      </c>
      <c r="I182">
        <f t="shared" si="16"/>
        <v>-17.909040914553351</v>
      </c>
      <c r="K182">
        <f t="shared" si="17"/>
        <v>-1.490021709230223</v>
      </c>
      <c r="M182">
        <f t="shared" si="18"/>
        <v>-1.490021709230223</v>
      </c>
      <c r="N182" s="13">
        <f t="shared" si="19"/>
        <v>5.7521641830159411E-6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3.8228666221022038</v>
      </c>
      <c r="H183" s="10">
        <f t="shared" si="20"/>
        <v>-1.4738610584600338</v>
      </c>
      <c r="I183">
        <f t="shared" si="16"/>
        <v>-17.686332701520406</v>
      </c>
      <c r="K183">
        <f t="shared" si="17"/>
        <v>-1.4714336155145959</v>
      </c>
      <c r="M183">
        <f t="shared" si="18"/>
        <v>-1.4714336155145959</v>
      </c>
      <c r="N183" s="13">
        <f t="shared" si="19"/>
        <v>5.892479253355941E-6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3.8338390699764413</v>
      </c>
      <c r="H184" s="10">
        <f t="shared" si="20"/>
        <v>-1.4554972752445543</v>
      </c>
      <c r="I184">
        <f t="shared" si="16"/>
        <v>-17.465967302934651</v>
      </c>
      <c r="K184">
        <f t="shared" si="17"/>
        <v>-1.4530416566226652</v>
      </c>
      <c r="M184">
        <f t="shared" si="18"/>
        <v>-1.4530416566226652</v>
      </c>
      <c r="N184" s="13">
        <f t="shared" si="19"/>
        <v>6.030062816168739E-6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3.8448115178506792</v>
      </c>
      <c r="H185" s="10">
        <f t="shared" si="20"/>
        <v>-1.4373277628249381</v>
      </c>
      <c r="I185">
        <f t="shared" si="16"/>
        <v>-17.247933153899258</v>
      </c>
      <c r="K185">
        <f t="shared" si="17"/>
        <v>-1.4348448839353842</v>
      </c>
      <c r="M185">
        <f t="shared" si="18"/>
        <v>-1.4348448839353842</v>
      </c>
      <c r="N185" s="13">
        <f t="shared" si="19"/>
        <v>6.1646875801923907E-6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3.8557839657249171</v>
      </c>
      <c r="H186" s="10">
        <f t="shared" si="20"/>
        <v>-1.4193515214189831</v>
      </c>
      <c r="I186">
        <f t="shared" si="16"/>
        <v>-17.032218257027797</v>
      </c>
      <c r="K186">
        <f t="shared" si="17"/>
        <v>-1.4168423118720543</v>
      </c>
      <c r="M186">
        <f t="shared" si="18"/>
        <v>-1.4168423118720543</v>
      </c>
      <c r="N186" s="13">
        <f t="shared" si="19"/>
        <v>6.2961325503985954E-6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3.8667564135991555</v>
      </c>
      <c r="H187" s="10">
        <f t="shared" si="20"/>
        <v>-1.4015675171155972</v>
      </c>
      <c r="I187">
        <f t="shared" si="16"/>
        <v>-16.818810205387166</v>
      </c>
      <c r="K187">
        <f t="shared" si="17"/>
        <v>-1.3990329198101843</v>
      </c>
      <c r="M187">
        <f t="shared" si="18"/>
        <v>-1.3990329198101843</v>
      </c>
      <c r="N187" s="13">
        <f t="shared" si="19"/>
        <v>6.4241835006065587E-6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3.8777288614733934</v>
      </c>
      <c r="H188" s="10">
        <f t="shared" si="20"/>
        <v>-1.3839746837199787</v>
      </c>
      <c r="I188">
        <f t="shared" si="16"/>
        <v>-16.607696204639744</v>
      </c>
      <c r="K188">
        <f t="shared" si="17"/>
        <v>-1.3814156539393634</v>
      </c>
      <c r="M188">
        <f t="shared" si="18"/>
        <v>-1.3814156539393634</v>
      </c>
      <c r="N188" s="13">
        <f t="shared" si="19"/>
        <v>6.5486334180759138E-6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3.8887013093476308</v>
      </c>
      <c r="H189" s="10">
        <f t="shared" si="20"/>
        <v>-1.3665719245341195</v>
      </c>
      <c r="I189">
        <f t="shared" si="16"/>
        <v>-16.398863094409435</v>
      </c>
      <c r="K189">
        <f t="shared" si="17"/>
        <v>-1.3639894290511523</v>
      </c>
      <c r="M189">
        <f t="shared" si="18"/>
        <v>-1.3639894290511523</v>
      </c>
      <c r="N189" s="13">
        <f t="shared" si="19"/>
        <v>6.6692829195459104E-6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3.8996737572218692</v>
      </c>
      <c r="H190" s="10">
        <f t="shared" si="20"/>
        <v>-1.3493581140746325</v>
      </c>
      <c r="I190">
        <f t="shared" si="16"/>
        <v>-16.192297368895588</v>
      </c>
      <c r="K190">
        <f t="shared" si="17"/>
        <v>-1.3467531302669475</v>
      </c>
      <c r="M190">
        <f t="shared" si="18"/>
        <v>-1.3467531302669475</v>
      </c>
      <c r="N190" s="13">
        <f t="shared" si="19"/>
        <v>6.7859406383006458E-6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3.9106462050961071</v>
      </c>
      <c r="H191" s="10">
        <f t="shared" si="20"/>
        <v>-1.3323320997298302</v>
      </c>
      <c r="I191">
        <f t="shared" si="16"/>
        <v>-15.987985196757963</v>
      </c>
      <c r="K191">
        <f t="shared" si="17"/>
        <v>-1.3297056147057333</v>
      </c>
      <c r="M191">
        <f t="shared" si="18"/>
        <v>-1.3297056147057333</v>
      </c>
      <c r="N191" s="13">
        <f t="shared" si="19"/>
        <v>6.8984235818053087E-6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3.921618652970345</v>
      </c>
      <c r="H192" s="10">
        <f t="shared" si="20"/>
        <v>-1.3154927033579475</v>
      </c>
      <c r="I192">
        <f t="shared" si="16"/>
        <v>-15.78591244029537</v>
      </c>
      <c r="K192">
        <f t="shared" si="17"/>
        <v>-1.31284571309354</v>
      </c>
      <c r="M192">
        <f t="shared" si="18"/>
        <v>-1.31284571309354</v>
      </c>
      <c r="N192" s="13">
        <f t="shared" si="19"/>
        <v>7.0065574598681485E-6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3.9325911008445833</v>
      </c>
      <c r="H193" s="10">
        <f t="shared" si="20"/>
        <v>-1.2988387228283247</v>
      </c>
      <c r="I193">
        <f t="shared" si="16"/>
        <v>-15.586064673939896</v>
      </c>
      <c r="K193">
        <f t="shared" si="17"/>
        <v>-1.2961722313164208</v>
      </c>
      <c r="M193">
        <f t="shared" si="18"/>
        <v>-1.2961722313164208</v>
      </c>
      <c r="N193" s="13">
        <f t="shared" si="19"/>
        <v>7.1101769830555528E-6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3.9435635487188203</v>
      </c>
      <c r="H194" s="10">
        <f t="shared" si="20"/>
        <v>-1.2823689335073314</v>
      </c>
      <c r="I194">
        <f t="shared" si="16"/>
        <v>-15.388427202087977</v>
      </c>
      <c r="K194">
        <f t="shared" si="17"/>
        <v>-1.2796839519186713</v>
      </c>
      <c r="M194">
        <f t="shared" si="18"/>
        <v>-1.2796839519186713</v>
      </c>
      <c r="N194" s="13">
        <f t="shared" si="19"/>
        <v>7.209126131443394E-6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3.9545359965930587</v>
      </c>
      <c r="H195" s="10">
        <f t="shared" si="20"/>
        <v>-1.2660820896907488</v>
      </c>
      <c r="I195">
        <f t="shared" si="16"/>
        <v>-15.192985076288984</v>
      </c>
      <c r="K195">
        <f t="shared" si="17"/>
        <v>-1.2633796355479796</v>
      </c>
      <c r="M195">
        <f t="shared" si="18"/>
        <v>-1.2633796355479796</v>
      </c>
      <c r="N195" s="13">
        <f t="shared" si="19"/>
        <v>7.3032583937701446E-6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3.9655084444672966</v>
      </c>
      <c r="H196" s="10">
        <f t="shared" si="20"/>
        <v>-1.2499769259842812</v>
      </c>
      <c r="I196">
        <f t="shared" si="16"/>
        <v>-14.999723111811374</v>
      </c>
      <c r="K196">
        <f t="shared" si="17"/>
        <v>-1.2472580223491636</v>
      </c>
      <c r="M196">
        <f t="shared" si="18"/>
        <v>-1.2472580223491636</v>
      </c>
      <c r="N196" s="13">
        <f t="shared" si="19"/>
        <v>7.392436977055808E-6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3.976480892341534</v>
      </c>
      <c r="H197" s="10">
        <f t="shared" si="20"/>
        <v>-1.2340521586338218</v>
      </c>
      <c r="I197">
        <f t="shared" si="16"/>
        <v>-14.808625903605861</v>
      </c>
      <c r="K197">
        <f t="shared" si="17"/>
        <v>-1.2313178333080497</v>
      </c>
      <c r="M197">
        <f t="shared" si="18"/>
        <v>-1.2313178333080497</v>
      </c>
      <c r="N197" s="13">
        <f t="shared" si="19"/>
        <v>7.4765349871587741E-6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3.9874533402157724</v>
      </c>
      <c r="H198" s="10">
        <f t="shared" si="20"/>
        <v>-1.2183064868070448</v>
      </c>
      <c r="I198">
        <f t="shared" si="16"/>
        <v>-14.619677841684538</v>
      </c>
      <c r="K198">
        <f t="shared" si="17"/>
        <v>-1.2155577715470691</v>
      </c>
      <c r="M198">
        <f t="shared" si="18"/>
        <v>-1.2155577715470691</v>
      </c>
      <c r="N198" s="13">
        <f t="shared" si="19"/>
        <v>7.5554355804230866E-6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3.9984257880900103</v>
      </c>
      <c r="H199" s="10">
        <f t="shared" si="20"/>
        <v>-1.2027385938278536</v>
      </c>
      <c r="I199">
        <f t="shared" si="16"/>
        <v>-14.432863125934244</v>
      </c>
      <c r="K199">
        <f t="shared" si="17"/>
        <v>-1.1999765235740547</v>
      </c>
      <c r="M199">
        <f t="shared" si="18"/>
        <v>-1.1999765235740547</v>
      </c>
      <c r="N199" s="13">
        <f t="shared" si="19"/>
        <v>7.6290320869208949E-6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4.0093982359642482</v>
      </c>
      <c r="H200" s="10">
        <f t="shared" si="20"/>
        <v>-1.1873471483651696</v>
      </c>
      <c r="I200">
        <f t="shared" si="16"/>
        <v>-14.248165780382035</v>
      </c>
      <c r="K200">
        <f t="shared" si="17"/>
        <v>-1.1845727604856955</v>
      </c>
      <c r="M200">
        <f t="shared" si="18"/>
        <v>-1.1845727604856955</v>
      </c>
      <c r="N200" s="13">
        <f t="shared" si="19"/>
        <v>7.6972281057730679E-6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4.0203706838384861</v>
      </c>
      <c r="H201" s="10">
        <f t="shared" si="20"/>
        <v>-1.1721308055774993</v>
      </c>
      <c r="I201">
        <f t="shared" si="16"/>
        <v>-14.065569666929992</v>
      </c>
      <c r="K201">
        <f t="shared" si="17"/>
        <v>-1.1693451391270542</v>
      </c>
      <c r="M201">
        <f t="shared" si="18"/>
        <v>-1.1693451391270542</v>
      </c>
      <c r="N201" s="13">
        <f t="shared" si="19"/>
        <v>7.7599375731353481E-6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4.031343131712724</v>
      </c>
      <c r="H202" s="10">
        <f t="shared" si="20"/>
        <v>-1.1570882082146807</v>
      </c>
      <c r="I202">
        <f t="shared" si="16"/>
        <v>-13.885058498576168</v>
      </c>
      <c r="K202">
        <f t="shared" si="17"/>
        <v>-1.1542923032085342</v>
      </c>
      <c r="M202">
        <f t="shared" si="18"/>
        <v>-1.1542923032085342</v>
      </c>
      <c r="N202" s="13">
        <f t="shared" si="19"/>
        <v>7.8170848033954561E-6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4.0423155795869619</v>
      </c>
      <c r="H203" s="10">
        <f t="shared" si="20"/>
        <v>-1.1422179876781637</v>
      </c>
      <c r="I203">
        <f t="shared" si="16"/>
        <v>-13.706615852137965</v>
      </c>
      <c r="K203">
        <f t="shared" si="17"/>
        <v>-1.1394128843816078</v>
      </c>
      <c r="M203">
        <f t="shared" si="18"/>
        <v>-1.1394128843816078</v>
      </c>
      <c r="N203" s="13">
        <f t="shared" si="19"/>
        <v>7.8686045043489011E-6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4.0532880274611998</v>
      </c>
      <c r="H204" s="10">
        <f t="shared" si="20"/>
        <v>-1.12751876504114</v>
      </c>
      <c r="I204">
        <f t="shared" si="16"/>
        <v>-13.53022518049368</v>
      </c>
      <c r="K204">
        <f t="shared" si="17"/>
        <v>-1.1247055032746063</v>
      </c>
      <c r="M204">
        <f t="shared" si="18"/>
        <v>-1.1247055032746063</v>
      </c>
      <c r="N204" s="13">
        <f t="shared" si="19"/>
        <v>7.9144417670405216E-6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4.0642604753354377</v>
      </c>
      <c r="H205" s="10">
        <f t="shared" si="20"/>
        <v>-1.1129891520298036</v>
      </c>
      <c r="I205">
        <f t="shared" si="16"/>
        <v>-13.355869824357644</v>
      </c>
      <c r="K205">
        <f t="shared" si="17"/>
        <v>-1.1101687704898224</v>
      </c>
      <c r="M205">
        <f t="shared" si="18"/>
        <v>-1.1101687704898224</v>
      </c>
      <c r="N205" s="13">
        <f t="shared" si="19"/>
        <v>7.9545520310667786E-6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4.0752329232096756</v>
      </c>
      <c r="H206" s="10">
        <f t="shared" si="20"/>
        <v>-1.0986277519669796</v>
      </c>
      <c r="I206">
        <f t="shared" si="16"/>
        <v>-13.183533023603754</v>
      </c>
      <c r="K206">
        <f t="shared" si="17"/>
        <v>-1.0958012875631444</v>
      </c>
      <c r="M206">
        <f t="shared" si="18"/>
        <v>-1.0958012875631444</v>
      </c>
      <c r="N206" s="13">
        <f t="shared" si="19"/>
        <v>7.9889010261472499E-6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4.0862053710839126</v>
      </c>
      <c r="H207" s="10">
        <f t="shared" si="20"/>
        <v>-1.0844331606793247</v>
      </c>
      <c r="I207">
        <f t="shared" si="16"/>
        <v>-13.013197928151897</v>
      </c>
      <c r="K207">
        <f t="shared" si="17"/>
        <v>-1.081601647887398</v>
      </c>
      <c r="M207">
        <f t="shared" si="18"/>
        <v>-1.081601647887398</v>
      </c>
      <c r="N207" s="13">
        <f t="shared" si="19"/>
        <v>8.017464690844687E-6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4.0971778189581514</v>
      </c>
      <c r="H208" s="10">
        <f t="shared" si="20"/>
        <v>-1.0704039673692665</v>
      </c>
      <c r="I208">
        <f t="shared" si="16"/>
        <v>-12.844847608431198</v>
      </c>
      <c r="K208">
        <f t="shared" si="17"/>
        <v>-1.0675684376005345</v>
      </c>
      <c r="M208">
        <f t="shared" si="18"/>
        <v>-1.0675684376005345</v>
      </c>
      <c r="N208" s="13">
        <f t="shared" si="19"/>
        <v>8.0402290693648654E-6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4.1081502668323893</v>
      </c>
      <c r="H209" s="10">
        <f t="shared" si="20"/>
        <v>-1.0565387554528167</v>
      </c>
      <c r="I209">
        <f t="shared" si="16"/>
        <v>-12.678465065433802</v>
      </c>
      <c r="K209">
        <f t="shared" si="17"/>
        <v>-1.0537002364398054</v>
      </c>
      <c r="M209">
        <f t="shared" si="18"/>
        <v>-1.0537002364398054</v>
      </c>
      <c r="N209" s="13">
        <f t="shared" si="19"/>
        <v>8.0571901872269487E-6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4.1191227147066272</v>
      </c>
      <c r="H210" s="10">
        <f t="shared" si="20"/>
        <v>-1.0428361033643567</v>
      </c>
      <c r="I210">
        <f t="shared" si="16"/>
        <v>-12.514033240372282</v>
      </c>
      <c r="K210">
        <f t="shared" si="17"/>
        <v>-1.0399956185629575</v>
      </c>
      <c r="M210">
        <f t="shared" si="18"/>
        <v>-1.0399956185629575</v>
      </c>
      <c r="N210" s="13">
        <f t="shared" si="19"/>
        <v>8.0683539069798596E-6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4.1300951625808651</v>
      </c>
      <c r="H211" s="10">
        <f t="shared" si="20"/>
        <v>-1.0292945853294593</v>
      </c>
      <c r="I211">
        <f t="shared" si="16"/>
        <v>-12.351535023953511</v>
      </c>
      <c r="K211">
        <f t="shared" si="17"/>
        <v>-1.026453153337535</v>
      </c>
      <c r="M211">
        <f t="shared" si="18"/>
        <v>-1.026453153337535</v>
      </c>
      <c r="N211" s="13">
        <f t="shared" si="19"/>
        <v>8.0737357647310428E-6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4.141067610455103</v>
      </c>
      <c r="H212" s="10">
        <f t="shared" si="20"/>
        <v>-1.0159127721067864</v>
      </c>
      <c r="I212">
        <f t="shared" ref="I212:I275" si="23">H212*$E$6</f>
        <v>-12.190953265281436</v>
      </c>
      <c r="K212">
        <f t="shared" ref="K212:K275" si="24">(1/2)*($L$9*$L$4*EXP(-$L$7*$O$6*(G212/$O$6-1))-($L$9*$L$6*EXP(-$L$5*$O$6*(G212/$O$6-1))))</f>
        <v>-1.0130714060992847</v>
      </c>
      <c r="M212">
        <f t="shared" ref="M212:M275" si="25">(1/2)*($L$9*$O$4*EXP(-$O$8*$O$6*(G212/$O$6-1))-($L$9*$O$7*EXP(-$O$5*$O$6*(G212/$O$6-1))))</f>
        <v>-1.0130714060992847</v>
      </c>
      <c r="N212" s="13">
        <f t="shared" ref="N212:N275" si="26">(M212-H212)^2*O212</f>
        <v>8.0733607885863392E-6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4.1520400583293409</v>
      </c>
      <c r="H213" s="10">
        <f t="shared" ref="H213:H276" si="27">-(-$B$4)*(1+D213+$E$5*D213^3)*EXP(-D213)</f>
        <v>-1.0026892317000624</v>
      </c>
      <c r="I213">
        <f t="shared" si="23"/>
        <v>-12.032270780400749</v>
      </c>
      <c r="K213">
        <f t="shared" si="24"/>
        <v>-0.99984893888065851</v>
      </c>
      <c r="M213">
        <f t="shared" si="25"/>
        <v>-0.99984893888065851</v>
      </c>
      <c r="N213" s="13">
        <f t="shared" si="26"/>
        <v>8.0672632999573554E-6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4.1630125062035788</v>
      </c>
      <c r="H214" s="10">
        <f t="shared" si="27"/>
        <v>-0.98962253004109801</v>
      </c>
      <c r="I214">
        <f t="shared" si="23"/>
        <v>-11.875470360493177</v>
      </c>
      <c r="K214">
        <f t="shared" si="24"/>
        <v>-0.98678431111035658</v>
      </c>
      <c r="M214">
        <f t="shared" si="25"/>
        <v>-0.98678431111035658</v>
      </c>
      <c r="N214" s="13">
        <f t="shared" si="26"/>
        <v>8.0554866988190368E-6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4.1739849540778158</v>
      </c>
      <c r="H215" s="10">
        <f t="shared" si="27"/>
        <v>-0.97671123164481299</v>
      </c>
      <c r="I215">
        <f t="shared" si="23"/>
        <v>-11.720534779737756</v>
      </c>
      <c r="K215">
        <f t="shared" si="24"/>
        <v>-0.97387608028485917</v>
      </c>
      <c r="M215">
        <f t="shared" si="25"/>
        <v>-0.97387608028485917</v>
      </c>
      <c r="N215" s="13">
        <f t="shared" si="26"/>
        <v>8.0380832338480212E-6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4.1849574019520546</v>
      </c>
      <c r="H216" s="10">
        <f t="shared" si="27"/>
        <v>-0.96395390023716854</v>
      </c>
      <c r="I216">
        <f t="shared" si="23"/>
        <v>-11.567446802846023</v>
      </c>
      <c r="K216">
        <f t="shared" si="24"/>
        <v>-0.96112280261282512</v>
      </c>
      <c r="M216">
        <f t="shared" si="25"/>
        <v>-0.96112280261282512</v>
      </c>
      <c r="N216" s="13">
        <f t="shared" si="26"/>
        <v>8.0151137585629286E-6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4.1959298498262925</v>
      </c>
      <c r="H217" s="10">
        <f t="shared" si="27"/>
        <v>-0.95134909935690226</v>
      </c>
      <c r="I217">
        <f t="shared" si="23"/>
        <v>-11.416189192282827</v>
      </c>
      <c r="K217">
        <f t="shared" si="24"/>
        <v>-0.9485230336332664</v>
      </c>
      <c r="M217">
        <f t="shared" si="25"/>
        <v>-0.9485230336332664</v>
      </c>
      <c r="N217" s="13">
        <f t="shared" si="26"/>
        <v>7.9866474743094897E-6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4.2069022977005304</v>
      </c>
      <c r="H218" s="10">
        <f t="shared" si="27"/>
        <v>-0.9388953929319267</v>
      </c>
      <c r="I218">
        <f t="shared" si="23"/>
        <v>-11.266744715183121</v>
      </c>
      <c r="K218">
        <f t="shared" si="24"/>
        <v>-0.93607532880828592</v>
      </c>
      <c r="M218">
        <f t="shared" si="25"/>
        <v>-0.93607532880828592</v>
      </c>
      <c r="N218" s="13">
        <f t="shared" si="26"/>
        <v>7.9527616614458138E-6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4.2178747455747683</v>
      </c>
      <c r="H219" s="10">
        <f t="shared" si="27"/>
        <v>-0.92659134583122882</v>
      </c>
      <c r="I219">
        <f t="shared" si="23"/>
        <v>-11.119096149974746</v>
      </c>
      <c r="K219">
        <f t="shared" si="24"/>
        <v>-0.9237782440912764</v>
      </c>
      <c r="M219">
        <f t="shared" si="25"/>
        <v>-0.9237782440912764</v>
      </c>
      <c r="N219" s="13">
        <f t="shared" si="26"/>
        <v>7.9135413993233172E-6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4.2288471934490062</v>
      </c>
      <c r="H220" s="10">
        <f t="shared" si="27"/>
        <v>-0.91443552439307962</v>
      </c>
      <c r="I220">
        <f t="shared" si="23"/>
        <v>-10.973226292716955</v>
      </c>
      <c r="K220">
        <f t="shared" si="24"/>
        <v>-0.91163033647131464</v>
      </c>
      <c r="M220">
        <f t="shared" si="25"/>
        <v>-0.91163033647131464</v>
      </c>
      <c r="N220" s="13">
        <f t="shared" si="26"/>
        <v>7.8690792764161528E-6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4.2398196413232441</v>
      </c>
      <c r="H221" s="10">
        <f t="shared" si="27"/>
        <v>-0.9024264969303416</v>
      </c>
      <c r="I221">
        <f t="shared" si="23"/>
        <v>-10.8291179631641</v>
      </c>
      <c r="K221">
        <f t="shared" si="24"/>
        <v>-0.89963016449456135</v>
      </c>
      <c r="M221">
        <f t="shared" si="25"/>
        <v>-0.89963016449456135</v>
      </c>
      <c r="N221" s="13">
        <f t="shared" si="26"/>
        <v>7.8194750913967492E-6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4.250792089197482</v>
      </c>
      <c r="H222" s="10">
        <f t="shared" si="27"/>
        <v>-0.89056283421363824</v>
      </c>
      <c r="I222">
        <f t="shared" si="23"/>
        <v>-10.686754010563659</v>
      </c>
      <c r="K222">
        <f t="shared" si="24"/>
        <v>-0.88777628876340708</v>
      </c>
      <c r="M222">
        <f t="shared" si="25"/>
        <v>-0.88777628876340708</v>
      </c>
      <c r="N222" s="13">
        <f t="shared" si="26"/>
        <v>7.7648355462039746E-6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4.2617645370717199</v>
      </c>
      <c r="H223" s="10">
        <f t="shared" si="27"/>
        <v>-0.87884310993312265</v>
      </c>
      <c r="I223">
        <f t="shared" si="23"/>
        <v>-10.546117319197471</v>
      </c>
      <c r="K223">
        <f t="shared" si="24"/>
        <v>-0.87606727241408999</v>
      </c>
      <c r="M223">
        <f t="shared" si="25"/>
        <v>-0.87606727241408999</v>
      </c>
      <c r="N223" s="13">
        <f t="shared" si="26"/>
        <v>7.7052739320693564E-6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4.2727369849459578</v>
      </c>
      <c r="H224" s="10">
        <f t="shared" si="27"/>
        <v>-0.86726590113956536</v>
      </c>
      <c r="I224">
        <f t="shared" si="23"/>
        <v>-10.407190813674784</v>
      </c>
      <c r="K224">
        <f t="shared" si="24"/>
        <v>-0.86450168157349927</v>
      </c>
      <c r="M224">
        <f t="shared" si="25"/>
        <v>-0.86450168157349927</v>
      </c>
      <c r="N224" s="13">
        <f t="shared" si="26"/>
        <v>7.6409098094226308E-6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4.2837094328201957</v>
      </c>
      <c r="H225" s="10">
        <f t="shared" si="27"/>
        <v>-0.85582978866545467</v>
      </c>
      <c r="I225">
        <f t="shared" si="23"/>
        <v>-10.269957463985456</v>
      </c>
      <c r="K225">
        <f t="shared" si="24"/>
        <v>-0.85307808579583766</v>
      </c>
      <c r="M225">
        <f t="shared" si="25"/>
        <v>-0.85307808579583766</v>
      </c>
      <c r="N225" s="13">
        <f t="shared" si="26"/>
        <v>7.5718686826584986E-6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4.2946818806944336</v>
      </c>
      <c r="H226" s="10">
        <f t="shared" si="27"/>
        <v>-0.84453335752678471</v>
      </c>
      <c r="I226">
        <f t="shared" si="23"/>
        <v>-10.134400290321416</v>
      </c>
      <c r="K226">
        <f t="shared" si="24"/>
        <v>-0.84179505847982916</v>
      </c>
      <c r="M226">
        <f t="shared" si="25"/>
        <v>-0.84179505847982916</v>
      </c>
      <c r="N226" s="13">
        <f t="shared" si="26"/>
        <v>7.4982816705576743E-6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4.3056543285686715</v>
      </c>
      <c r="H227" s="10">
        <f t="shared" si="27"/>
        <v>-0.83337519730618614</v>
      </c>
      <c r="I227">
        <f t="shared" si="23"/>
        <v>-10.000502367674233</v>
      </c>
      <c r="K227">
        <f t="shared" si="24"/>
        <v>-0.83065117726709137</v>
      </c>
      <c r="M227">
        <f t="shared" si="25"/>
        <v>-0.83065117726709137</v>
      </c>
      <c r="N227" s="13">
        <f t="shared" si="26"/>
        <v>7.4202851733899081E-6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4.3166267764429094</v>
      </c>
      <c r="H228" s="10">
        <f t="shared" si="27"/>
        <v>-0.82235390251803231</v>
      </c>
      <c r="I228">
        <f t="shared" si="23"/>
        <v>-9.8682468302163873</v>
      </c>
      <c r="K228">
        <f t="shared" si="24"/>
        <v>-0.81964502442231701</v>
      </c>
      <c r="M228">
        <f t="shared" si="25"/>
        <v>-0.81964502442231701</v>
      </c>
      <c r="N228" s="13">
        <f t="shared" si="26"/>
        <v>7.3380205374461214E-6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4.3275992243171473</v>
      </c>
      <c r="H229" s="10">
        <f t="shared" si="27"/>
        <v>-0.81146807295613566</v>
      </c>
      <c r="I229">
        <f t="shared" si="23"/>
        <v>-9.737616875473627</v>
      </c>
      <c r="K229">
        <f t="shared" si="24"/>
        <v>-0.80877518719586461</v>
      </c>
      <c r="M229">
        <f t="shared" si="25"/>
        <v>-0.80877518719586461</v>
      </c>
      <c r="N229" s="13">
        <f t="shared" si="26"/>
        <v>7.2516337178705724E-6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4.3385716721913852</v>
      </c>
      <c r="H230" s="10">
        <f t="shared" si="27"/>
        <v>-0.80071631402462828</v>
      </c>
      <c r="I230">
        <f t="shared" si="23"/>
        <v>-9.6085957682955403</v>
      </c>
      <c r="K230">
        <f t="shared" si="24"/>
        <v>-0.79804025816934498</v>
      </c>
      <c r="M230">
        <f t="shared" si="25"/>
        <v>-0.79804025816934498</v>
      </c>
      <c r="N230" s="13">
        <f t="shared" si="26"/>
        <v>7.1612749405960297E-6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4.3495441200656231</v>
      </c>
      <c r="H231" s="10">
        <f t="shared" si="27"/>
        <v>-0.79009723705260959</v>
      </c>
      <c r="I231">
        <f t="shared" si="23"/>
        <v>-9.4811668446313142</v>
      </c>
      <c r="K231">
        <f t="shared" si="24"/>
        <v>-0.78743883558477923</v>
      </c>
      <c r="M231">
        <f t="shared" si="25"/>
        <v>-0.78743883558477923</v>
      </c>
      <c r="N231" s="13">
        <f t="shared" si="26"/>
        <v>7.0670983641626253E-6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4.360516567939861</v>
      </c>
      <c r="H232" s="10">
        <f t="shared" si="27"/>
        <v>-0.7796094595931139</v>
      </c>
      <c r="I232">
        <f t="shared" si="23"/>
        <v>-9.3553135151173663</v>
      </c>
      <c r="K232">
        <f t="shared" si="24"/>
        <v>-0.77696952365787231</v>
      </c>
      <c r="M232">
        <f t="shared" si="25"/>
        <v>-0.77696952365787231</v>
      </c>
      <c r="N232" s="13">
        <f t="shared" si="26"/>
        <v>6.9692617421798808E-6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4.371489015814098</v>
      </c>
      <c r="H233" s="10">
        <f t="shared" si="27"/>
        <v>-0.76925160570694384</v>
      </c>
      <c r="I233">
        <f t="shared" si="23"/>
        <v>-9.2310192684833261</v>
      </c>
      <c r="K233">
        <f t="shared" si="24"/>
        <v>-0.76663093287595685</v>
      </c>
      <c r="M233">
        <f t="shared" si="25"/>
        <v>-0.76663093287595685</v>
      </c>
      <c r="N233" s="13">
        <f t="shared" si="26"/>
        <v>6.8679260870733753E-6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4.3824614636883368</v>
      </c>
      <c r="H234" s="10">
        <f t="shared" si="27"/>
        <v>-0.75902230623189826</v>
      </c>
      <c r="I234">
        <f t="shared" si="23"/>
        <v>-9.1082676747827787</v>
      </c>
      <c r="K234">
        <f t="shared" si="24"/>
        <v>-0.75642168028109902</v>
      </c>
      <c r="M234">
        <f t="shared" si="25"/>
        <v>-0.75642168028109902</v>
      </c>
      <c r="N234" s="13">
        <f t="shared" si="26"/>
        <v>6.763255335970452E-6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4.3934339115625747</v>
      </c>
      <c r="H235" s="10">
        <f t="shared" si="27"/>
        <v>-0.74892019903789675</v>
      </c>
      <c r="I235">
        <f t="shared" si="23"/>
        <v>-8.9870423884547606</v>
      </c>
      <c r="K235">
        <f t="shared" si="24"/>
        <v>-0.74634038973890771</v>
      </c>
      <c r="M235">
        <f t="shared" si="25"/>
        <v>-0.74634038973890771</v>
      </c>
      <c r="N235" s="13">
        <f t="shared" si="26"/>
        <v>6.6554160191503437E-6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4.4044063594368117</v>
      </c>
      <c r="H236" s="10">
        <f t="shared" si="27"/>
        <v>-0.73894392926850239</v>
      </c>
      <c r="I236">
        <f t="shared" si="23"/>
        <v>-8.8673271512220282</v>
      </c>
      <c r="K236">
        <f t="shared" si="24"/>
        <v>-0.73638569219349903</v>
      </c>
      <c r="M236">
        <f t="shared" si="25"/>
        <v>-0.73638569219349903</v>
      </c>
      <c r="N236" s="13">
        <f t="shared" si="26"/>
        <v>6.5445769319217246E-6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4.4153788073110505</v>
      </c>
      <c r="H237" s="10">
        <f t="shared" si="27"/>
        <v>-0.72909214956931556</v>
      </c>
      <c r="I237">
        <f t="shared" si="23"/>
        <v>-8.7491057948317863</v>
      </c>
      <c r="K237">
        <f t="shared" si="24"/>
        <v>-0.7265562259091134</v>
      </c>
      <c r="M237">
        <f t="shared" si="25"/>
        <v>-0.7265562259091134</v>
      </c>
      <c r="N237" s="13">
        <f t="shared" si="26"/>
        <v>6.430908810373152E-6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4.4263512551852884</v>
      </c>
      <c r="H238" s="10">
        <f t="shared" si="27"/>
        <v>-0.71936352030370632</v>
      </c>
      <c r="I238">
        <f t="shared" si="23"/>
        <v>-8.6323622436444758</v>
      </c>
      <c r="K238">
        <f t="shared" si="24"/>
        <v>-0.71685063669884797</v>
      </c>
      <c r="M238">
        <f t="shared" si="25"/>
        <v>-0.71685063669884797</v>
      </c>
      <c r="N238" s="13">
        <f t="shared" si="26"/>
        <v>6.3145840115659029E-6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4.4373237030595263</v>
      </c>
      <c r="H239" s="10">
        <f t="shared" si="27"/>
        <v>-0.70975670975633043</v>
      </c>
      <c r="I239">
        <f t="shared" si="23"/>
        <v>-8.5170805170759643</v>
      </c>
      <c r="K239">
        <f t="shared" si="24"/>
        <v>-0.70726757814092622</v>
      </c>
      <c r="M239">
        <f t="shared" si="25"/>
        <v>-0.70726757814092622</v>
      </c>
      <c r="N239" s="13">
        <f t="shared" si="26"/>
        <v>6.1957761988047485E-6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4.4482961509337642</v>
      </c>
      <c r="H240" s="10">
        <f t="shared" si="27"/>
        <v>-0.70027039432486893</v>
      </c>
      <c r="I240">
        <f t="shared" si="23"/>
        <v>-8.4032447318984271</v>
      </c>
      <c r="K240">
        <f t="shared" si="24"/>
        <v>-0.6978057117829648</v>
      </c>
      <c r="M240">
        <f t="shared" si="25"/>
        <v>-0.6978057117829648</v>
      </c>
      <c r="N240" s="13">
        <f t="shared" si="26"/>
        <v>6.074660032366996E-6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4.4592685988080012</v>
      </c>
      <c r="H241" s="10">
        <f t="shared" si="27"/>
        <v>-0.69090325870040969</v>
      </c>
      <c r="I241">
        <f t="shared" si="23"/>
        <v>-8.2908391044049168</v>
      </c>
      <c r="K241">
        <f t="shared" si="24"/>
        <v>-0.68846370733463746</v>
      </c>
      <c r="M241">
        <f t="shared" si="25"/>
        <v>-0.68846370733463746</v>
      </c>
      <c r="N241" s="13">
        <f t="shared" si="26"/>
        <v>5.9514108662411534E-6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4.47024104668224</v>
      </c>
      <c r="H242" s="10">
        <f t="shared" si="27"/>
        <v>-0.68165399603688048</v>
      </c>
      <c r="I242">
        <f t="shared" si="23"/>
        <v>-8.1798479524425662</v>
      </c>
      <c r="K242">
        <f t="shared" si="24"/>
        <v>-0.67924024284914652</v>
      </c>
      <c r="M242">
        <f t="shared" si="25"/>
        <v>-0.67924024284914652</v>
      </c>
      <c r="N242" s="13">
        <f t="shared" si="26"/>
        <v>5.8262044512958436E-6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4.4812134945564779</v>
      </c>
      <c r="H243" s="10">
        <f t="shared" si="27"/>
        <v>-0.67252130810992761</v>
      </c>
      <c r="I243">
        <f t="shared" si="23"/>
        <v>-8.0702556973191317</v>
      </c>
      <c r="K243">
        <f t="shared" si="24"/>
        <v>-0.67013400489390973</v>
      </c>
      <c r="M243">
        <f t="shared" si="25"/>
        <v>-0.67013400489390973</v>
      </c>
      <c r="N243" s="13">
        <f t="shared" si="26"/>
        <v>5.6992166452093007E-6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4.4921859424307158</v>
      </c>
      <c r="H244" s="10">
        <f t="shared" si="27"/>
        <v>-0.66350390546562621</v>
      </c>
      <c r="I244">
        <f t="shared" si="23"/>
        <v>-7.9620468655875145</v>
      </c>
      <c r="K244">
        <f t="shared" si="24"/>
        <v>-0.66114368871081508</v>
      </c>
      <c r="M244">
        <f t="shared" si="25"/>
        <v>-0.66114368871081508</v>
      </c>
      <c r="N244" s="13">
        <f t="shared" si="26"/>
        <v>5.5706231296911747E-6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4.5031583903049537</v>
      </c>
      <c r="H245" s="10">
        <f t="shared" si="27"/>
        <v>-0.65460050755939136</v>
      </c>
      <c r="I245">
        <f t="shared" si="23"/>
        <v>-7.8552060907126968</v>
      </c>
      <c r="K245">
        <f t="shared" si="24"/>
        <v>-0.65226799836643989</v>
      </c>
      <c r="M245">
        <f t="shared" si="25"/>
        <v>-0.65226799836643989</v>
      </c>
      <c r="N245" s="13">
        <f t="shared" si="26"/>
        <v>5.440599135203121E-6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4.5141308381791916</v>
      </c>
      <c r="H246" s="10">
        <f t="shared" si="27"/>
        <v>-0.64580984288545007</v>
      </c>
      <c r="I246">
        <f t="shared" si="23"/>
        <v>-7.7497181146254004</v>
      </c>
      <c r="K246">
        <f t="shared" si="24"/>
        <v>-0.64350564689258294</v>
      </c>
      <c r="M246">
        <f t="shared" si="25"/>
        <v>-0.64350564689258294</v>
      </c>
      <c r="N246" s="13">
        <f t="shared" si="26"/>
        <v>5.3093191735449422E-6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4.5251032860534295</v>
      </c>
      <c r="H247" s="10">
        <f t="shared" si="27"/>
        <v>-0.63713064909721995</v>
      </c>
      <c r="I247">
        <f t="shared" si="23"/>
        <v>-7.6455677891666394</v>
      </c>
      <c r="K247">
        <f t="shared" si="24"/>
        <v>-0.63485535641745194</v>
      </c>
      <c r="M247">
        <f t="shared" si="25"/>
        <v>-0.63485535641745194</v>
      </c>
      <c r="N247" s="13">
        <f t="shared" si="26"/>
        <v>5.1769567786058643E-6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4.5360757339276674</v>
      </c>
      <c r="H248" s="10">
        <f t="shared" si="27"/>
        <v>-0.6285616731189364</v>
      </c>
      <c r="I248">
        <f t="shared" si="23"/>
        <v>-7.5427400774272364</v>
      </c>
      <c r="K248">
        <f t="shared" si="24"/>
        <v>-0.62631585828784697</v>
      </c>
      <c r="M248">
        <f t="shared" si="25"/>
        <v>-0.62631585828784697</v>
      </c>
      <c r="N248" s="13">
        <f t="shared" si="26"/>
        <v>5.0436842555412547E-6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4.5470481818019044</v>
      </c>
      <c r="H249" s="10">
        <f t="shared" si="27"/>
        <v>-0.62010167124885118</v>
      </c>
      <c r="I249">
        <f t="shared" si="23"/>
        <v>-7.4412200549862142</v>
      </c>
      <c r="K249">
        <f t="shared" si="24"/>
        <v>-0.61788589318267328</v>
      </c>
      <c r="M249">
        <f t="shared" si="25"/>
        <v>-0.61788589318267328</v>
      </c>
      <c r="N249" s="13">
        <f t="shared" si="26"/>
        <v>4.9096724385550657E-6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4.5580206296761432</v>
      </c>
      <c r="H250" s="10">
        <f t="shared" si="27"/>
        <v>-0.61174940925431676</v>
      </c>
      <c r="I250">
        <f t="shared" si="23"/>
        <v>-7.3409929110518011</v>
      </c>
      <c r="K250">
        <f t="shared" si="24"/>
        <v>-0.60956421121807991</v>
      </c>
      <c r="M250">
        <f t="shared" si="25"/>
        <v>-0.60956421121807991</v>
      </c>
      <c r="N250" s="13">
        <f t="shared" si="26"/>
        <v>4.7750904575733691E-6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4.5689930775503811</v>
      </c>
      <c r="H251" s="10">
        <f t="shared" si="27"/>
        <v>-0.60350366245906772</v>
      </c>
      <c r="I251">
        <f t="shared" si="23"/>
        <v>-7.2420439495088127</v>
      </c>
      <c r="K251">
        <f t="shared" si="24"/>
        <v>-0.60134957204455786</v>
      </c>
      <c r="M251">
        <f t="shared" si="25"/>
        <v>-0.60134957204455786</v>
      </c>
      <c r="N251" s="13">
        <f t="shared" si="26"/>
        <v>4.6401055138832959E-6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4.579965525424619</v>
      </c>
      <c r="H252" s="10">
        <f t="shared" si="27"/>
        <v>-0.59536321582299034</v>
      </c>
      <c r="I252">
        <f t="shared" si="23"/>
        <v>-7.1443585898758837</v>
      </c>
      <c r="K252">
        <f t="shared" si="24"/>
        <v>-0.59324074493626255</v>
      </c>
      <c r="M252">
        <f t="shared" si="25"/>
        <v>-0.59324074493626255</v>
      </c>
      <c r="N252" s="13">
        <f t="shared" si="26"/>
        <v>4.5048826650070498E-6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4.5909379732988569</v>
      </c>
      <c r="H253" s="10">
        <f t="shared" si="27"/>
        <v>-0.58732686401466938</v>
      </c>
      <c r="I253">
        <f t="shared" si="23"/>
        <v>-7.0479223681760326</v>
      </c>
      <c r="K253">
        <f t="shared" si="24"/>
        <v>-0.58523650887287471</v>
      </c>
      <c r="M253">
        <f t="shared" si="25"/>
        <v>-0.58523650887287471</v>
      </c>
      <c r="N253" s="13">
        <f t="shared" si="26"/>
        <v>4.3695846188274372E-6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4.6019104211730948</v>
      </c>
      <c r="H254" s="10">
        <f t="shared" si="27"/>
        <v>-0.57939341147698831</v>
      </c>
      <c r="I254">
        <f t="shared" si="23"/>
        <v>-6.9527209377238597</v>
      </c>
      <c r="K254">
        <f t="shared" si="24"/>
        <v>-0.57733565261426534</v>
      </c>
      <c r="M254">
        <f t="shared" si="25"/>
        <v>-0.57733565261426534</v>
      </c>
      <c r="N254" s="13">
        <f t="shared" si="26"/>
        <v>4.234371537114928E-6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4.6128828690473327</v>
      </c>
      <c r="H255" s="10">
        <f t="shared" si="27"/>
        <v>-0.57156167248605383</v>
      </c>
      <c r="I255">
        <f t="shared" si="23"/>
        <v>-6.8587400698326455</v>
      </c>
      <c r="K255">
        <f t="shared" si="24"/>
        <v>-0.5695369747682314</v>
      </c>
      <c r="M255">
        <f t="shared" si="25"/>
        <v>-0.5695369747682314</v>
      </c>
      <c r="N255" s="13">
        <f t="shared" si="26"/>
        <v>4.0994008485553662E-6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4.6238553169215706</v>
      </c>
      <c r="H256" s="10">
        <f t="shared" si="27"/>
        <v>-0.56383047120370045</v>
      </c>
      <c r="I256">
        <f t="shared" si="23"/>
        <v>-6.7659656544444058</v>
      </c>
      <c r="K256">
        <f t="shared" si="24"/>
        <v>-0.56183928385157289</v>
      </c>
      <c r="M256">
        <f t="shared" si="25"/>
        <v>-0.56183928385157289</v>
      </c>
      <c r="N256" s="13">
        <f t="shared" si="26"/>
        <v>3.9648270712727423E-6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4.6348277647958076</v>
      </c>
      <c r="H257" s="10">
        <f t="shared" si="27"/>
        <v>-0.5561986417238316</v>
      </c>
      <c r="I257">
        <f t="shared" si="23"/>
        <v>-6.6743837006859792</v>
      </c>
      <c r="K257">
        <f t="shared" si="24"/>
        <v>-0.55424139834475739</v>
      </c>
      <c r="M257">
        <f t="shared" si="25"/>
        <v>-0.55424139834475739</v>
      </c>
      <c r="N257" s="13">
        <f t="shared" si="26"/>
        <v>3.8308016449298468E-6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4.6458002126700464</v>
      </c>
      <c r="H258" s="10">
        <f t="shared" si="27"/>
        <v>-0.54866502811283435</v>
      </c>
      <c r="I258">
        <f t="shared" si="23"/>
        <v>-6.5839803373540118</v>
      </c>
      <c r="K258">
        <f t="shared" si="24"/>
        <v>-0.54674214674041388</v>
      </c>
      <c r="M258">
        <f t="shared" si="25"/>
        <v>-0.54674214674041388</v>
      </c>
      <c r="N258" s="13">
        <f t="shared" si="26"/>
        <v>3.697472772401633E-6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4.6567726605442843</v>
      </c>
      <c r="H259" s="10">
        <f t="shared" si="27"/>
        <v>-0.54122848444431138</v>
      </c>
      <c r="I259">
        <f t="shared" si="23"/>
        <v>-6.4947418133317365</v>
      </c>
      <c r="K259">
        <f t="shared" si="24"/>
        <v>-0.53934036758590753</v>
      </c>
      <c r="M259">
        <f t="shared" si="25"/>
        <v>-0.53934036758590753</v>
      </c>
      <c r="N259" s="13">
        <f t="shared" si="26"/>
        <v>3.5649852709887986E-6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4.6677451084185222</v>
      </c>
      <c r="H260" s="10">
        <f t="shared" si="27"/>
        <v>-0.53388787482834876</v>
      </c>
      <c r="I260">
        <f t="shared" si="23"/>
        <v>-6.4066544979401847</v>
      </c>
      <c r="K260">
        <f t="shared" si="24"/>
        <v>-0.53203490952020394</v>
      </c>
      <c r="M260">
        <f t="shared" si="25"/>
        <v>-0.53203490952020394</v>
      </c>
      <c r="N260" s="13">
        <f t="shared" si="26"/>
        <v>3.4334804331882542E-6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4.6787175562927601</v>
      </c>
      <c r="H261" s="10">
        <f t="shared" si="27"/>
        <v>-0.52664207343554681</v>
      </c>
      <c r="I261">
        <f t="shared" si="23"/>
        <v>-6.3197048812265617</v>
      </c>
      <c r="K261">
        <f t="shared" si="24"/>
        <v>-0.52482463130526114</v>
      </c>
      <c r="M261">
        <f t="shared" si="25"/>
        <v>-0.52482463130526114</v>
      </c>
      <c r="N261" s="13">
        <f t="shared" si="26"/>
        <v>3.3030958969373272E-6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4.6896900041669971</v>
      </c>
      <c r="H262" s="10">
        <f t="shared" si="27"/>
        <v>-0.51948996451602403</v>
      </c>
      <c r="I262">
        <f t="shared" si="23"/>
        <v>-6.2338795741922883</v>
      </c>
      <c r="K262">
        <f t="shared" si="24"/>
        <v>-0.51770840185215905</v>
      </c>
      <c r="M262">
        <f t="shared" si="25"/>
        <v>-0.51770840185215905</v>
      </c>
      <c r="N262" s="13">
        <f t="shared" si="26"/>
        <v>3.1739655252776741E-6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4.7006624520412359</v>
      </c>
      <c r="H263" s="10">
        <f t="shared" si="27"/>
        <v>-0.51243044241360047</v>
      </c>
      <c r="I263">
        <f t="shared" si="23"/>
        <v>-6.1491653089632052</v>
      </c>
      <c r="K263">
        <f t="shared" si="24"/>
        <v>-0.51068510024217184</v>
      </c>
      <c r="M263">
        <f t="shared" si="25"/>
        <v>-0.51068510024217184</v>
      </c>
      <c r="N263" s="13">
        <f t="shared" si="26"/>
        <v>3.0462192953672129E-6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4.7116348999154738</v>
      </c>
      <c r="H264" s="10">
        <f t="shared" si="27"/>
        <v>-0.50546241157535998</v>
      </c>
      <c r="I264">
        <f t="shared" si="23"/>
        <v>-6.0655489389043193</v>
      </c>
      <c r="K264">
        <f t="shared" si="24"/>
        <v>-0.50375361574299504</v>
      </c>
      <c r="M264">
        <f t="shared" si="25"/>
        <v>-0.50375361574299504</v>
      </c>
      <c r="N264" s="13">
        <f t="shared" si="26"/>
        <v>2.919983196707788E-6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4.7226073477897117</v>
      </c>
      <c r="H265" s="10">
        <f t="shared" si="27"/>
        <v>-0.49858478655678423</v>
      </c>
      <c r="I265">
        <f t="shared" si="23"/>
        <v>-5.9830174386814106</v>
      </c>
      <c r="K265">
        <f t="shared" si="24"/>
        <v>-0.49691284782030359</v>
      </c>
      <c r="M265">
        <f t="shared" si="25"/>
        <v>-0.49691284782030359</v>
      </c>
      <c r="N265" s="13">
        <f t="shared" si="26"/>
        <v>2.7953791385444731E-6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4.7335797956639496</v>
      </c>
      <c r="H266" s="10">
        <f t="shared" si="27"/>
        <v>-0.49179649202264519</v>
      </c>
      <c r="I266">
        <f t="shared" si="23"/>
        <v>-5.9015579042717423</v>
      </c>
      <c r="K266">
        <f t="shared" si="24"/>
        <v>-0.49016170614485111</v>
      </c>
      <c r="M266">
        <f t="shared" si="25"/>
        <v>-0.49016170614485111</v>
      </c>
      <c r="N266" s="13">
        <f t="shared" si="26"/>
        <v>2.6725248662349839E-6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4.7445522435381875</v>
      </c>
      <c r="H267" s="10">
        <f t="shared" si="27"/>
        <v>-0.48509646274383489</v>
      </c>
      <c r="I267">
        <f t="shared" si="23"/>
        <v>-5.8211575529260191</v>
      </c>
      <c r="K267">
        <f t="shared" si="24"/>
        <v>-0.48349911059527956</v>
      </c>
      <c r="M267">
        <f t="shared" si="25"/>
        <v>-0.48349911059527956</v>
      </c>
      <c r="N267" s="13">
        <f t="shared" si="26"/>
        <v>2.5515338864943322E-6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4.7555246914124254</v>
      </c>
      <c r="H268" s="10">
        <f t="shared" si="27"/>
        <v>-0.47848364359030754</v>
      </c>
      <c r="I268">
        <f t="shared" si="23"/>
        <v>-5.7418037230836907</v>
      </c>
      <c r="K268">
        <f t="shared" si="24"/>
        <v>-0.47692399125681784</v>
      </c>
      <c r="M268">
        <f t="shared" si="25"/>
        <v>-0.47692399125681784</v>
      </c>
      <c r="N268" s="13">
        <f t="shared" si="26"/>
        <v>2.4325154013598749E-6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4.7664971392866633</v>
      </c>
      <c r="H269" s="10">
        <f t="shared" si="27"/>
        <v>-0.47195698952030252</v>
      </c>
      <c r="I269">
        <f t="shared" si="23"/>
        <v>-5.6634838742436298</v>
      </c>
      <c r="K269">
        <f t="shared" si="24"/>
        <v>-0.47043528841604509</v>
      </c>
      <c r="M269">
        <f t="shared" si="25"/>
        <v>-0.47043528841604509</v>
      </c>
      <c r="N269" s="13">
        <f t="shared" si="26"/>
        <v>2.3155742506982587E-6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4.7774695871609003</v>
      </c>
      <c r="H270" s="10">
        <f t="shared" si="27"/>
        <v>-0.46551546556601126</v>
      </c>
      <c r="I270">
        <f t="shared" si="23"/>
        <v>-5.5861855867921353</v>
      </c>
      <c r="K270">
        <f t="shared" si="24"/>
        <v>-0.46403195255188207</v>
      </c>
      <c r="M270">
        <f t="shared" si="25"/>
        <v>-0.46403195255188207</v>
      </c>
      <c r="N270" s="13">
        <f t="shared" si="26"/>
        <v>2.2008108630906735E-6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4.7884420350351391</v>
      </c>
      <c r="H271" s="10">
        <f t="shared" si="27"/>
        <v>-0.4591580468158416</v>
      </c>
      <c r="I271">
        <f t="shared" si="23"/>
        <v>-5.5098965617900992</v>
      </c>
      <c r="K271">
        <f t="shared" si="24"/>
        <v>-0.4577129443229645</v>
      </c>
      <c r="M271">
        <f t="shared" si="25"/>
        <v>-0.4577129443229645</v>
      </c>
      <c r="N271" s="13">
        <f t="shared" si="26"/>
        <v>2.0883212149196203E-6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4.7994144829093761</v>
      </c>
      <c r="H272" s="10">
        <f t="shared" si="27"/>
        <v>-0.45288371839343933</v>
      </c>
      <c r="I272">
        <f t="shared" si="23"/>
        <v>-5.4346046207212719</v>
      </c>
      <c r="K272">
        <f t="shared" si="24"/>
        <v>-0.45147723455156924</v>
      </c>
      <c r="M272">
        <f t="shared" si="25"/>
        <v>-0.45147723455156924</v>
      </c>
      <c r="N272" s="13">
        <f t="shared" si="26"/>
        <v>1.9781967974416414E-6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4.8103869307836149</v>
      </c>
      <c r="H273" s="10">
        <f t="shared" si="27"/>
        <v>-0.44669147543360332</v>
      </c>
      <c r="I273">
        <f t="shared" si="23"/>
        <v>-5.3602977052032399</v>
      </c>
      <c r="K273">
        <f t="shared" si="24"/>
        <v>-0.44532380420422008</v>
      </c>
      <c r="M273">
        <f t="shared" si="25"/>
        <v>-0.44532380420422008</v>
      </c>
      <c r="N273" s="13">
        <f t="shared" si="26"/>
        <v>1.8705245916826887E-6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4.8213593786578519</v>
      </c>
      <c r="H274" s="10">
        <f t="shared" si="27"/>
        <v>-0.44058032305524619</v>
      </c>
      <c r="I274">
        <f t="shared" si="23"/>
        <v>-5.2869638766629539</v>
      </c>
      <c r="K274">
        <f t="shared" si="24"/>
        <v>-0.4392516443691431</v>
      </c>
      <c r="M274">
        <f t="shared" si="25"/>
        <v>-0.4392516443691431</v>
      </c>
      <c r="N274" s="13">
        <f t="shared" si="26"/>
        <v>1.7653870509046357E-6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4.8323318265320907</v>
      </c>
      <c r="H275" s="10">
        <f t="shared" si="27"/>
        <v>-0.43454927633152907</v>
      </c>
      <c r="I275">
        <f t="shared" si="23"/>
        <v>-5.2145913159783488</v>
      </c>
      <c r="K275">
        <f t="shared" si="24"/>
        <v>-0.43325975623068697</v>
      </c>
      <c r="M275">
        <f t="shared" si="25"/>
        <v>-0.43325975623068697</v>
      </c>
      <c r="N275" s="13">
        <f t="shared" si="26"/>
        <v>1.6628620904758221E-6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4.8433042744063286</v>
      </c>
      <c r="H276" s="10">
        <f t="shared" si="27"/>
        <v>-0.42859736025731004</v>
      </c>
      <c r="I276">
        <f t="shared" ref="I276:I339" si="30">H276*$E$6</f>
        <v>-5.1431683230877203</v>
      </c>
      <c r="K276">
        <f t="shared" ref="K276:K339" si="31">(1/2)*($L$9*$L$4*EXP(-$L$7*$O$6*(G276/$O$6-1))-($L$9*$L$6*EXP(-$L$5*$O$6*(G276/$O$6-1))))</f>
        <v>-0.4273471510408694</v>
      </c>
      <c r="M276">
        <f t="shared" ref="M276:M339" si="32">(1/2)*($L$9*$O$4*EXP(-$O$8*$O$6*(G276/$O$6-1))-($L$9*$O$7*EXP(-$O$5*$O$6*(G276/$O$6-1))))</f>
        <v>-0.4273471510408694</v>
      </c>
      <c r="N276" s="13">
        <f t="shared" ref="N276:N339" si="33">(M276-H276)^2*O276</f>
        <v>1.5630230848731324E-6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4.8542767222805665</v>
      </c>
      <c r="H277" s="10">
        <f t="shared" ref="H277:H340" si="34">-(-$B$4)*(1+D277+$E$5*D277^3)*EXP(-D277)</f>
        <v>-0.42272360971402595</v>
      </c>
      <c r="I277">
        <f t="shared" si="30"/>
        <v>-5.0726833165683116</v>
      </c>
      <c r="K277">
        <f t="shared" si="31"/>
        <v>-0.42151285008815575</v>
      </c>
      <c r="M277">
        <f t="shared" si="32"/>
        <v>-0.42151285008815575</v>
      </c>
      <c r="N277" s="13">
        <f t="shared" si="33"/>
        <v>1.4659388716373339E-6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4.8652491701548097</v>
      </c>
      <c r="H278" s="10">
        <f t="shared" si="34"/>
        <v>-0.4169270694321372</v>
      </c>
      <c r="I278">
        <f t="shared" si="30"/>
        <v>-5.0031248331856464</v>
      </c>
      <c r="K278">
        <f t="shared" si="31"/>
        <v>-0.41575588466361174</v>
      </c>
      <c r="M278">
        <f t="shared" si="32"/>
        <v>-0.41575588466361174</v>
      </c>
      <c r="N278" s="13">
        <f t="shared" si="33"/>
        <v>1.3716737620260289E-6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4.8762216180290423</v>
      </c>
      <c r="H279" s="10">
        <f t="shared" si="34"/>
        <v>-0.41120679395126686</v>
      </c>
      <c r="I279">
        <f t="shared" si="30"/>
        <v>-4.9344815274152021</v>
      </c>
      <c r="K279">
        <f t="shared" si="31"/>
        <v>-0.41007529602456422</v>
      </c>
      <c r="M279">
        <f t="shared" si="32"/>
        <v>-0.41007529602456422</v>
      </c>
      <c r="N279" s="13">
        <f t="shared" si="33"/>
        <v>1.2802875581323737E-6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4.8871940659032802</v>
      </c>
      <c r="H280" s="10">
        <f t="shared" si="34"/>
        <v>-0.40556184757809211</v>
      </c>
      <c r="I280">
        <f t="shared" si="30"/>
        <v>-4.8667421709371048</v>
      </c>
      <c r="K280">
        <f t="shared" si="31"/>
        <v>-0.40447013535582987</v>
      </c>
      <c r="M280">
        <f t="shared" si="32"/>
        <v>-0.40447013535582987</v>
      </c>
      <c r="N280" s="13">
        <f t="shared" si="33"/>
        <v>1.191835576236739E-6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4.8981665137775181</v>
      </c>
      <c r="H281" s="10">
        <f t="shared" si="34"/>
        <v>-0.39999130434220004</v>
      </c>
      <c r="I281">
        <f t="shared" si="30"/>
        <v>-4.7998956521064002</v>
      </c>
      <c r="K281">
        <f t="shared" si="31"/>
        <v>-0.39893946372872841</v>
      </c>
      <c r="M281">
        <f t="shared" si="32"/>
        <v>-0.39893946372872841</v>
      </c>
      <c r="N281" s="13">
        <f t="shared" si="33"/>
        <v>1.1063686761483811E-6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4.9091389616517604</v>
      </c>
      <c r="H282" s="10">
        <f t="shared" si="34"/>
        <v>-0.39449424794991217</v>
      </c>
      <c r="I282">
        <f t="shared" si="30"/>
        <v>-4.7339309753989465</v>
      </c>
      <c r="K282">
        <f t="shared" si="31"/>
        <v>-0.3934823520578824</v>
      </c>
      <c r="M282">
        <f t="shared" si="32"/>
        <v>-0.3934823520578824</v>
      </c>
      <c r="N282" s="13">
        <f t="shared" si="33"/>
        <v>1.0239332963067205E-6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4.9201114095259939</v>
      </c>
      <c r="H283" s="10">
        <f t="shared" si="34"/>
        <v>-0.38906977173625468</v>
      </c>
      <c r="I283">
        <f t="shared" si="30"/>
        <v>-4.6688372608350566</v>
      </c>
      <c r="K283">
        <f t="shared" si="31"/>
        <v>-0.38809788105599652</v>
      </c>
      <c r="M283">
        <f t="shared" si="32"/>
        <v>-0.38809788105599652</v>
      </c>
      <c r="N283" s="13">
        <f t="shared" si="33"/>
        <v>9.4457149437266587E-7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4.9310838574002318</v>
      </c>
      <c r="H284" s="10">
        <f t="shared" si="34"/>
        <v>-0.38371697861510656</v>
      </c>
      <c r="I284">
        <f t="shared" si="30"/>
        <v>-4.6046037433812792</v>
      </c>
      <c r="K284">
        <f t="shared" si="31"/>
        <v>-0.38278514118663975</v>
      </c>
      <c r="M284">
        <f t="shared" si="32"/>
        <v>-0.38278514118663975</v>
      </c>
      <c r="N284" s="13">
        <f t="shared" si="33"/>
        <v>8.683209930916345E-7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4.9420563052744697</v>
      </c>
      <c r="H285" s="10">
        <f t="shared" si="34"/>
        <v>-0.37843498102770967</v>
      </c>
      <c r="I285">
        <f t="shared" si="30"/>
        <v>-4.5412197723325161</v>
      </c>
      <c r="K285">
        <f t="shared" si="31"/>
        <v>-0.37754323261522216</v>
      </c>
      <c r="M285">
        <f t="shared" si="32"/>
        <v>-0.37754323261522216</v>
      </c>
      <c r="N285" s="13">
        <f t="shared" si="33"/>
        <v>7.9521523117400165E-7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4.9530287531487129</v>
      </c>
      <c r="H286" s="10">
        <f t="shared" si="34"/>
        <v>-0.37322290088954457</v>
      </c>
      <c r="I286">
        <f t="shared" si="30"/>
        <v>-4.4786748106745353</v>
      </c>
      <c r="K286">
        <f t="shared" si="31"/>
        <v>-0.37237126515817459</v>
      </c>
      <c r="M286">
        <f t="shared" si="32"/>
        <v>-0.37237126515817459</v>
      </c>
      <c r="N286" s="13">
        <f t="shared" si="33"/>
        <v>7.2528341894608387E-7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4.9640012010229455</v>
      </c>
      <c r="H287" s="10">
        <f t="shared" si="34"/>
        <v>-0.36807986953572813</v>
      </c>
      <c r="I287">
        <f t="shared" si="30"/>
        <v>-4.4169584344287376</v>
      </c>
      <c r="K287">
        <f t="shared" si="31"/>
        <v>-0.36726835823049214</v>
      </c>
      <c r="M287">
        <f t="shared" si="32"/>
        <v>-0.36726835823049214</v>
      </c>
      <c r="N287" s="13">
        <f t="shared" si="33"/>
        <v>6.5855059852582035E-7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4.9749736488971834</v>
      </c>
      <c r="H288" s="10">
        <f t="shared" si="34"/>
        <v>-0.36300502766495596</v>
      </c>
      <c r="I288">
        <f t="shared" si="30"/>
        <v>-4.3560603319794717</v>
      </c>
      <c r="K288">
        <f t="shared" si="31"/>
        <v>-0.36223364079166354</v>
      </c>
      <c r="M288">
        <f t="shared" si="32"/>
        <v>-0.36223364079166354</v>
      </c>
      <c r="N288" s="13">
        <f t="shared" si="33"/>
        <v>5.950377082878613E-7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4.9859460967714213</v>
      </c>
      <c r="H289" s="10">
        <f t="shared" si="34"/>
        <v>-0.35799752528215439</v>
      </c>
      <c r="I289">
        <f t="shared" si="30"/>
        <v>-4.295970303385853</v>
      </c>
      <c r="K289">
        <f t="shared" si="31"/>
        <v>-0.35726625129015566</v>
      </c>
      <c r="M289">
        <f t="shared" si="32"/>
        <v>-0.35726625129015566</v>
      </c>
      <c r="N289" s="13">
        <f t="shared" si="33"/>
        <v>5.3476165137376987E-7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4.9969185446456637</v>
      </c>
      <c r="H290" s="10">
        <f t="shared" si="34"/>
        <v>-0.35305652163984053</v>
      </c>
      <c r="I290">
        <f t="shared" si="30"/>
        <v>-4.2366782596780865</v>
      </c>
      <c r="K290">
        <f t="shared" si="31"/>
        <v>-0.35236533760646094</v>
      </c>
      <c r="M290">
        <f t="shared" si="32"/>
        <v>-0.35236533760646094</v>
      </c>
      <c r="N290" s="13">
        <f t="shared" si="33"/>
        <v>4.7773536799887574E-7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5.0078909925198971</v>
      </c>
      <c r="H291" s="10">
        <f t="shared" si="34"/>
        <v>-0.3481811851783288</v>
      </c>
      <c r="I291">
        <f t="shared" si="30"/>
        <v>-4.1781742221399458</v>
      </c>
      <c r="K291">
        <f t="shared" si="31"/>
        <v>-0.34753005699483858</v>
      </c>
      <c r="M291">
        <f t="shared" si="32"/>
        <v>-0.34753005699483858</v>
      </c>
      <c r="N291" s="13">
        <f t="shared" si="33"/>
        <v>4.2396791133527861E-7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5.018863440394135</v>
      </c>
      <c r="H292" s="10">
        <f t="shared" si="34"/>
        <v>-0.34337069346479859</v>
      </c>
      <c r="I292">
        <f t="shared" si="30"/>
        <v>-4.1204483215775829</v>
      </c>
      <c r="K292">
        <f t="shared" si="31"/>
        <v>-0.34275957602378082</v>
      </c>
      <c r="M292">
        <f t="shared" si="32"/>
        <v>-0.34275957602378082</v>
      </c>
      <c r="N292" s="13">
        <f t="shared" si="33"/>
        <v>3.7346452671611031E-7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5.0298358882683729</v>
      </c>
      <c r="H293" s="10">
        <f t="shared" si="34"/>
        <v>-0.33862423313137335</v>
      </c>
      <c r="I293">
        <f t="shared" si="30"/>
        <v>-4.0634907975764802</v>
      </c>
      <c r="K293">
        <f t="shared" si="31"/>
        <v>-0.33805307051534533</v>
      </c>
      <c r="M293">
        <f t="shared" si="32"/>
        <v>-0.33805307051534533</v>
      </c>
      <c r="N293" s="13">
        <f t="shared" si="33"/>
        <v>3.2622673394797178E-7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5.0408083361426161</v>
      </c>
      <c r="H294" s="10">
        <f t="shared" si="34"/>
        <v>-0.3339409998122011</v>
      </c>
      <c r="I294">
        <f t="shared" si="30"/>
        <v>-4.007291997746413</v>
      </c>
      <c r="K294">
        <f t="shared" si="31"/>
        <v>-0.33340972548335529</v>
      </c>
      <c r="M294">
        <f t="shared" si="32"/>
        <v>-0.33340972548335529</v>
      </c>
      <c r="N294" s="13">
        <f t="shared" si="33"/>
        <v>2.8225241249056579E-7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5.0517807840168478</v>
      </c>
      <c r="H295" s="10">
        <f t="shared" si="34"/>
        <v>-0.32932019807966217</v>
      </c>
      <c r="I295">
        <f t="shared" si="30"/>
        <v>-3.9518423769559461</v>
      </c>
      <c r="K295">
        <f t="shared" si="31"/>
        <v>-0.32882873507059507</v>
      </c>
      <c r="M295">
        <f t="shared" si="32"/>
        <v>-0.32882873507059507</v>
      </c>
      <c r="N295" s="13">
        <f t="shared" si="33"/>
        <v>2.4153588928129402E-7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5.0627532318910866</v>
      </c>
      <c r="H296" s="10">
        <f t="shared" si="34"/>
        <v>-0.3247610413797099</v>
      </c>
      <c r="I296">
        <f t="shared" si="30"/>
        <v>-3.8971324965565186</v>
      </c>
      <c r="K296">
        <f t="shared" si="31"/>
        <v>-0.32430930248500595</v>
      </c>
      <c r="M296">
        <f t="shared" si="32"/>
        <v>-0.32430930248500595</v>
      </c>
      <c r="N296" s="13">
        <f t="shared" si="33"/>
        <v>2.0406802898835266E-7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5.0737256797653245</v>
      </c>
      <c r="H297" s="10">
        <f t="shared" si="34"/>
        <v>-0.32026275196648446</v>
      </c>
      <c r="I297">
        <f t="shared" si="30"/>
        <v>-3.8431530235978135</v>
      </c>
      <c r="K297">
        <f t="shared" si="31"/>
        <v>-0.31985063993503332</v>
      </c>
      <c r="M297">
        <f t="shared" si="32"/>
        <v>-0.31985063993503332</v>
      </c>
      <c r="N297" s="13">
        <f t="shared" si="33"/>
        <v>1.6983632646678499E-7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5.0846981276395669</v>
      </c>
      <c r="H298" s="10">
        <f t="shared" si="34"/>
        <v>-0.31582456083617588</v>
      </c>
      <c r="I298">
        <f t="shared" si="30"/>
        <v>-3.7898947300341108</v>
      </c>
      <c r="K298">
        <f t="shared" si="31"/>
        <v>-0.31545196856409707</v>
      </c>
      <c r="M298">
        <f t="shared" si="32"/>
        <v>-0.31545196856409707</v>
      </c>
      <c r="N298" s="13">
        <f t="shared" si="33"/>
        <v>1.3882500121284911E-7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5.0956705755137994</v>
      </c>
      <c r="H299" s="10">
        <f t="shared" si="34"/>
        <v>-0.31144570766026158</v>
      </c>
      <c r="I299">
        <f t="shared" si="30"/>
        <v>-3.737348491923139</v>
      </c>
      <c r="K299">
        <f t="shared" si="31"/>
        <v>-0.31111251838431542</v>
      </c>
      <c r="M299">
        <f t="shared" si="32"/>
        <v>-0.31111251838431542</v>
      </c>
      <c r="N299" s="13">
        <f t="shared" si="33"/>
        <v>1.1101509360553056E-7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5.1066430233880382</v>
      </c>
      <c r="H300" s="10">
        <f t="shared" si="34"/>
        <v>-0.30712544071810538</v>
      </c>
      <c r="I300">
        <f t="shared" si="30"/>
        <v>-3.6855052886172643</v>
      </c>
      <c r="K300">
        <f t="shared" si="31"/>
        <v>-0.3068315282094809</v>
      </c>
      <c r="M300">
        <f t="shared" si="32"/>
        <v>-0.3068315282094809</v>
      </c>
      <c r="N300" s="13">
        <f t="shared" si="33"/>
        <v>8.6384562725936884E-8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5.1176154712622814</v>
      </c>
      <c r="H301" s="10">
        <f t="shared" si="34"/>
        <v>-0.3028630168290522</v>
      </c>
      <c r="I301">
        <f t="shared" si="30"/>
        <v>-3.6343562019486262</v>
      </c>
      <c r="K301">
        <f t="shared" si="31"/>
        <v>-0.30260824558741123</v>
      </c>
      <c r="M301">
        <f t="shared" si="32"/>
        <v>-0.30260824558741123</v>
      </c>
      <c r="N301" s="13">
        <f t="shared" si="33"/>
        <v>6.4908385567282537E-8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5.1285879191365193</v>
      </c>
      <c r="H302" s="10">
        <f t="shared" si="34"/>
        <v>-0.29865770128400243</v>
      </c>
      <c r="I302">
        <f t="shared" si="30"/>
        <v>-3.5838924154080294</v>
      </c>
      <c r="K302">
        <f t="shared" si="31"/>
        <v>-0.29844192673167297</v>
      </c>
      <c r="M302">
        <f t="shared" si="32"/>
        <v>-0.29844192673167297</v>
      </c>
      <c r="N302" s="13">
        <f t="shared" si="33"/>
        <v>4.6558657432979671E-8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5.1395603670107581</v>
      </c>
      <c r="H303" s="10">
        <f t="shared" si="34"/>
        <v>-0.2945087677765294</v>
      </c>
      <c r="I303">
        <f t="shared" si="30"/>
        <v>-3.5341052133183526</v>
      </c>
      <c r="K303">
        <f t="shared" si="31"/>
        <v>-0.29433183645274341</v>
      </c>
      <c r="M303">
        <f t="shared" si="32"/>
        <v>-0.29433183645274341</v>
      </c>
      <c r="N303" s="13">
        <f t="shared" si="33"/>
        <v>3.1304693336662582E-8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5.1505328148849907</v>
      </c>
      <c r="H304" s="10">
        <f t="shared" si="34"/>
        <v>-0.29041549833361802</v>
      </c>
      <c r="I304">
        <f t="shared" si="30"/>
        <v>-3.4849859800034162</v>
      </c>
      <c r="K304">
        <f t="shared" si="31"/>
        <v>-0.29027724808868743</v>
      </c>
      <c r="M304">
        <f t="shared" si="32"/>
        <v>-0.29027724808868743</v>
      </c>
      <c r="N304" s="13">
        <f t="shared" si="33"/>
        <v>1.9113130223365982E-8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5.161505262759233</v>
      </c>
      <c r="H305" s="10">
        <f t="shared" si="34"/>
        <v>-0.28637718324602196</v>
      </c>
      <c r="I305">
        <f t="shared" si="30"/>
        <v>-3.4365261989522633</v>
      </c>
      <c r="K305">
        <f t="shared" si="31"/>
        <v>-0.28627744343535461</v>
      </c>
      <c r="M305">
        <f t="shared" si="32"/>
        <v>-0.28627744343535461</v>
      </c>
      <c r="N305" s="13">
        <f t="shared" si="33"/>
        <v>9.9480298319596536E-9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5.1724777106334718</v>
      </c>
      <c r="H306" s="10">
        <f t="shared" si="34"/>
        <v>-0.28239312099834191</v>
      </c>
      <c r="I306">
        <f t="shared" si="30"/>
        <v>-3.3887174519801029</v>
      </c>
      <c r="K306">
        <f t="shared" si="31"/>
        <v>-0.28233171267619367</v>
      </c>
      <c r="M306">
        <f t="shared" si="32"/>
        <v>-0.28233171267619367</v>
      </c>
      <c r="N306" s="13">
        <f t="shared" si="33"/>
        <v>3.7709820290617223E-9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5.1834501585077088</v>
      </c>
      <c r="H307" s="10">
        <f t="shared" si="34"/>
        <v>-0.27846261819878948</v>
      </c>
      <c r="I307">
        <f t="shared" si="30"/>
        <v>-3.3415514183854738</v>
      </c>
      <c r="K307">
        <f t="shared" si="31"/>
        <v>-0.27843935431167222</v>
      </c>
      <c r="M307">
        <f t="shared" si="32"/>
        <v>-0.27843935431167222</v>
      </c>
      <c r="N307" s="13">
        <f t="shared" si="33"/>
        <v>5.412084438048078E-10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5.1944226063819414</v>
      </c>
      <c r="H308" s="10">
        <f t="shared" si="34"/>
        <v>-0.27458498950875287</v>
      </c>
      <c r="I308">
        <f t="shared" si="30"/>
        <v>-3.2950198741050345</v>
      </c>
      <c r="K308">
        <f t="shared" si="31"/>
        <v>-0.27459967508838934</v>
      </c>
      <c r="M308">
        <f t="shared" si="32"/>
        <v>-0.27459967508838934</v>
      </c>
      <c r="N308" s="13">
        <f t="shared" si="33"/>
        <v>2.1566624925893254E-10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5.2053950542561847</v>
      </c>
      <c r="H309" s="10">
        <f t="shared" si="34"/>
        <v>-0.27075955757214532</v>
      </c>
      <c r="I309">
        <f t="shared" si="30"/>
        <v>-3.2491146908657438</v>
      </c>
      <c r="K309">
        <f t="shared" si="31"/>
        <v>-0.27081198992789457</v>
      </c>
      <c r="M309">
        <f t="shared" si="32"/>
        <v>-0.27081198992789457</v>
      </c>
      <c r="N309" s="13">
        <f t="shared" si="33"/>
        <v>2.7491519294163851E-9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5.2163675021304226</v>
      </c>
      <c r="H310" s="10">
        <f t="shared" si="34"/>
        <v>-0.26698565294462451</v>
      </c>
      <c r="I310">
        <f t="shared" si="30"/>
        <v>-3.2038278353354941</v>
      </c>
      <c r="K310">
        <f t="shared" si="31"/>
        <v>-0.26707562185528971</v>
      </c>
      <c r="M310">
        <f t="shared" si="32"/>
        <v>-0.26707562185528971</v>
      </c>
      <c r="N310" s="13">
        <f t="shared" si="33"/>
        <v>8.0944048862837701E-9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5.2273399500046596</v>
      </c>
      <c r="H311" s="10">
        <f t="shared" si="34"/>
        <v>-0.26326261402265511</v>
      </c>
      <c r="I311">
        <f t="shared" si="30"/>
        <v>-3.1591513682718615</v>
      </c>
      <c r="K311">
        <f t="shared" si="31"/>
        <v>-0.26338990192758827</v>
      </c>
      <c r="M311">
        <f t="shared" si="32"/>
        <v>-0.26338990192758827</v>
      </c>
      <c r="N311" s="13">
        <f t="shared" si="33"/>
        <v>1.6202210742273149E-8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5.2383123978788921</v>
      </c>
      <c r="H312" s="10">
        <f t="shared" si="34"/>
        <v>-0.25958978697251028</v>
      </c>
      <c r="I312">
        <f t="shared" si="30"/>
        <v>-3.1150774436701232</v>
      </c>
      <c r="K312">
        <f t="shared" si="31"/>
        <v>-0.25975416916193567</v>
      </c>
      <c r="M312">
        <f t="shared" si="32"/>
        <v>-0.25975416916193567</v>
      </c>
      <c r="N312" s="13">
        <f t="shared" si="33"/>
        <v>2.7021504200282412E-8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5.2492848457531363</v>
      </c>
      <c r="H313" s="10">
        <f t="shared" si="34"/>
        <v>-0.25596652565919792</v>
      </c>
      <c r="I313">
        <f t="shared" si="30"/>
        <v>-3.0715983079103752</v>
      </c>
      <c r="K313">
        <f t="shared" si="31"/>
        <v>-0.25616777046367761</v>
      </c>
      <c r="M313">
        <f t="shared" si="32"/>
        <v>-0.25616777046367761</v>
      </c>
      <c r="N313" s="13">
        <f t="shared" si="33"/>
        <v>4.0499471330070428E-8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5.2602572936273742</v>
      </c>
      <c r="H314" s="10">
        <f t="shared" si="34"/>
        <v>-0.25239219157538689</v>
      </c>
      <c r="I314">
        <f t="shared" si="30"/>
        <v>-3.0287062989046429</v>
      </c>
      <c r="K314">
        <f t="shared" si="31"/>
        <v>-0.25263006055435516</v>
      </c>
      <c r="M314">
        <f t="shared" si="32"/>
        <v>-0.25263006055435516</v>
      </c>
      <c r="N314" s="13">
        <f t="shared" si="33"/>
        <v>5.6581651155407154E-8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5.2712297415016121</v>
      </c>
      <c r="H315" s="10">
        <f t="shared" si="34"/>
        <v>-0.24886615377030549</v>
      </c>
      <c r="I315">
        <f t="shared" si="30"/>
        <v>-2.9863938452436658</v>
      </c>
      <c r="K315">
        <f t="shared" si="31"/>
        <v>-0.24914040189959688</v>
      </c>
      <c r="M315">
        <f t="shared" si="32"/>
        <v>-0.24914040189959688</v>
      </c>
      <c r="N315" s="13">
        <f t="shared" si="33"/>
        <v>7.5212036419825789E-8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5.2822021893758446</v>
      </c>
      <c r="H316" s="10">
        <f t="shared" si="34"/>
        <v>-0.24538778877869816</v>
      </c>
      <c r="I316">
        <f t="shared" si="30"/>
        <v>-2.9446534653443779</v>
      </c>
      <c r="K316">
        <f t="shared" si="31"/>
        <v>-0.24569816463700353</v>
      </c>
      <c r="M316">
        <f t="shared" si="32"/>
        <v>-0.24569816463700353</v>
      </c>
      <c r="N316" s="13">
        <f t="shared" si="33"/>
        <v>9.6333173418796884E-8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5.2931746372500879</v>
      </c>
      <c r="H317" s="10">
        <f t="shared" si="34"/>
        <v>-0.24195648054982338</v>
      </c>
      <c r="I317">
        <f t="shared" si="30"/>
        <v>-2.9034777665978808</v>
      </c>
      <c r="K317">
        <f t="shared" si="31"/>
        <v>-0.24230272650400569</v>
      </c>
      <c r="M317">
        <f t="shared" si="32"/>
        <v>-0.24230272650400569</v>
      </c>
      <c r="N317" s="13">
        <f t="shared" si="33"/>
        <v>1.1988626078761937E-7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5.3041470851243258</v>
      </c>
      <c r="H318" s="10">
        <f t="shared" si="34"/>
        <v>-0.23857162037656252</v>
      </c>
      <c r="I318">
        <f t="shared" si="30"/>
        <v>-2.8628594445187501</v>
      </c>
      <c r="K318">
        <f t="shared" si="31"/>
        <v>-0.23895347276577131</v>
      </c>
      <c r="M318">
        <f t="shared" si="32"/>
        <v>-0.23895347276577131</v>
      </c>
      <c r="N318" s="13">
        <f t="shared" si="33"/>
        <v>1.458112471444629E-7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5.3151195329985645</v>
      </c>
      <c r="H319" s="10">
        <f t="shared" si="34"/>
        <v>-0.23523260682460739</v>
      </c>
      <c r="I319">
        <f t="shared" si="30"/>
        <v>-2.8227912818952889</v>
      </c>
      <c r="K319">
        <f t="shared" si="31"/>
        <v>-0.2356497961431249</v>
      </c>
      <c r="M319">
        <f t="shared" si="32"/>
        <v>-0.2356497961431249</v>
      </c>
      <c r="N319" s="13">
        <f t="shared" si="33"/>
        <v>1.7404692748509807E-7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5.3260919808727953</v>
      </c>
      <c r="H320" s="10">
        <f t="shared" si="34"/>
        <v>-0.23193884566180642</v>
      </c>
      <c r="I320">
        <f t="shared" si="30"/>
        <v>-2.7832661479416769</v>
      </c>
      <c r="K320">
        <f t="shared" si="31"/>
        <v>-0.23239109674057604</v>
      </c>
      <c r="M320">
        <f t="shared" si="32"/>
        <v>-0.23239109674057604</v>
      </c>
      <c r="N320" s="13">
        <f t="shared" si="33"/>
        <v>2.0453103824828193E-7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5.3370644287470386</v>
      </c>
      <c r="H321" s="10">
        <f t="shared" si="34"/>
        <v>-0.22868974978765014</v>
      </c>
      <c r="I321">
        <f t="shared" si="30"/>
        <v>-2.7442769974518018</v>
      </c>
      <c r="K321">
        <f t="shared" si="31"/>
        <v>-0.22917678197442024</v>
      </c>
      <c r="M321">
        <f t="shared" si="32"/>
        <v>-0.22917678197442024</v>
      </c>
      <c r="N321" s="13">
        <f t="shared" si="33"/>
        <v>2.3720035095006337E-7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5.3480368766212782</v>
      </c>
      <c r="H322" s="10">
        <f t="shared" si="34"/>
        <v>-0.22548473916295933</v>
      </c>
      <c r="I322">
        <f t="shared" si="30"/>
        <v>-2.7058168699555121</v>
      </c>
      <c r="K322">
        <f t="shared" si="31"/>
        <v>-0.22600626650099542</v>
      </c>
      <c r="M322">
        <f t="shared" si="32"/>
        <v>-0.22600626650099542</v>
      </c>
      <c r="N322" s="13">
        <f t="shared" si="33"/>
        <v>2.7199076431901321E-7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5.3590093244955153</v>
      </c>
      <c r="H323" s="10">
        <f t="shared" si="34"/>
        <v>-0.22232324073974005</v>
      </c>
      <c r="I323">
        <f t="shared" si="30"/>
        <v>-2.6678788888768805</v>
      </c>
      <c r="K323">
        <f t="shared" si="31"/>
        <v>-0.22287897214505553</v>
      </c>
      <c r="M323">
        <f t="shared" si="32"/>
        <v>-0.22287897214505553</v>
      </c>
      <c r="N323" s="13">
        <f t="shared" si="33"/>
        <v>3.0883739485391761E-7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5.3699817723697478</v>
      </c>
      <c r="H324" s="10">
        <f t="shared" si="34"/>
        <v>-0.21920468839128238</v>
      </c>
      <c r="I324">
        <f t="shared" si="30"/>
        <v>-2.6304562606953885</v>
      </c>
      <c r="K324">
        <f t="shared" si="31"/>
        <v>-0.21979432782832939</v>
      </c>
      <c r="M324">
        <f t="shared" si="32"/>
        <v>-0.21979432782832939</v>
      </c>
      <c r="N324" s="13">
        <f t="shared" si="33"/>
        <v>3.4767466572111792E-7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5.3809542202439911</v>
      </c>
      <c r="H325" s="10">
        <f t="shared" si="34"/>
        <v>-0.21612852284247844</v>
      </c>
      <c r="I325">
        <f t="shared" si="30"/>
        <v>-2.5935422741097414</v>
      </c>
      <c r="K325">
        <f t="shared" si="31"/>
        <v>-0.21675176949826186</v>
      </c>
      <c r="M325">
        <f t="shared" si="32"/>
        <v>-0.21675176949826186</v>
      </c>
      <c r="N325" s="13">
        <f t="shared" si="33"/>
        <v>3.8843639394521872E-7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5.391926668118229</v>
      </c>
      <c r="H326" s="10">
        <f t="shared" si="34"/>
        <v>-0.21309419160041851</v>
      </c>
      <c r="I326">
        <f t="shared" si="30"/>
        <v>-2.557130299205022</v>
      </c>
      <c r="K326">
        <f t="shared" si="31"/>
        <v>-0.21375074005698241</v>
      </c>
      <c r="M326">
        <f t="shared" si="32"/>
        <v>-0.21375074005698241</v>
      </c>
      <c r="N326" s="13">
        <f t="shared" si="33"/>
        <v>4.3105587581644533E-7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5.402899115992466</v>
      </c>
      <c r="H327" s="10">
        <f t="shared" si="34"/>
        <v>-0.21010114888522896</v>
      </c>
      <c r="I327">
        <f t="shared" si="30"/>
        <v>-2.5212137866227478</v>
      </c>
      <c r="K327">
        <f t="shared" si="31"/>
        <v>-0.21079068929047606</v>
      </c>
      <c r="M327">
        <f t="shared" si="32"/>
        <v>-0.21079068929047606</v>
      </c>
      <c r="N327" s="13">
        <f t="shared" si="33"/>
        <v>4.7546597046833786E-7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5.4138715638667048</v>
      </c>
      <c r="H328" s="10">
        <f t="shared" si="34"/>
        <v>-0.20714885556122006</v>
      </c>
      <c r="I328">
        <f t="shared" si="30"/>
        <v>-2.4857862667346406</v>
      </c>
      <c r="K328">
        <f t="shared" si="31"/>
        <v>-0.20787107379802097</v>
      </c>
      <c r="M328">
        <f t="shared" si="32"/>
        <v>-0.20787107379802097</v>
      </c>
      <c r="N328" s="13">
        <f t="shared" si="33"/>
        <v>5.2159918156781373E-7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5.4248440117409427</v>
      </c>
      <c r="H329" s="10">
        <f t="shared" si="34"/>
        <v>-0.20423677906832882</v>
      </c>
      <c r="I329">
        <f t="shared" si="30"/>
        <v>-2.4508413488199459</v>
      </c>
      <c r="K329">
        <f t="shared" si="31"/>
        <v>-0.20499135692188691</v>
      </c>
      <c r="M329">
        <f t="shared" si="32"/>
        <v>-0.20499135692188691</v>
      </c>
      <c r="N329" s="13">
        <f t="shared" si="33"/>
        <v>5.6938773708033672E-7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5.4358164596151806</v>
      </c>
      <c r="H330" s="10">
        <f t="shared" si="34"/>
        <v>-0.20136439335387912</v>
      </c>
      <c r="I330">
        <f t="shared" si="30"/>
        <v>-2.4163727202465495</v>
      </c>
      <c r="K330">
        <f t="shared" si="31"/>
        <v>-0.20215100867730984</v>
      </c>
      <c r="M330">
        <f t="shared" si="32"/>
        <v>-0.20215100867730984</v>
      </c>
      <c r="N330" s="13">
        <f t="shared" si="33"/>
        <v>6.1876366705601178E-7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5.4467889074894185</v>
      </c>
      <c r="H331" s="10">
        <f t="shared" si="34"/>
        <v>-0.19853117880467472</v>
      </c>
      <c r="I331">
        <f t="shared" si="30"/>
        <v>-2.3823741456560965</v>
      </c>
      <c r="K331">
        <f t="shared" si="31"/>
        <v>-0.19934950568276857</v>
      </c>
      <c r="M331">
        <f t="shared" si="32"/>
        <v>-0.19934950568276857</v>
      </c>
      <c r="N331" s="13">
        <f t="shared" si="33"/>
        <v>6.6965887941083622E-7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5.4577613553636555</v>
      </c>
      <c r="H332" s="10">
        <f t="shared" si="34"/>
        <v>-0.19573662217943461</v>
      </c>
      <c r="I332">
        <f t="shared" si="30"/>
        <v>-2.3488394661532155</v>
      </c>
      <c r="K332">
        <f t="shared" si="31"/>
        <v>-0.19658633109057003</v>
      </c>
      <c r="M332">
        <f t="shared" si="32"/>
        <v>-0.19658633109057003</v>
      </c>
      <c r="N332" s="13">
        <f t="shared" si="33"/>
        <v>7.2200523366294395E-7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5.4687338032378943</v>
      </c>
      <c r="H333" s="10">
        <f t="shared" si="34"/>
        <v>-0.19298021654158595</v>
      </c>
      <c r="I333">
        <f t="shared" si="30"/>
        <v>-2.3157625984990315</v>
      </c>
      <c r="K333">
        <f t="shared" si="31"/>
        <v>-0.1938609745177636</v>
      </c>
      <c r="M333">
        <f t="shared" si="32"/>
        <v>-0.1938609745177636</v>
      </c>
      <c r="N333" s="13">
        <f t="shared" si="33"/>
        <v>7.7573461260054723E-7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5.4797062511121313</v>
      </c>
      <c r="H334" s="10">
        <f t="shared" si="34"/>
        <v>-0.19026146119242507</v>
      </c>
      <c r="I334">
        <f t="shared" si="30"/>
        <v>-2.2831375343091009</v>
      </c>
      <c r="K334">
        <f t="shared" si="31"/>
        <v>-0.19117293197739199</v>
      </c>
      <c r="M334">
        <f t="shared" si="32"/>
        <v>-0.19117293197739199</v>
      </c>
      <c r="N334" s="13">
        <f t="shared" si="33"/>
        <v>8.307789918482176E-7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5.490678698986371</v>
      </c>
      <c r="H335" s="10">
        <f t="shared" si="34"/>
        <v>-0.18757986160465587</v>
      </c>
      <c r="I335">
        <f t="shared" si="30"/>
        <v>-2.2509583392558703</v>
      </c>
      <c r="K335">
        <f t="shared" si="31"/>
        <v>-0.1885217058100947</v>
      </c>
      <c r="M335">
        <f t="shared" si="32"/>
        <v>-0.1885217058100947</v>
      </c>
      <c r="N335" s="13">
        <f t="shared" si="33"/>
        <v>8.870705073187007E-7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5.501651146860608</v>
      </c>
      <c r="H336" s="10">
        <f t="shared" si="34"/>
        <v>-0.18493492935631989</v>
      </c>
      <c r="I336">
        <f t="shared" si="30"/>
        <v>-2.2192191522758389</v>
      </c>
      <c r="K336">
        <f t="shared" si="31"/>
        <v>-0.18590680461608078</v>
      </c>
      <c r="M336">
        <f t="shared" si="32"/>
        <v>-0.18590680461608078</v>
      </c>
      <c r="N336" s="13">
        <f t="shared" si="33"/>
        <v>9.4454152053529821E-7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5.512623594734845</v>
      </c>
      <c r="H337" s="10">
        <f t="shared" si="34"/>
        <v>-0.18232618206512297</v>
      </c>
      <c r="I337">
        <f t="shared" si="30"/>
        <v>-2.1879141847814756</v>
      </c>
      <c r="K337">
        <f t="shared" si="31"/>
        <v>-0.18332774318746842</v>
      </c>
      <c r="M337">
        <f t="shared" si="32"/>
        <v>-0.18332774318746842</v>
      </c>
      <c r="N337" s="13">
        <f t="shared" si="33"/>
        <v>1.00312468179388E-6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5.5235960426090838</v>
      </c>
      <c r="H338" s="10">
        <f t="shared" si="34"/>
        <v>-0.17975314332317213</v>
      </c>
      <c r="I338">
        <f t="shared" si="30"/>
        <v>-2.1570377198780655</v>
      </c>
      <c r="K338">
        <f t="shared" si="31"/>
        <v>-0.18078404244101964</v>
      </c>
      <c r="M338">
        <f t="shared" si="32"/>
        <v>-0.18078404244101964</v>
      </c>
      <c r="N338" s="13">
        <f t="shared" si="33"/>
        <v>1.062752991178777E-6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5.5345684904833217</v>
      </c>
      <c r="H339" s="10">
        <f t="shared" si="34"/>
        <v>-0.17721534263212749</v>
      </c>
      <c r="I339">
        <f t="shared" si="30"/>
        <v>-2.12658411158553</v>
      </c>
      <c r="K339">
        <f t="shared" si="31"/>
        <v>-0.17827522935126847</v>
      </c>
      <c r="M339">
        <f t="shared" si="32"/>
        <v>-0.17827522935126847</v>
      </c>
      <c r="N339" s="13">
        <f t="shared" si="33"/>
        <v>1.1233598574114281E-6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5.5455409383575587</v>
      </c>
      <c r="H340" s="10">
        <f t="shared" si="34"/>
        <v>-0.17471231533878065</v>
      </c>
      <c r="I340">
        <f t="shared" ref="I340:I403" si="37">H340*$E$6</f>
        <v>-2.0965477840653679</v>
      </c>
      <c r="K340">
        <f t="shared" ref="K340:K403" si="38">(1/2)*($L$9*$L$4*EXP(-$L$7*$O$6*(G340/$O$6-1))-($L$9*$L$6*EXP(-$L$5*$O$6*(G340/$O$6-1))))</f>
        <v>-0.17580083688405618</v>
      </c>
      <c r="M340">
        <f t="shared" ref="M340:M403" si="39">(1/2)*($L$9*$O$4*EXP(-$O$8*$O$6*(G340/$O$6-1))-($L$9*$O$7*EXP(-$O$5*$O$6*(G340/$O$6-1))))</f>
        <v>-0.17580083688405618</v>
      </c>
      <c r="N340" s="13">
        <f t="shared" ref="N340:N403" si="40">(M340-H340)^2*O340</f>
        <v>1.1848791545290236E-6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5.5565133862317975</v>
      </c>
      <c r="H341" s="10">
        <f t="shared" ref="H341:H404" si="41">-(-$B$4)*(1+D341+$E$5*D341^3)*EXP(-D341)</f>
        <v>-0.17224360257106344</v>
      </c>
      <c r="I341">
        <f t="shared" si="37"/>
        <v>-2.0669232308527614</v>
      </c>
      <c r="K341">
        <f t="shared" si="38"/>
        <v>-0.17336040393048097</v>
      </c>
      <c r="M341">
        <f t="shared" si="39"/>
        <v>-0.17336040393048097</v>
      </c>
      <c r="N341" s="13">
        <f t="shared" si="40"/>
        <v>1.2472452763968299E-6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5.5674858341060354</v>
      </c>
      <c r="H342" s="10">
        <f t="shared" si="41"/>
        <v>-0.16980875117449856</v>
      </c>
      <c r="I342">
        <f t="shared" si="37"/>
        <v>-2.0377050140939827</v>
      </c>
      <c r="K342">
        <f t="shared" si="38"/>
        <v>-0.17095347524127594</v>
      </c>
      <c r="M342">
        <f t="shared" si="39"/>
        <v>-0.17095347524127594</v>
      </c>
      <c r="N342" s="13">
        <f t="shared" si="40"/>
        <v>1.3103931890593323E-6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5.5784582819802733</v>
      </c>
      <c r="H343" s="10">
        <f t="shared" si="41"/>
        <v>-0.16740731364909311</v>
      </c>
      <c r="I343">
        <f t="shared" si="37"/>
        <v>-2.0088877637891174</v>
      </c>
      <c r="K343">
        <f t="shared" si="38"/>
        <v>-0.16857960136161473</v>
      </c>
      <c r="M343">
        <f t="shared" si="39"/>
        <v>-0.16857960136161473</v>
      </c>
      <c r="N343" s="13">
        <f t="shared" si="40"/>
        <v>1.3742584809291702E-6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5.5894307298545112</v>
      </c>
      <c r="H344" s="10">
        <f t="shared" si="41"/>
        <v>-0.16503884808668723</v>
      </c>
      <c r="I344">
        <f t="shared" si="37"/>
        <v>-1.9804661770402467</v>
      </c>
      <c r="K344">
        <f t="shared" si="38"/>
        <v>-0.16623833856636028</v>
      </c>
      <c r="M344">
        <f t="shared" si="39"/>
        <v>-0.16623833856636028</v>
      </c>
      <c r="N344" s="13">
        <f t="shared" si="40"/>
        <v>1.4387774108262807E-6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5.60040317772875</v>
      </c>
      <c r="H345" s="10">
        <f t="shared" si="41"/>
        <v>-0.16270291810875762</v>
      </c>
      <c r="I345">
        <f t="shared" si="37"/>
        <v>-1.9524350173050915</v>
      </c>
      <c r="K345">
        <f t="shared" si="38"/>
        <v>-0.1639292487957599</v>
      </c>
      <c r="M345">
        <f t="shared" si="39"/>
        <v>-0.1639292487957599</v>
      </c>
      <c r="N345" s="13">
        <f t="shared" si="40"/>
        <v>1.5038869538834989E-6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5.611375625602987</v>
      </c>
      <c r="H346" s="10">
        <f t="shared" si="41"/>
        <v>-0.16039909280468595</v>
      </c>
      <c r="I346">
        <f t="shared" si="37"/>
        <v>-1.9247891136562314</v>
      </c>
      <c r="K346">
        <f t="shared" si="38"/>
        <v>-0.16165189959159357</v>
      </c>
      <c r="M346">
        <f t="shared" si="39"/>
        <v>-0.16165189959159357</v>
      </c>
      <c r="N346" s="13">
        <f t="shared" si="40"/>
        <v>1.5695248453217889E-6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5.6223480734772249</v>
      </c>
      <c r="H347" s="10">
        <f t="shared" si="41"/>
        <v>-0.15812694667049368</v>
      </c>
      <c r="I347">
        <f t="shared" si="37"/>
        <v>-1.8975233600459243</v>
      </c>
      <c r="K347">
        <f t="shared" si="38"/>
        <v>-0.15940586403378165</v>
      </c>
      <c r="M347">
        <f t="shared" si="39"/>
        <v>-0.15940586403378165</v>
      </c>
      <c r="N347" s="13">
        <f t="shared" si="40"/>
        <v>1.6356296221194625E-6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5.6333205213514637</v>
      </c>
      <c r="H348" s="10">
        <f t="shared" si="41"/>
        <v>-0.15588605954804979</v>
      </c>
      <c r="I348">
        <f t="shared" si="37"/>
        <v>-1.8706327145765975</v>
      </c>
      <c r="K348">
        <f t="shared" si="38"/>
        <v>-0.15719072067745965</v>
      </c>
      <c r="M348">
        <f t="shared" si="39"/>
        <v>-0.15719072067745965</v>
      </c>
      <c r="N348" s="13">
        <f t="shared" si="40"/>
        <v>1.7021406625930021E-6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5.6442929692257007</v>
      </c>
      <c r="H349" s="10">
        <f t="shared" si="41"/>
        <v>-0.15367601656475316</v>
      </c>
      <c r="I349">
        <f t="shared" si="37"/>
        <v>-1.8441121987770379</v>
      </c>
      <c r="K349">
        <f t="shared" si="38"/>
        <v>-0.15500605349052318</v>
      </c>
      <c r="M349">
        <f t="shared" si="39"/>
        <v>-0.15500605349052318</v>
      </c>
      <c r="N349" s="13">
        <f t="shared" si="40"/>
        <v>1.7689982239117733E-6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5.6552654170999377</v>
      </c>
      <c r="H350" s="10">
        <f t="shared" si="41"/>
        <v>-0.15149640807369702</v>
      </c>
      <c r="I350">
        <f t="shared" si="37"/>
        <v>-1.8179568968843642</v>
      </c>
      <c r="K350">
        <f t="shared" si="38"/>
        <v>-0.15285145179164616</v>
      </c>
      <c r="M350">
        <f t="shared" si="39"/>
        <v>-0.15285145179164616</v>
      </c>
      <c r="N350" s="13">
        <f t="shared" si="40"/>
        <v>1.8361434775534415E-6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5.6662378649741774</v>
      </c>
      <c r="H351" s="10">
        <f t="shared" si="41"/>
        <v>-0.14934682959431358</v>
      </c>
      <c r="I351">
        <f t="shared" si="37"/>
        <v>-1.7921619551317631</v>
      </c>
      <c r="K351">
        <f t="shared" si="38"/>
        <v>-0.15072651018878233</v>
      </c>
      <c r="M351">
        <f t="shared" si="39"/>
        <v>-0.15072651018878233</v>
      </c>
      <c r="N351" s="13">
        <f t="shared" si="40"/>
        <v>1.9035185427536329E-6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5.6772103128484144</v>
      </c>
      <c r="H352" s="10">
        <f t="shared" si="41"/>
        <v>-0.1472268817535072</v>
      </c>
      <c r="I352">
        <f t="shared" si="37"/>
        <v>-1.7667225810420866</v>
      </c>
      <c r="K352">
        <f t="shared" si="38"/>
        <v>-0.14863082851815149</v>
      </c>
      <c r="M352">
        <f t="shared" si="39"/>
        <v>-0.14863082851815149</v>
      </c>
      <c r="N352" s="13">
        <f t="shared" si="40"/>
        <v>1.9710665179551457E-6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5.6881827607226514</v>
      </c>
      <c r="H353" s="10">
        <f t="shared" si="41"/>
        <v>-0.14513617022727407</v>
      </c>
      <c r="I353">
        <f t="shared" si="37"/>
        <v>-1.7416340427272887</v>
      </c>
      <c r="K353">
        <f t="shared" si="38"/>
        <v>-0.14656401178370909</v>
      </c>
      <c r="M353">
        <f t="shared" si="39"/>
        <v>-0.14656401178370909</v>
      </c>
      <c r="N353" s="13">
        <f t="shared" si="40"/>
        <v>2.0387315102827868E-6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5.6991552085968902</v>
      </c>
      <c r="H354" s="10">
        <f t="shared" si="41"/>
        <v>-0.1430743056828146</v>
      </c>
      <c r="I354">
        <f t="shared" si="37"/>
        <v>-1.7168916681937751</v>
      </c>
      <c r="K354">
        <f t="shared" si="38"/>
        <v>-0.14452567009711201</v>
      </c>
      <c r="M354">
        <f t="shared" si="39"/>
        <v>-0.14452567009711201</v>
      </c>
      <c r="N354" s="13">
        <f t="shared" si="40"/>
        <v>2.1064586630888713E-6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5.7101276564711281</v>
      </c>
      <c r="H355" s="10">
        <f t="shared" si="41"/>
        <v>-0.14104090372113712</v>
      </c>
      <c r="I355">
        <f t="shared" si="37"/>
        <v>-1.6924908446536455</v>
      </c>
      <c r="K355">
        <f t="shared" si="38"/>
        <v>-0.14251541861817812</v>
      </c>
      <c r="M355">
        <f t="shared" si="39"/>
        <v>-0.14251541861817812</v>
      </c>
      <c r="N355" s="13">
        <f t="shared" si="40"/>
        <v>2.1741941815958519E-6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5.721100104345366</v>
      </c>
      <c r="H356" s="10">
        <f t="shared" si="41"/>
        <v>-0.13903558482015779</v>
      </c>
      <c r="I356">
        <f t="shared" si="37"/>
        <v>-1.6684270178418936</v>
      </c>
      <c r="K356">
        <f t="shared" si="38"/>
        <v>-0.14053287749584034</v>
      </c>
      <c r="M356">
        <f t="shared" si="39"/>
        <v>-0.14053287749584034</v>
      </c>
      <c r="N356" s="13">
        <f t="shared" si="40"/>
        <v>2.2418853566526066E-6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5.732072552219603</v>
      </c>
      <c r="H357" s="10">
        <f t="shared" si="41"/>
        <v>-0.13705797427829525</v>
      </c>
      <c r="I357">
        <f t="shared" si="37"/>
        <v>-1.644695691339543</v>
      </c>
      <c r="K357">
        <f t="shared" si="38"/>
        <v>-0.13857767180960348</v>
      </c>
      <c r="M357">
        <f t="shared" si="39"/>
        <v>-0.13857767180960348</v>
      </c>
      <c r="N357" s="13">
        <f t="shared" si="40"/>
        <v>2.3094805866643408E-6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5.7430450000938427</v>
      </c>
      <c r="H358" s="10">
        <f t="shared" si="41"/>
        <v>-0.13510770215856374</v>
      </c>
      <c r="I358">
        <f t="shared" si="37"/>
        <v>-1.621292425902765</v>
      </c>
      <c r="K358">
        <f t="shared" si="38"/>
        <v>-0.13664943151150055</v>
      </c>
      <c r="M358">
        <f t="shared" si="39"/>
        <v>-0.13664943151150055</v>
      </c>
      <c r="N358" s="13">
        <f t="shared" si="40"/>
        <v>2.376929397706956E-6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5.7540174479680797</v>
      </c>
      <c r="H359" s="10">
        <f t="shared" si="41"/>
        <v>-0.13318440323316405</v>
      </c>
      <c r="I359">
        <f t="shared" si="37"/>
        <v>-1.5982128387979686</v>
      </c>
      <c r="K359">
        <f t="shared" si="38"/>
        <v>-0.13474779136855655</v>
      </c>
      <c r="M359">
        <f t="shared" si="39"/>
        <v>-0.13474779136855655</v>
      </c>
      <c r="N359" s="13">
        <f t="shared" si="40"/>
        <v>2.4441824618860431E-6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5.7649898958423176</v>
      </c>
      <c r="H360" s="10">
        <f t="shared" si="41"/>
        <v>-0.13128771692857297</v>
      </c>
      <c r="I360">
        <f t="shared" si="37"/>
        <v>-1.5754526031428755</v>
      </c>
      <c r="K360">
        <f t="shared" si="38"/>
        <v>-0.13287239090575217</v>
      </c>
      <c r="M360">
        <f t="shared" si="39"/>
        <v>-0.13287239090575217</v>
      </c>
      <c r="N360" s="13">
        <f t="shared" si="40"/>
        <v>2.5111916139489667E-6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5.7759623437165546</v>
      </c>
      <c r="H361" s="10">
        <f t="shared" si="41"/>
        <v>-0.12941728727113344</v>
      </c>
      <c r="I361">
        <f t="shared" si="37"/>
        <v>-1.5530074472536013</v>
      </c>
      <c r="K361">
        <f t="shared" si="38"/>
        <v>-0.13102287434949908</v>
      </c>
      <c r="M361">
        <f t="shared" si="39"/>
        <v>-0.13102287434949908</v>
      </c>
      <c r="N361" s="13">
        <f t="shared" si="40"/>
        <v>2.5779098662147084E-6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5.7869347915907934</v>
      </c>
      <c r="H362" s="10">
        <f t="shared" si="41"/>
        <v>-0.12757276283314281</v>
      </c>
      <c r="I362">
        <f t="shared" si="37"/>
        <v>-1.5308731539977138</v>
      </c>
      <c r="K362">
        <f t="shared" si="38"/>
        <v>-0.12919889057162004</v>
      </c>
      <c r="M362">
        <f t="shared" si="39"/>
        <v>-0.12919889057162004</v>
      </c>
      <c r="N362" s="13">
        <f t="shared" si="40"/>
        <v>2.6442914218450665E-6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5.7979072394650304</v>
      </c>
      <c r="H363" s="10">
        <f t="shared" si="41"/>
        <v>-0.12575379667944248</v>
      </c>
      <c r="I363">
        <f t="shared" si="37"/>
        <v>-1.5090455601533097</v>
      </c>
      <c r="K363">
        <f t="shared" si="38"/>
        <v>-0.12740009303383959</v>
      </c>
      <c r="M363">
        <f t="shared" si="39"/>
        <v>-0.12740009303383959</v>
      </c>
      <c r="N363" s="13">
        <f t="shared" si="40"/>
        <v>2.710291686501229E-6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5.8088796873392701</v>
      </c>
      <c r="H364" s="10">
        <f t="shared" si="41"/>
        <v>-0.12396004631450538</v>
      </c>
      <c r="I364">
        <f t="shared" si="37"/>
        <v>-1.4875205557740645</v>
      </c>
      <c r="K364">
        <f t="shared" si="38"/>
        <v>-0.12562613973278122</v>
      </c>
      <c r="M364">
        <f t="shared" si="39"/>
        <v>-0.12562613973278122</v>
      </c>
      <c r="N364" s="13">
        <f t="shared" si="40"/>
        <v>2.7758672784220664E-6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5.8198521352135071</v>
      </c>
      <c r="H365" s="10">
        <f t="shared" si="41"/>
        <v>-0.12219117363002441</v>
      </c>
      <c r="I365">
        <f t="shared" si="37"/>
        <v>-1.4662940835602929</v>
      </c>
      <c r="K365">
        <f t="shared" si="38"/>
        <v>-0.12387669314547813</v>
      </c>
      <c r="M365">
        <f t="shared" si="39"/>
        <v>-0.12387669314547813</v>
      </c>
      <c r="N365" s="13">
        <f t="shared" si="40"/>
        <v>2.8409760369753359E-6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5.8308245830877441</v>
      </c>
      <c r="H366" s="10">
        <f t="shared" si="41"/>
        <v>-0.12044684485299796</v>
      </c>
      <c r="I366">
        <f t="shared" si="37"/>
        <v>-1.4453621382359756</v>
      </c>
      <c r="K366">
        <f t="shared" si="38"/>
        <v>-0.12215142017538859</v>
      </c>
      <c r="M366">
        <f t="shared" si="39"/>
        <v>-0.12215142017538859</v>
      </c>
      <c r="N366" s="13">
        <f t="shared" si="40"/>
        <v>2.9055770297031129E-6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5.8417970309619829</v>
      </c>
      <c r="H367" s="10">
        <f t="shared" si="41"/>
        <v>-0.11872673049431438</v>
      </c>
      <c r="I367">
        <f t="shared" si="37"/>
        <v>-1.4247207659317727</v>
      </c>
      <c r="K367">
        <f t="shared" si="38"/>
        <v>-0.12044999209892591</v>
      </c>
      <c r="M367">
        <f t="shared" si="39"/>
        <v>-0.12044999209892591</v>
      </c>
      <c r="N367" s="13">
        <f t="shared" si="40"/>
        <v>2.9696305579283093E-6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5.8527694788362208</v>
      </c>
      <c r="H368" s="10">
        <f t="shared" si="41"/>
        <v>-0.11703050529783295</v>
      </c>
      <c r="I368">
        <f t="shared" si="37"/>
        <v>-1.4043660635739954</v>
      </c>
      <c r="K368">
        <f t="shared" si="38"/>
        <v>-0.11877208451249492</v>
      </c>
      <c r="M368">
        <f t="shared" si="39"/>
        <v>-0.11877208451249492</v>
      </c>
      <c r="N368" s="13">
        <f t="shared" si="40"/>
        <v>3.0330981609426243E-6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5.8637419267104578</v>
      </c>
      <c r="H369" s="10">
        <f t="shared" si="41"/>
        <v>-0.11535784818996102</v>
      </c>
      <c r="I369">
        <f t="shared" si="37"/>
        <v>-1.3842941782795322</v>
      </c>
      <c r="K369">
        <f t="shared" si="38"/>
        <v>-0.11711737728003806</v>
      </c>
      <c r="M369">
        <f t="shared" si="39"/>
        <v>-0.11711737728003806</v>
      </c>
      <c r="N369" s="13">
        <f t="shared" si="40"/>
        <v>3.0959426188273323E-6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5.8747143745846966</v>
      </c>
      <c r="H370" s="10">
        <f t="shared" si="41"/>
        <v>-0.11370844222972559</v>
      </c>
      <c r="I370">
        <f t="shared" si="37"/>
        <v>-1.3645013067567071</v>
      </c>
      <c r="K370">
        <f t="shared" si="38"/>
        <v>-0.11548555448108931</v>
      </c>
      <c r="M370">
        <f t="shared" si="39"/>
        <v>-0.11548555448108931</v>
      </c>
      <c r="N370" s="13">
        <f t="shared" si="40"/>
        <v>3.1581279539470256E-6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5.8856868224589345</v>
      </c>
      <c r="H371" s="10">
        <f t="shared" si="41"/>
        <v>-0.11208197455933883</v>
      </c>
      <c r="I371">
        <f t="shared" si="37"/>
        <v>-1.3449836947120659</v>
      </c>
      <c r="K371">
        <f t="shared" si="38"/>
        <v>-0.11387630435933831</v>
      </c>
      <c r="M371">
        <f t="shared" si="39"/>
        <v>-0.11387630435933831</v>
      </c>
      <c r="N371" s="13">
        <f t="shared" si="40"/>
        <v>3.2196194311661759E-6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5.8966592703331724</v>
      </c>
      <c r="H372" s="10">
        <f t="shared" si="41"/>
        <v>-0.11047813635525437</v>
      </c>
      <c r="I372">
        <f t="shared" si="37"/>
        <v>-1.3257376362630524</v>
      </c>
      <c r="K372">
        <f t="shared" si="38"/>
        <v>-0.11228931927169729</v>
      </c>
      <c r="M372">
        <f t="shared" si="39"/>
        <v>-0.11228931927169729</v>
      </c>
      <c r="N372" s="13">
        <f t="shared" si="40"/>
        <v>3.280383556814667E-6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5.9076317182074094</v>
      </c>
      <c r="H373" s="10">
        <f t="shared" si="41"/>
        <v>-0.10889662277971542</v>
      </c>
      <c r="I373">
        <f t="shared" si="37"/>
        <v>-1.306759473356585</v>
      </c>
      <c r="K373">
        <f t="shared" si="38"/>
        <v>-0.11072429563787604</v>
      </c>
      <c r="M373">
        <f t="shared" si="39"/>
        <v>-0.11072429563787604</v>
      </c>
      <c r="N373" s="13">
        <f t="shared" si="40"/>
        <v>3.3403880764570401E-6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5.9186041660816491</v>
      </c>
      <c r="H374" s="10">
        <f t="shared" si="41"/>
        <v>-0.10733713293278944</v>
      </c>
      <c r="I374">
        <f t="shared" si="37"/>
        <v>-1.2880455951934733</v>
      </c>
      <c r="K374">
        <f t="shared" si="38"/>
        <v>-0.10918093389046003</v>
      </c>
      <c r="M374">
        <f t="shared" si="39"/>
        <v>-0.10918093389046003</v>
      </c>
      <c r="N374" s="13">
        <f t="shared" si="40"/>
        <v>3.3996019715069785E-6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5.9295766139558861</v>
      </c>
      <c r="H375" s="10">
        <f t="shared" si="41"/>
        <v>-0.10579936980489114</v>
      </c>
      <c r="I375">
        <f t="shared" si="37"/>
        <v>-1.2695924376586938</v>
      </c>
      <c r="K375">
        <f t="shared" si="38"/>
        <v>-0.10765893842549414</v>
      </c>
      <c r="M375">
        <f t="shared" si="39"/>
        <v>-0.10765893842549414</v>
      </c>
      <c r="N375" s="13">
        <f t="shared" si="40"/>
        <v>3.4579954547313126E-6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5.940549061830124</v>
      </c>
      <c r="H376" s="10">
        <f t="shared" si="41"/>
        <v>-0.10428304022978863</v>
      </c>
      <c r="I376">
        <f t="shared" si="37"/>
        <v>-1.2513964827574635</v>
      </c>
      <c r="K376">
        <f t="shared" si="38"/>
        <v>-0.10615801755356177</v>
      </c>
      <c r="M376">
        <f t="shared" si="39"/>
        <v>-0.10615801755356177</v>
      </c>
      <c r="N376" s="13">
        <f t="shared" si="40"/>
        <v>3.5155399646635129E-6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5.9515215097043619</v>
      </c>
      <c r="H377" s="10">
        <f t="shared" si="41"/>
        <v>-0.10278785483809301</v>
      </c>
      <c r="I377">
        <f t="shared" si="37"/>
        <v>-1.2334542580571162</v>
      </c>
      <c r="K377">
        <f t="shared" si="38"/>
        <v>-0.10467788345137002</v>
      </c>
      <c r="M377">
        <f t="shared" si="39"/>
        <v>-0.10467788345137002</v>
      </c>
      <c r="N377" s="13">
        <f t="shared" si="40"/>
        <v>3.5722081590058343E-6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5.9624939575785998</v>
      </c>
      <c r="H378" s="10">
        <f t="shared" si="41"/>
        <v>-0.10131352801122739</v>
      </c>
      <c r="I378">
        <f t="shared" si="37"/>
        <v>-1.2157623361347287</v>
      </c>
      <c r="K378">
        <f t="shared" si="38"/>
        <v>-0.10321825211382912</v>
      </c>
      <c r="M378">
        <f t="shared" si="39"/>
        <v>-0.10321825211382912</v>
      </c>
      <c r="N378" s="13">
        <f t="shared" si="40"/>
        <v>3.6279739070319625E-6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5.9734664054528368</v>
      </c>
      <c r="H379" s="10">
        <f t="shared" si="41"/>
        <v>-9.9859777835874672E-2</v>
      </c>
      <c r="I379">
        <f t="shared" si="37"/>
        <v>-1.198317334030496</v>
      </c>
      <c r="K379">
        <f t="shared" si="38"/>
        <v>-0.10177884330662844</v>
      </c>
      <c r="M379">
        <f t="shared" si="39"/>
        <v>-0.10177884330662844</v>
      </c>
      <c r="N379" s="13">
        <f t="shared" si="40"/>
        <v>3.682812281039377E-6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5.9844388533270765</v>
      </c>
      <c r="H380" s="10">
        <f t="shared" si="41"/>
        <v>-9.8426326058899796E-2</v>
      </c>
      <c r="I380">
        <f t="shared" si="37"/>
        <v>-1.1811159127067976</v>
      </c>
      <c r="K380">
        <f t="shared" si="38"/>
        <v>-0.10035938051930585</v>
      </c>
      <c r="M380">
        <f t="shared" si="39"/>
        <v>-0.10035938051930585</v>
      </c>
      <c r="N380" s="13">
        <f t="shared" si="40"/>
        <v>3.7366995468957255E-6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5.9954113012013135</v>
      </c>
      <c r="H381" s="10">
        <f t="shared" si="41"/>
        <v>-9.7012898042746154E-2</v>
      </c>
      <c r="I381">
        <f t="shared" si="37"/>
        <v>-1.1641547765129538</v>
      </c>
      <c r="K381">
        <f t="shared" si="38"/>
        <v>-9.8959590918811333E-2</v>
      </c>
      <c r="M381">
        <f t="shared" si="39"/>
        <v>-9.8959590918811333E-2</v>
      </c>
      <c r="N381" s="13">
        <f t="shared" si="40"/>
        <v>3.7896131537229166E-6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6.0063837490755505</v>
      </c>
      <c r="H382" s="10">
        <f t="shared" si="41"/>
        <v>-9.5619222721301314E-2</v>
      </c>
      <c r="I382">
        <f t="shared" si="37"/>
        <v>-1.1474306726556158</v>
      </c>
      <c r="K382">
        <f t="shared" si="38"/>
        <v>-9.7579205303556113E-2</v>
      </c>
      <c r="M382">
        <f t="shared" si="39"/>
        <v>-9.7579205303556113E-2</v>
      </c>
      <c r="N382" s="13">
        <f t="shared" si="40"/>
        <v>3.8415317227421898E-6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6.0173561969497893</v>
      </c>
      <c r="H383" s="10">
        <f t="shared" si="41"/>
        <v>-9.4245032556231373E-2</v>
      </c>
      <c r="I383">
        <f t="shared" si="37"/>
        <v>-1.1309403906747764</v>
      </c>
      <c r="K383">
        <f t="shared" si="38"/>
        <v>-9.621795805795165E-2</v>
      </c>
      <c r="M383">
        <f t="shared" si="39"/>
        <v>-9.621795805795165E-2</v>
      </c>
      <c r="N383" s="13">
        <f t="shared" si="40"/>
        <v>3.8924350353382062E-6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6.0283286448240272</v>
      </c>
      <c r="H384" s="10">
        <f t="shared" si="41"/>
        <v>-9.2890063493779915E-2</v>
      </c>
      <c r="I384">
        <f t="shared" si="37"/>
        <v>-1.1146807619253589</v>
      </c>
      <c r="K384">
        <f t="shared" si="38"/>
        <v>-9.4875587107433629E-2</v>
      </c>
      <c r="M384">
        <f t="shared" si="39"/>
        <v>-9.4875587107433629E-2</v>
      </c>
      <c r="N384" s="13">
        <f t="shared" si="40"/>
        <v>3.9423040203765037E-6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6.0393010926982651</v>
      </c>
      <c r="H385" s="10">
        <f t="shared" si="41"/>
        <v>-9.1554054922029324E-2</v>
      </c>
      <c r="I385">
        <f t="shared" si="37"/>
        <v>-1.0986486590643518</v>
      </c>
      <c r="K385">
        <f t="shared" si="38"/>
        <v>-9.3551833873965734E-2</v>
      </c>
      <c r="M385">
        <f t="shared" si="39"/>
        <v>-9.3551833873965734E-2</v>
      </c>
      <c r="N385" s="13">
        <f t="shared" si="40"/>
        <v>3.9911207408001421E-6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6.0502735405725021</v>
      </c>
      <c r="H386" s="10">
        <f t="shared" si="41"/>
        <v>-9.0236749628621493E-2</v>
      </c>
      <c r="I386">
        <f t="shared" si="37"/>
        <v>-1.0828409955434579</v>
      </c>
      <c r="K386">
        <f t="shared" si="38"/>
        <v>-9.2246443232024744E-2</v>
      </c>
      <c r="M386">
        <f t="shared" si="39"/>
        <v>-9.2246443232024744E-2</v>
      </c>
      <c r="N386" s="13">
        <f t="shared" si="40"/>
        <v>4.0388683795599432E-6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6.0612459884467418</v>
      </c>
      <c r="H387" s="10">
        <f t="shared" si="41"/>
        <v>-8.8937893758934808E-2</v>
      </c>
      <c r="I387">
        <f t="shared" si="37"/>
        <v>-1.0672547251072177</v>
      </c>
      <c r="K387">
        <f t="shared" si="38"/>
        <v>-9.0959163465062262E-2</v>
      </c>
      <c r="M387">
        <f t="shared" si="39"/>
        <v>-9.0959163465062262E-2</v>
      </c>
      <c r="N387" s="13">
        <f t="shared" si="40"/>
        <v>4.0855312249085655E-6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6.0722184363209788</v>
      </c>
      <c r="H388" s="10">
        <f t="shared" si="41"/>
        <v>-8.7657236774715125E-2</v>
      </c>
      <c r="I388">
        <f t="shared" si="37"/>
        <v>-1.0518868412965814</v>
      </c>
      <c r="K388">
        <f t="shared" si="38"/>
        <v>-8.968974622244083E-2</v>
      </c>
      <c r="M388">
        <f t="shared" si="39"/>
        <v>-8.968974622244083E-2</v>
      </c>
      <c r="N388" s="13">
        <f t="shared" si="40"/>
        <v>4.1310946550942527E-6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6.0831908841952167</v>
      </c>
      <c r="H389" s="10">
        <f t="shared" si="41"/>
        <v>-8.6394531413156311E-2</v>
      </c>
      <c r="I389">
        <f t="shared" si="37"/>
        <v>-1.0367343769578756</v>
      </c>
      <c r="K389">
        <f t="shared" si="38"/>
        <v>-8.8437946476839197E-2</v>
      </c>
      <c r="M389">
        <f t="shared" si="39"/>
        <v>-8.8437946476839197E-2</v>
      </c>
      <c r="N389" s="13">
        <f t="shared" si="40"/>
        <v>4.1755451224861301E-6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6.0941633320694537</v>
      </c>
      <c r="H390" s="10">
        <f t="shared" si="41"/>
        <v>-8.5149533646429118E-2</v>
      </c>
      <c r="I390">
        <f t="shared" si="37"/>
        <v>-1.0217944037571494</v>
      </c>
      <c r="K390">
        <f t="shared" si="38"/>
        <v>-8.7203522482129245E-2</v>
      </c>
      <c r="M390">
        <f t="shared" si="39"/>
        <v>-8.7203522482129245E-2</v>
      </c>
      <c r="N390" s="13">
        <f t="shared" si="40"/>
        <v>4.2188701371807627E-6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6.1051357799436925</v>
      </c>
      <c r="H391" s="10">
        <f t="shared" si="41"/>
        <v>-8.3922002641653351E-2</v>
      </c>
      <c r="I391">
        <f t="shared" si="37"/>
        <v>-1.0070640316998403</v>
      </c>
      <c r="K391">
        <f t="shared" si="38"/>
        <v>-8.5986235731715238E-2</v>
      </c>
      <c r="M391">
        <f t="shared" si="39"/>
        <v>-8.5986235731715238E-2</v>
      </c>
      <c r="N391" s="13">
        <f t="shared" si="40"/>
        <v>4.2610582501064472E-6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6.1161082278179295</v>
      </c>
      <c r="H392" s="10">
        <f t="shared" si="41"/>
        <v>-8.2711700721311857E-2</v>
      </c>
      <c r="I392">
        <f t="shared" si="37"/>
        <v>-0.99254040865574233</v>
      </c>
      <c r="K392">
        <f t="shared" si="38"/>
        <v>-8.4785850917338229E-2</v>
      </c>
      <c r="M392">
        <f t="shared" si="39"/>
        <v>-8.4785850917338229E-2</v>
      </c>
      <c r="N392" s="13">
        <f t="shared" si="40"/>
        <v>4.3020990356762396E-6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6.1270806756921692</v>
      </c>
      <c r="H393" s="10">
        <f t="shared" si="41"/>
        <v>-8.1518393324101684E-2</v>
      </c>
      <c r="I393">
        <f t="shared" si="37"/>
        <v>-0.97822071988922021</v>
      </c>
      <c r="K393">
        <f t="shared" si="38"/>
        <v>-8.3602135888336163E-2</v>
      </c>
      <c r="M393">
        <f t="shared" si="39"/>
        <v>-8.3602135888336163E-2</v>
      </c>
      <c r="N393" s="13">
        <f t="shared" si="40"/>
        <v>4.3419830740024779E-6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6.1380531235664062</v>
      </c>
      <c r="H394" s="10">
        <f t="shared" si="41"/>
        <v>-8.0341848966220361E-2</v>
      </c>
      <c r="I394">
        <f t="shared" si="37"/>
        <v>-0.96410218759464428</v>
      </c>
      <c r="K394">
        <f t="shared" si="38"/>
        <v>-8.2434861611364527E-2</v>
      </c>
      <c r="M394">
        <f t="shared" si="39"/>
        <v>-8.2434861611364527E-2</v>
      </c>
      <c r="N394" s="13">
        <f t="shared" si="40"/>
        <v>4.3807019327333764E-6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6.1490255714406432</v>
      </c>
      <c r="H395" s="10">
        <f t="shared" si="41"/>
        <v>-7.9181839203082832E-2</v>
      </c>
      <c r="I395">
        <f t="shared" si="37"/>
        <v>-0.95018207043699399</v>
      </c>
      <c r="K395">
        <f t="shared" si="38"/>
        <v>-8.1283802130565644E-2</v>
      </c>
      <c r="M395">
        <f t="shared" si="39"/>
        <v>-8.1283802130565644E-2</v>
      </c>
      <c r="N395" s="13">
        <f t="shared" si="40"/>
        <v>4.418248148512112E-6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6.159998019314882</v>
      </c>
      <c r="H396" s="10">
        <f t="shared" si="41"/>
        <v>-7.8038138591467202E-2</v>
      </c>
      <c r="I396">
        <f t="shared" si="37"/>
        <v>-0.93645766309760647</v>
      </c>
      <c r="K396">
        <f t="shared" si="38"/>
        <v>-8.0148734528190602E-2</v>
      </c>
      <c r="M396">
        <f t="shared" si="39"/>
        <v>-8.0148734528190602E-2</v>
      </c>
      <c r="N396" s="13">
        <f t="shared" si="40"/>
        <v>4.4546152081133269E-6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6.1709704671891199</v>
      </c>
      <c r="H397" s="10">
        <f t="shared" si="41"/>
        <v>-7.6910524652083964E-2</v>
      </c>
      <c r="I397">
        <f t="shared" si="37"/>
        <v>-0.92292629582500751</v>
      </c>
      <c r="K397">
        <f t="shared" si="38"/>
        <v>-7.9029438885667297E-2</v>
      </c>
      <c r="M397">
        <f t="shared" si="39"/>
        <v>-7.9029438885667297E-2</v>
      </c>
      <c r="N397" s="13">
        <f t="shared" si="40"/>
        <v>4.4897975292820421E-6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6.1819429150633578</v>
      </c>
      <c r="H398" s="10">
        <f t="shared" si="41"/>
        <v>-7.5798777832567665E-2</v>
      </c>
      <c r="I398">
        <f t="shared" si="37"/>
        <v>-0.90958533399081198</v>
      </c>
      <c r="K398">
        <f t="shared" si="38"/>
        <v>-7.7925698245109809E-2</v>
      </c>
      <c r="M398">
        <f t="shared" si="39"/>
        <v>-7.7925698245109809E-2</v>
      </c>
      <c r="N398" s="13">
        <f t="shared" si="40"/>
        <v>4.5237904412884428E-6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6.1929153629375957</v>
      </c>
      <c r="H399" s="10">
        <f t="shared" si="41"/>
        <v>-7.4702681470885407E-2</v>
      </c>
      <c r="I399">
        <f t="shared" si="37"/>
        <v>-0.89643217765062488</v>
      </c>
      <c r="K399">
        <f t="shared" si="38"/>
        <v>-7.683729857126971E-2</v>
      </c>
      <c r="M399">
        <f t="shared" si="39"/>
        <v>-7.683729857126971E-2</v>
      </c>
      <c r="N399" s="13">
        <f t="shared" si="40"/>
        <v>4.5565901652530913E-6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6.2038878108118345</v>
      </c>
      <c r="H400" s="10">
        <f t="shared" si="41"/>
        <v>-7.3622021759160508E-2</v>
      </c>
      <c r="I400">
        <f t="shared" si="37"/>
        <v>-0.88346426110992615</v>
      </c>
      <c r="K400">
        <f t="shared" si="38"/>
        <v>-7.5764028713922404E-2</v>
      </c>
      <c r="M400">
        <f t="shared" si="39"/>
        <v>-7.5764028713922404E-2</v>
      </c>
      <c r="N400" s="13">
        <f t="shared" si="40"/>
        <v>4.5881937942483328E-6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6.2148602586860715</v>
      </c>
      <c r="H401" s="10">
        <f t="shared" si="41"/>
        <v>-7.2556587707906448E-2</v>
      </c>
      <c r="I401">
        <f t="shared" si="37"/>
        <v>-0.87067905249487731</v>
      </c>
      <c r="K401">
        <f t="shared" si="38"/>
        <v>-7.4705680370687824E-2</v>
      </c>
      <c r="M401">
        <f t="shared" si="39"/>
        <v>-7.4705680370687824E-2</v>
      </c>
      <c r="N401" s="13">
        <f t="shared" si="40"/>
        <v>4.6185992732207481E-6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6.2258327065603085</v>
      </c>
      <c r="H402" s="10">
        <f t="shared" si="41"/>
        <v>-7.1506171110669176E-2</v>
      </c>
      <c r="I402">
        <f t="shared" si="37"/>
        <v>-0.85807405332803011</v>
      </c>
      <c r="K402">
        <f t="shared" si="38"/>
        <v>-7.3662048050279011E-2</v>
      </c>
      <c r="M402">
        <f t="shared" si="39"/>
        <v>-7.3662048050279011E-2</v>
      </c>
      <c r="N402" s="13">
        <f t="shared" si="40"/>
        <v>4.6478053787414702E-6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6.2368051544345482</v>
      </c>
      <c r="H403" s="10">
        <f t="shared" si="41"/>
        <v>-7.0470566509072602E-2</v>
      </c>
      <c r="I403">
        <f t="shared" si="37"/>
        <v>-0.84564679810887122</v>
      </c>
      <c r="K403">
        <f t="shared" si="38"/>
        <v>-7.2632929036178115E-2</v>
      </c>
      <c r="M403">
        <f t="shared" si="39"/>
        <v>-7.2632929036178115E-2</v>
      </c>
      <c r="N403" s="13">
        <f t="shared" si="40"/>
        <v>4.6758116986301409E-6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6.2477776023087852</v>
      </c>
      <c r="H404" s="10">
        <f t="shared" si="41"/>
        <v>-6.9449571158265416E-2</v>
      </c>
      <c r="I404">
        <f t="shared" ref="I404:I467" si="44">H404*$E$6</f>
        <v>-0.833394853899185</v>
      </c>
      <c r="K404">
        <f t="shared" ref="K404:K467" si="45">(1/2)*($L$9*$L$4*EXP(-$L$7*$O$6*(G404/$O$6-1))-($L$9*$L$6*EXP(-$L$5*$O$6*(G404/$O$6-1))))</f>
        <v>-7.161812335073553E-2</v>
      </c>
      <c r="M404">
        <f t="shared" ref="M404:M467" si="46">(1/2)*($L$9*$O$4*EXP(-$O$8*$O$6*(G404/$O$6-1))-($L$9*$O$7*EXP(-$O$5*$O$6*(G404/$O$6-1))))</f>
        <v>-7.161812335073553E-2</v>
      </c>
      <c r="N404" s="13">
        <f t="shared" ref="N404:N467" si="47">(M404-H404)^2*O404</f>
        <v>4.7026186114669357E-6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6.2587500501830231</v>
      </c>
      <c r="H405" s="10">
        <f t="shared" ref="H405:H469" si="48">-(-$B$4)*(1+D405+$E$5*D405^3)*EXP(-D405)</f>
        <v>-6.8442984992764438E-2</v>
      </c>
      <c r="I405">
        <f t="shared" si="44"/>
        <v>-0.82131581991317326</v>
      </c>
      <c r="K405">
        <f t="shared" si="45"/>
        <v>-7.061743371968579E-2</v>
      </c>
      <c r="M405">
        <f t="shared" si="46"/>
        <v>-7.061743371968579E-2</v>
      </c>
      <c r="N405" s="13">
        <f t="shared" si="47"/>
        <v>4.7282272660098877E-6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6.269722498057261</v>
      </c>
      <c r="H406" s="10">
        <f t="shared" si="48"/>
        <v>-6.7450610592692084E-2</v>
      </c>
      <c r="I406">
        <f t="shared" si="44"/>
        <v>-0.80940732711230501</v>
      </c>
      <c r="K406">
        <f t="shared" si="45"/>
        <v>-6.9630665537081929E-2</v>
      </c>
      <c r="M406">
        <f t="shared" si="46"/>
        <v>-6.9630665537081929E-2</v>
      </c>
      <c r="N406" s="13">
        <f t="shared" si="47"/>
        <v>4.7526395605586093E-6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6.2806949459314989</v>
      </c>
      <c r="H407" s="10">
        <f t="shared" si="48"/>
        <v>-6.6472253150403324E-2</v>
      </c>
      <c r="I407">
        <f t="shared" si="44"/>
        <v>-0.79766703780483983</v>
      </c>
      <c r="K407">
        <f t="shared" si="45"/>
        <v>-6.8657626830639792E-2</v>
      </c>
      <c r="M407">
        <f t="shared" si="46"/>
        <v>-6.8657626830639792E-2</v>
      </c>
      <c r="N407" s="13">
        <f t="shared" si="47"/>
        <v>4.7758581222702872E-6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6.2916673938057359</v>
      </c>
      <c r="H408" s="10">
        <f t="shared" si="48"/>
        <v>-6.5507720437499736E-2</v>
      </c>
      <c r="I408">
        <f t="shared" si="44"/>
        <v>-0.78609264524999678</v>
      </c>
      <c r="K408">
        <f t="shared" si="45"/>
        <v>-6.7698128227492563E-2</v>
      </c>
      <c r="M408">
        <f t="shared" si="46"/>
        <v>-6.7698128227492563E-2</v>
      </c>
      <c r="N408" s="13">
        <f t="shared" si="47"/>
        <v>4.7978862864612584E-6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6.3026398416799747</v>
      </c>
      <c r="H409" s="10">
        <f t="shared" si="48"/>
        <v>-6.4556822772226546E-2</v>
      </c>
      <c r="I409">
        <f t="shared" si="44"/>
        <v>-0.77468187326671856</v>
      </c>
      <c r="K409">
        <f t="shared" si="45"/>
        <v>-6.675198292034859E-2</v>
      </c>
      <c r="M409">
        <f t="shared" si="46"/>
        <v>-6.675198292034859E-2</v>
      </c>
      <c r="N409" s="13">
        <f t="shared" si="47"/>
        <v>4.8187280759031942E-6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6.3136122895542126</v>
      </c>
      <c r="H410" s="10">
        <f t="shared" si="48"/>
        <v>-6.3619372987248832E-2</v>
      </c>
      <c r="I410">
        <f t="shared" si="44"/>
        <v>-0.76343247584698593</v>
      </c>
      <c r="K410">
        <f t="shared" si="45"/>
        <v>-6.5819006634052407E-2</v>
      </c>
      <c r="M410">
        <f t="shared" si="46"/>
        <v>-6.5819006634052407E-2</v>
      </c>
      <c r="N410" s="13">
        <f t="shared" si="47"/>
        <v>4.8383881801503967E-6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6.3245847374284496</v>
      </c>
      <c r="H411" s="10">
        <f t="shared" si="48"/>
        <v>-6.2695186397804373E-2</v>
      </c>
      <c r="I411">
        <f t="shared" si="44"/>
        <v>-0.75234223677365253</v>
      </c>
      <c r="K411">
        <f t="shared" si="45"/>
        <v>-6.489901759254188E-2</v>
      </c>
      <c r="M411">
        <f t="shared" si="46"/>
        <v>-6.489901759254188E-2</v>
      </c>
      <c r="N411" s="13">
        <f t="shared" si="47"/>
        <v>4.8568719348981481E-6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6.3355571853026884</v>
      </c>
      <c r="H412" s="10">
        <f t="shared" si="48"/>
        <v>-6.1784080770228414E-2</v>
      </c>
      <c r="I412">
        <f t="shared" si="44"/>
        <v>-0.74140896924274102</v>
      </c>
      <c r="K412">
        <f t="shared" si="45"/>
        <v>-6.3991836486200201E-2</v>
      </c>
      <c r="M412">
        <f t="shared" si="46"/>
        <v>-6.3991836486200201E-2</v>
      </c>
      <c r="N412" s="13">
        <f t="shared" si="47"/>
        <v>4.8741853014061004E-6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6.3465296331769263</v>
      </c>
      <c r="H413" s="10">
        <f t="shared" si="48"/>
        <v>-6.0885876290848032E-2</v>
      </c>
      <c r="I413">
        <f t="shared" si="44"/>
        <v>-0.73063051549017644</v>
      </c>
      <c r="K413">
        <f t="shared" si="45"/>
        <v>-6.309728643959954E-2</v>
      </c>
      <c r="M413">
        <f t="shared" si="46"/>
        <v>-6.309728643959954E-2</v>
      </c>
      <c r="N413" s="13">
        <f t="shared" si="47"/>
        <v>4.8903348460011672E-6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6.3575020810511642</v>
      </c>
      <c r="H414" s="10">
        <f t="shared" si="48"/>
        <v>-6.0000395535241509E-2</v>
      </c>
      <c r="I414">
        <f t="shared" si="44"/>
        <v>-0.72000474642289813</v>
      </c>
      <c r="K414">
        <f t="shared" si="45"/>
        <v>-6.2215192979629921E-2</v>
      </c>
      <c r="M414">
        <f t="shared" si="46"/>
        <v>-6.2215192979629921E-2</v>
      </c>
      <c r="N414" s="13">
        <f t="shared" si="47"/>
        <v>4.9053277196694429E-6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6.3684745289254012</v>
      </c>
      <c r="H415" s="10">
        <f t="shared" si="48"/>
        <v>-5.9127463437860198E-2</v>
      </c>
      <c r="I415">
        <f t="shared" si="44"/>
        <v>-0.70952956125432243</v>
      </c>
      <c r="K415">
        <f t="shared" si="45"/>
        <v>-6.1345384004012952E-2</v>
      </c>
      <c r="M415">
        <f t="shared" si="46"/>
        <v>-6.1345384004012952E-2</v>
      </c>
      <c r="N415" s="13">
        <f t="shared" si="47"/>
        <v>4.9191716377633569E-6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6.3794469767996409</v>
      </c>
      <c r="H416" s="10">
        <f t="shared" si="48"/>
        <v>-5.826690726200829E-2</v>
      </c>
      <c r="I416">
        <f t="shared" si="44"/>
        <v>-0.69920288714409951</v>
      </c>
      <c r="K416">
        <f t="shared" si="45"/>
        <v>-6.0487689750194057E-2</v>
      </c>
      <c r="M416">
        <f t="shared" si="46"/>
        <v>-6.0487689750194057E-2</v>
      </c>
      <c r="N416" s="13">
        <f t="shared" si="47"/>
        <v>4.931874859832567E-6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6.3904194246738779</v>
      </c>
      <c r="H417" s="10">
        <f t="shared" si="48"/>
        <v>-5.7418556570178414E-2</v>
      </c>
      <c r="I417">
        <f t="shared" si="44"/>
        <v>-0.68902267884214097</v>
      </c>
      <c r="K417">
        <f t="shared" si="45"/>
        <v>-5.9641942764613362E-2</v>
      </c>
      <c r="M417">
        <f t="shared" si="46"/>
        <v>-5.9641942764613362E-2</v>
      </c>
      <c r="N417" s="13">
        <f t="shared" si="47"/>
        <v>4.943446169603921E-6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6.4013918725481149</v>
      </c>
      <c r="H418" s="10">
        <f t="shared" si="48"/>
        <v>-5.6582243194738042E-2</v>
      </c>
      <c r="I418">
        <f t="shared" si="44"/>
        <v>-0.67898691833685654</v>
      </c>
      <c r="K418">
        <f t="shared" si="45"/>
        <v>-5.8807977872345436E-2</v>
      </c>
      <c r="M418">
        <f t="shared" si="46"/>
        <v>-5.8807977872345436E-2</v>
      </c>
      <c r="N418" s="13">
        <f t="shared" si="47"/>
        <v>4.9538948551040891E-6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6.4123643204223537</v>
      </c>
      <c r="H419" s="10">
        <f t="shared" si="48"/>
        <v>-5.5757801208964522E-2</v>
      </c>
      <c r="I419">
        <f t="shared" si="44"/>
        <v>-0.66909361450757432</v>
      </c>
      <c r="K419">
        <f t="shared" si="45"/>
        <v>-5.7985632147111624E-2</v>
      </c>
      <c r="M419">
        <f t="shared" si="46"/>
        <v>-5.7985632147111624E-2</v>
      </c>
      <c r="N419" s="13">
        <f t="shared" si="47"/>
        <v>4.9632306889653953E-6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6.4233367682965916</v>
      </c>
      <c r="H420" s="10">
        <f t="shared" si="48"/>
        <v>-5.4945066898424308E-2</v>
      </c>
      <c r="I420">
        <f t="shared" si="44"/>
        <v>-0.65934080278109164</v>
      </c>
      <c r="K420">
        <f t="shared" si="45"/>
        <v>-5.7174744881655977E-2</v>
      </c>
      <c r="M420">
        <f t="shared" si="46"/>
        <v>-5.7174744881655977E-2</v>
      </c>
      <c r="N420" s="13">
        <f t="shared" si="47"/>
        <v>4.9714639089080427E-6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6.4343092161708286</v>
      </c>
      <c r="H421" s="10">
        <f t="shared" si="48"/>
        <v>-5.4143878732693849E-2</v>
      </c>
      <c r="I421">
        <f t="shared" si="44"/>
        <v>-0.64972654479232617</v>
      </c>
      <c r="K421">
        <f t="shared" si="45"/>
        <v>-5.6375157558483442E-2</v>
      </c>
      <c r="M421">
        <f t="shared" si="46"/>
        <v>-5.6375157558483442E-2</v>
      </c>
      <c r="N421" s="13">
        <f t="shared" si="47"/>
        <v>4.9786051984169838E-6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6.4452816640450674</v>
      </c>
      <c r="H422" s="10">
        <f t="shared" si="48"/>
        <v>-5.335407733741776E-2</v>
      </c>
      <c r="I422">
        <f t="shared" si="44"/>
        <v>-0.64024892804901312</v>
      </c>
      <c r="K422">
        <f t="shared" si="45"/>
        <v>-5.5586713820956042E-2</v>
      </c>
      <c r="M422">
        <f t="shared" si="46"/>
        <v>-5.5586713820956042E-2</v>
      </c>
      <c r="N422" s="13">
        <f t="shared" si="47"/>
        <v>4.9846656676261852E-6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6.4562541119193053</v>
      </c>
      <c r="H423" s="10">
        <f t="shared" si="48"/>
        <v>-5.2575505466701769E-2</v>
      </c>
      <c r="I423">
        <f t="shared" si="44"/>
        <v>-0.63090606560042128</v>
      </c>
      <c r="K423">
        <f t="shared" si="45"/>
        <v>-5.4809259444744719E-2</v>
      </c>
      <c r="M423">
        <f t="shared" si="46"/>
        <v>-5.4809259444744719E-2</v>
      </c>
      <c r="N423" s="13">
        <f t="shared" si="47"/>
        <v>4.9896568344227048E-6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6.4672265597935423</v>
      </c>
      <c r="H424" s="10">
        <f t="shared" si="48"/>
        <v>-5.1808007975836151E-2</v>
      </c>
      <c r="I424">
        <f t="shared" si="44"/>
        <v>-0.62169609571003381</v>
      </c>
      <c r="K424">
        <f t="shared" si="45"/>
        <v>-5.4042642309631031E-2</v>
      </c>
      <c r="M424">
        <f t="shared" si="46"/>
        <v>-5.4042642309631031E-2</v>
      </c>
      <c r="N424" s="13">
        <f t="shared" si="47"/>
        <v>4.9935906057748865E-6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6.4781990076677811</v>
      </c>
      <c r="H425" s="10">
        <f t="shared" si="48"/>
        <v>-5.105143179434718E-2</v>
      </c>
      <c r="I425">
        <f t="shared" si="44"/>
        <v>-0.61261718153216616</v>
      </c>
      <c r="K425">
        <f t="shared" si="45"/>
        <v>-5.3286712371656941E-2</v>
      </c>
      <c r="M425">
        <f t="shared" si="46"/>
        <v>-5.3286712371656941E-2</v>
      </c>
      <c r="N425" s="13">
        <f t="shared" si="47"/>
        <v>4.9964792592982612E-6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6.489171455542019</v>
      </c>
      <c r="H426" s="10">
        <f t="shared" si="48"/>
        <v>-5.0305625899372264E-2</v>
      </c>
      <c r="I426">
        <f t="shared" si="44"/>
        <v>-0.60366751079246717</v>
      </c>
      <c r="K426">
        <f t="shared" si="45"/>
        <v>-5.2541321635619795E-2</v>
      </c>
      <c r="M426">
        <f t="shared" si="46"/>
        <v>-5.2541321635619795E-2</v>
      </c>
      <c r="N426" s="13">
        <f t="shared" si="47"/>
        <v>4.9983354250753895E-6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6.5001439034162569</v>
      </c>
      <c r="H427" s="10">
        <f t="shared" si="48"/>
        <v>-4.9570441289356379E-2</v>
      </c>
      <c r="I427">
        <f t="shared" si="44"/>
        <v>-0.59484529547227649</v>
      </c>
      <c r="K427">
        <f t="shared" si="45"/>
        <v>-5.1806324127905652E-2</v>
      </c>
      <c r="M427">
        <f t="shared" si="46"/>
        <v>-5.1806324127905652E-2</v>
      </c>
      <c r="N427" s="13">
        <f t="shared" si="47"/>
        <v>4.9991720677191555E-6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6.5111163512904948</v>
      </c>
      <c r="H428" s="10">
        <f t="shared" si="48"/>
        <v>-4.8845730958065478E-2</v>
      </c>
      <c r="I428">
        <f t="shared" si="44"/>
        <v>-0.58614877149678568</v>
      </c>
      <c r="K428">
        <f t="shared" si="45"/>
        <v>-5.1081575869661604E-2</v>
      </c>
      <c r="M428">
        <f t="shared" si="46"/>
        <v>-5.1081575869661604E-2</v>
      </c>
      <c r="N428" s="13">
        <f t="shared" si="47"/>
        <v>4.9990024687102871E-6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6.5220887991647336</v>
      </c>
      <c r="H429" s="10">
        <f t="shared" si="48"/>
        <v>-4.8131349868914604E-2</v>
      </c>
      <c r="I429">
        <f t="shared" si="44"/>
        <v>-0.57757619842697527</v>
      </c>
      <c r="K429">
        <f t="shared" si="45"/>
        <v>-5.0366934850300513E-2</v>
      </c>
      <c r="M429">
        <f t="shared" si="46"/>
        <v>-5.0366934850300513E-2</v>
      </c>
      <c r="N429" s="13">
        <f t="shared" si="47"/>
        <v>4.9978402089982342E-6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6.5330612470389706</v>
      </c>
      <c r="H430" s="10">
        <f t="shared" si="48"/>
        <v>-4.7427154929606245E-2</v>
      </c>
      <c r="I430">
        <f t="shared" si="44"/>
        <v>-0.56912585915527492</v>
      </c>
      <c r="K430">
        <f t="shared" si="45"/>
        <v>-4.9662261001336631E-2</v>
      </c>
      <c r="M430">
        <f t="shared" si="46"/>
        <v>-4.9662261001336631E-2</v>
      </c>
      <c r="N430" s="13">
        <f t="shared" si="47"/>
        <v>4.9956991518860383E-6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6.5440336949132076</v>
      </c>
      <c r="H431" s="10">
        <f t="shared" si="48"/>
        <v>-4.6733004967076837E-2</v>
      </c>
      <c r="I431">
        <f t="shared" si="44"/>
        <v>-0.56079605960492207</v>
      </c>
      <c r="K431">
        <f t="shared" si="45"/>
        <v>-4.896741617054641E-2</v>
      </c>
      <c r="M431">
        <f t="shared" si="46"/>
        <v>-4.896741617054641E-2</v>
      </c>
      <c r="N431" s="13">
        <f t="shared" si="47"/>
        <v>4.992593426190346E-6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6.5550061427874455</v>
      </c>
      <c r="H432" s="10">
        <f t="shared" si="48"/>
        <v>-4.6048760702747098E-2</v>
      </c>
      <c r="I432">
        <f t="shared" si="44"/>
        <v>-0.55258512843296514</v>
      </c>
      <c r="K432">
        <f t="shared" si="45"/>
        <v>-4.8282264096454169E-2</v>
      </c>
      <c r="M432">
        <f t="shared" si="46"/>
        <v>-4.8282264096454169E-2</v>
      </c>
      <c r="N432" s="13">
        <f t="shared" si="47"/>
        <v>4.9885374097010064E-6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6.5659785906616843</v>
      </c>
      <c r="H433" s="10">
        <f t="shared" si="48"/>
        <v>-4.5374284728073574E-2</v>
      </c>
      <c r="I433">
        <f t="shared" si="44"/>
        <v>-0.54449141673688284</v>
      </c>
      <c r="K433">
        <f t="shared" si="45"/>
        <v>-4.7606670383136318E-2</v>
      </c>
      <c r="M433">
        <f t="shared" si="46"/>
        <v>-4.7606670383136318E-2</v>
      </c>
      <c r="N433" s="13">
        <f t="shared" si="47"/>
        <v>4.9835457129299147E-6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6.5769510385359213</v>
      </c>
      <c r="H434" s="10">
        <f t="shared" si="48"/>
        <v>-4.47094414803983E-2</v>
      </c>
      <c r="I434">
        <f t="shared" si="44"/>
        <v>-0.53651329776477963</v>
      </c>
      <c r="K434">
        <f t="shared" si="45"/>
        <v>-4.694050247534224E-2</v>
      </c>
      <c r="M434">
        <f t="shared" si="46"/>
        <v>-4.694050247534224E-2</v>
      </c>
      <c r="N434" s="13">
        <f t="shared" si="47"/>
        <v>4.9776331631602422E-6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6.5879234864101601</v>
      </c>
      <c r="H435" s="10">
        <f t="shared" si="48"/>
        <v>-4.4054097219092522E-2</v>
      </c>
      <c r="I435">
        <f t="shared" si="44"/>
        <v>-0.52864916662911021</v>
      </c>
      <c r="K435">
        <f t="shared" si="45"/>
        <v>-4.6283629633927743E-2</v>
      </c>
      <c r="M435">
        <f t="shared" si="46"/>
        <v>-4.6283629633927743E-2</v>
      </c>
      <c r="N435" s="13">
        <f t="shared" si="47"/>
        <v>4.9708147888009719E-6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6.598895934284398</v>
      </c>
      <c r="H436" s="10">
        <f t="shared" si="48"/>
        <v>-4.3408120001992366E-2</v>
      </c>
      <c r="I436">
        <f t="shared" si="44"/>
        <v>-0.52089744002390836</v>
      </c>
      <c r="K436">
        <f t="shared" si="45"/>
        <v>-4.5635922911598646E-2</v>
      </c>
      <c r="M436">
        <f t="shared" si="46"/>
        <v>-4.5635922911598646E-2</v>
      </c>
      <c r="N436" s="13">
        <f t="shared" si="47"/>
        <v>4.9631058040502073E-6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6.609868382158635</v>
      </c>
      <c r="H437" s="10">
        <f t="shared" si="48"/>
        <v>-4.2771379662122411E-2</v>
      </c>
      <c r="I437">
        <f t="shared" si="44"/>
        <v>-0.51325655594546893</v>
      </c>
      <c r="K437">
        <f t="shared" si="45"/>
        <v>-4.499725512895994E-2</v>
      </c>
      <c r="M437">
        <f t="shared" si="46"/>
        <v>-4.499725512895994E-2</v>
      </c>
      <c r="N437" s="13">
        <f t="shared" si="47"/>
        <v>4.9545215938691884E-6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6.6208408300328738</v>
      </c>
      <c r="H438" s="10">
        <f t="shared" si="48"/>
        <v>-4.2143747784704755E-2</v>
      </c>
      <c r="I438">
        <f t="shared" si="44"/>
        <v>-0.50572497341645706</v>
      </c>
      <c r="K438">
        <f t="shared" si="45"/>
        <v>-4.4367500850867492E-2</v>
      </c>
      <c r="M438">
        <f t="shared" si="46"/>
        <v>-4.4367500850867492E-2</v>
      </c>
      <c r="N438" s="13">
        <f t="shared" si="47"/>
        <v>4.945077699268174E-6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6.6318132779071117</v>
      </c>
      <c r="H439" s="10">
        <f t="shared" si="48"/>
        <v>-4.1525097684449667E-2</v>
      </c>
      <c r="I439">
        <f t="shared" si="44"/>
        <v>-0.49830117221339598</v>
      </c>
      <c r="K439">
        <f t="shared" si="45"/>
        <v>-4.3746536363080527E-2</v>
      </c>
      <c r="M439">
        <f t="shared" si="46"/>
        <v>-4.3746536363080527E-2</v>
      </c>
      <c r="N439" s="13">
        <f t="shared" si="47"/>
        <v>4.9347898029172171E-6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6.6427857257813496</v>
      </c>
      <c r="H440" s="10">
        <f t="shared" si="48"/>
        <v>-4.0915304383125697E-2</v>
      </c>
      <c r="I440">
        <f t="shared" si="44"/>
        <v>-0.49098365259750837</v>
      </c>
      <c r="K440">
        <f t="shared" si="45"/>
        <v>-4.3134239649208497E-2</v>
      </c>
      <c r="M440">
        <f t="shared" si="46"/>
        <v>-4.3134239649208497E-2</v>
      </c>
      <c r="N440" s="13">
        <f t="shared" si="47"/>
        <v>4.9236737150659462E-6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6.6537581736555875</v>
      </c>
      <c r="H441" s="10">
        <f t="shared" si="48"/>
        <v>-4.031424458740504E-2</v>
      </c>
      <c r="I441">
        <f t="shared" si="44"/>
        <v>-0.48377093504886048</v>
      </c>
      <c r="K441">
        <f t="shared" si="45"/>
        <v>-4.2530490367952381E-2</v>
      </c>
      <c r="M441">
        <f t="shared" si="46"/>
        <v>-4.2530490367952381E-2</v>
      </c>
      <c r="N441" s="13">
        <f t="shared" si="47"/>
        <v>4.9117453597938916E-6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6.6647306215298263</v>
      </c>
      <c r="H442" s="10">
        <f t="shared" si="48"/>
        <v>-3.9721796666982279E-2</v>
      </c>
      <c r="I442">
        <f t="shared" si="44"/>
        <v>-0.47666156000378734</v>
      </c>
      <c r="K442">
        <f t="shared" si="45"/>
        <v>-4.193516983063459E-2</v>
      </c>
      <c r="M442">
        <f t="shared" si="46"/>
        <v>-4.193516983063459E-2</v>
      </c>
      <c r="N442" s="13">
        <f t="shared" si="47"/>
        <v>4.8990207615762427E-6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6.6757030694040633</v>
      </c>
      <c r="H443" s="10">
        <f t="shared" si="48"/>
        <v>-3.9137840632962391E-2</v>
      </c>
      <c r="I443">
        <f t="shared" si="44"/>
        <v>-0.46965408759554872</v>
      </c>
      <c r="K443">
        <f t="shared" si="45"/>
        <v>-4.1348160979016203E-2</v>
      </c>
      <c r="M443">
        <f t="shared" si="46"/>
        <v>-4.1348160979016203E-2</v>
      </c>
      <c r="N443" s="13">
        <f t="shared" si="47"/>
        <v>4.8855160321794446E-6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6.6866755172783003</v>
      </c>
      <c r="H444" s="10">
        <f t="shared" si="48"/>
        <v>-3.8562258116516028E-2</v>
      </c>
      <c r="I444">
        <f t="shared" si="44"/>
        <v>-0.46274709739819231</v>
      </c>
      <c r="K444">
        <f t="shared" si="45"/>
        <v>-4.0769348363396116E-2</v>
      </c>
      <c r="M444">
        <f t="shared" si="46"/>
        <v>-4.0769348363396116E-2</v>
      </c>
      <c r="N444" s="13">
        <f t="shared" si="47"/>
        <v>4.871247357873206E-6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6.69764796515254</v>
      </c>
      <c r="H445" s="10">
        <f t="shared" si="48"/>
        <v>-3.7994932347798056E-2</v>
      </c>
      <c r="I445">
        <f t="shared" si="44"/>
        <v>-0.4559391881735767</v>
      </c>
      <c r="K445">
        <f t="shared" si="45"/>
        <v>-4.0198618120991472E-2</v>
      </c>
      <c r="M445">
        <f t="shared" si="46"/>
        <v>-4.0198618120991472E-2</v>
      </c>
      <c r="N445" s="13">
        <f t="shared" si="47"/>
        <v>4.8562309869750634E-6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6.708620413026777</v>
      </c>
      <c r="H446" s="10">
        <f t="shared" si="48"/>
        <v>-3.743574813512749E-2</v>
      </c>
      <c r="I446">
        <f t="shared" si="44"/>
        <v>-0.44922897762152991</v>
      </c>
      <c r="K446">
        <f t="shared" si="45"/>
        <v>-3.9635857954594622E-2</v>
      </c>
      <c r="M446">
        <f t="shared" si="46"/>
        <v>-3.9635857954594622E-2</v>
      </c>
      <c r="N446" s="13">
        <f t="shared" si="47"/>
        <v>4.8404832177156946E-6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6.719592860901014</v>
      </c>
      <c r="H447" s="10">
        <f t="shared" si="48"/>
        <v>-3.6884591844424809E-2</v>
      </c>
      <c r="I447">
        <f t="shared" si="44"/>
        <v>-0.44261510213309774</v>
      </c>
      <c r="K447">
        <f t="shared" si="45"/>
        <v>-3.9080957111502758E-2</v>
      </c>
      <c r="M447">
        <f t="shared" si="46"/>
        <v>-3.9080957111502758E-2</v>
      </c>
      <c r="N447" s="13">
        <f t="shared" si="47"/>
        <v>4.8240203864263895E-6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6.7305653087752528</v>
      </c>
      <c r="H448" s="10">
        <f t="shared" si="48"/>
        <v>-3.6341351378904742E-2</v>
      </c>
      <c r="I448">
        <f t="shared" si="44"/>
        <v>-0.43609621654685693</v>
      </c>
      <c r="K448">
        <f t="shared" si="45"/>
        <v>-3.8533806362719691E-2</v>
      </c>
      <c r="M448">
        <f t="shared" si="46"/>
        <v>-3.8533806362719691E-2</v>
      </c>
      <c r="N448" s="13">
        <f t="shared" si="47"/>
        <v>4.8068588560550109E-6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6.7415377566494907</v>
      </c>
      <c r="H449" s="10">
        <f t="shared" si="48"/>
        <v>-3.5805916159020762E-2</v>
      </c>
      <c r="I449">
        <f t="shared" si="44"/>
        <v>-0.42967099390824914</v>
      </c>
      <c r="K449">
        <f t="shared" si="45"/>
        <v>-3.7994297982423854E-2</v>
      </c>
      <c r="M449">
        <f t="shared" si="46"/>
        <v>-3.7994297982423854E-2</v>
      </c>
      <c r="N449" s="13">
        <f t="shared" si="47"/>
        <v>4.7890150050010413E-6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6.7525102045237277</v>
      </c>
      <c r="H450" s="10">
        <f t="shared" si="48"/>
        <v>-3.5278177102659236E-2</v>
      </c>
      <c r="I450">
        <f t="shared" si="44"/>
        <v>-0.42333812523191083</v>
      </c>
      <c r="K450">
        <f t="shared" si="45"/>
        <v>-3.7462325727701529E-2</v>
      </c>
      <c r="M450">
        <f t="shared" si="46"/>
        <v>-3.7462325727701529E-2</v>
      </c>
      <c r="N450" s="13">
        <f t="shared" si="47"/>
        <v>4.7705052162741369E-6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6.7634826523979665</v>
      </c>
      <c r="H451" s="10">
        <f t="shared" si="48"/>
        <v>-3.4758026605579577E-2</v>
      </c>
      <c r="I451">
        <f t="shared" si="44"/>
        <v>-0.4170963192669549</v>
      </c>
      <c r="K451">
        <f t="shared" si="45"/>
        <v>-3.6937784818540494E-2</v>
      </c>
      <c r="M451">
        <f t="shared" si="46"/>
        <v>-3.6937784818540494E-2</v>
      </c>
      <c r="N451" s="13">
        <f t="shared" si="47"/>
        <v>4.7513458669705692E-6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6.7744551002722044</v>
      </c>
      <c r="H452" s="10">
        <f t="shared" si="48"/>
        <v>-3.4245358522098493E-2</v>
      </c>
      <c r="I452">
        <f t="shared" si="44"/>
        <v>-0.41094430226518192</v>
      </c>
      <c r="K452">
        <f t="shared" si="45"/>
        <v>-3.6420571918083303E-2</v>
      </c>
      <c r="M452">
        <f t="shared" si="46"/>
        <v>-3.6420571918083303E-2</v>
      </c>
      <c r="N452" s="13">
        <f t="shared" si="47"/>
        <v>4.7315533180717683E-6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6.7854275481464414</v>
      </c>
      <c r="H453" s="10">
        <f t="shared" si="48"/>
        <v>-3.374006814601456E-2</v>
      </c>
      <c r="I453">
        <f t="shared" si="44"/>
        <v>-0.40488081775217472</v>
      </c>
      <c r="K453">
        <f t="shared" si="45"/>
        <v>-3.5910585113134601E-2</v>
      </c>
      <c r="M453">
        <f t="shared" si="46"/>
        <v>-3.5910585113134601E-2</v>
      </c>
      <c r="N453" s="13">
        <f t="shared" si="47"/>
        <v>4.7111439045559819E-6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6.7963999960206802</v>
      </c>
      <c r="H454" s="10">
        <f t="shared" si="48"/>
        <v>-3.3242052191771336E-2</v>
      </c>
      <c r="I454">
        <f t="shared" si="44"/>
        <v>-0.398904626301256</v>
      </c>
      <c r="K454">
        <f t="shared" si="45"/>
        <v>-3.5407723894921424E-2</v>
      </c>
      <c r="M454">
        <f t="shared" si="46"/>
        <v>-3.5407723894921424E-2</v>
      </c>
      <c r="N454" s="13">
        <f t="shared" si="47"/>
        <v>4.690133925825002E-6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6.8073724438949181</v>
      </c>
      <c r="H455" s="10">
        <f t="shared" si="48"/>
        <v>-3.275120877585546E-2</v>
      </c>
      <c r="I455">
        <f t="shared" si="44"/>
        <v>-0.39301450531026549</v>
      </c>
      <c r="K455">
        <f t="shared" si="45"/>
        <v>-3.4911889140103014E-2</v>
      </c>
      <c r="M455">
        <f t="shared" si="46"/>
        <v>-3.4911889140103014E-2</v>
      </c>
      <c r="N455" s="13">
        <f t="shared" si="47"/>
        <v>4.6685396364449418E-6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6.818344891769156</v>
      </c>
      <c r="H456" s="10">
        <f t="shared" si="48"/>
        <v>-3.2267437398427634E-2</v>
      </c>
      <c r="I456">
        <f t="shared" si="44"/>
        <v>-0.38720924878113161</v>
      </c>
      <c r="K456">
        <f t="shared" si="45"/>
        <v>-3.4422983092026724E-2</v>
      </c>
      <c r="M456">
        <f t="shared" si="46"/>
        <v>-3.4422983092026724E-2</v>
      </c>
      <c r="N456" s="13">
        <f t="shared" si="47"/>
        <v>4.6463772371935805E-6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6.829317339643393</v>
      </c>
      <c r="H457" s="10">
        <f t="shared" si="48"/>
        <v>-3.1790638925183322E-2</v>
      </c>
      <c r="I457">
        <f t="shared" si="44"/>
        <v>-0.38148766710219983</v>
      </c>
      <c r="K457">
        <f t="shared" si="45"/>
        <v>-3.3940909342227751E-2</v>
      </c>
      <c r="M457">
        <f t="shared" si="46"/>
        <v>-3.3940909342227751E-2</v>
      </c>
      <c r="N457" s="13">
        <f t="shared" si="47"/>
        <v>4.6236628664164252E-6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6.8402897875176327</v>
      </c>
      <c r="H458" s="10">
        <f t="shared" si="48"/>
        <v>-3.1320715569440889E-2</v>
      </c>
      <c r="I458">
        <f t="shared" si="44"/>
        <v>-0.3758485868332907</v>
      </c>
      <c r="K458">
        <f t="shared" si="45"/>
        <v>-3.3465572812169372E-2</v>
      </c>
      <c r="M458">
        <f t="shared" si="46"/>
        <v>-3.3465572812169372E-2</v>
      </c>
      <c r="N458" s="13">
        <f t="shared" si="47"/>
        <v>4.6004125916848317E-6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6.8512622353918697</v>
      </c>
      <c r="H459" s="10">
        <f t="shared" si="48"/>
        <v>-3.0857570874454402E-2</v>
      </c>
      <c r="I459">
        <f t="shared" si="44"/>
        <v>-0.37029085049345284</v>
      </c>
      <c r="K459">
        <f t="shared" si="45"/>
        <v>-3.2996879735221314E-2</v>
      </c>
      <c r="M459">
        <f t="shared" si="46"/>
        <v>-3.2996879735221314E-2</v>
      </c>
      <c r="N459" s="13">
        <f t="shared" si="47"/>
        <v>4.5766424017558231E-6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6.8622346832661067</v>
      </c>
      <c r="H460" s="10">
        <f t="shared" si="48"/>
        <v>-3.0401109695948284E-2</v>
      </c>
      <c r="I460">
        <f t="shared" si="44"/>
        <v>-0.36481331635137942</v>
      </c>
      <c r="K460">
        <f t="shared" si="45"/>
        <v>-3.2534737638872956E-2</v>
      </c>
      <c r="M460">
        <f t="shared" si="46"/>
        <v>-3.2534737638872956E-2</v>
      </c>
      <c r="N460" s="13">
        <f t="shared" si="47"/>
        <v>4.5523681988289647E-6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6.8732071311403455</v>
      </c>
      <c r="H461" s="10">
        <f t="shared" si="48"/>
        <v>-2.9951238184871637E-2</v>
      </c>
      <c r="I461">
        <f t="shared" si="44"/>
        <v>-0.35941485821845964</v>
      </c>
      <c r="K461">
        <f t="shared" si="45"/>
        <v>-3.2079055327178453E-2</v>
      </c>
      <c r="M461">
        <f t="shared" si="46"/>
        <v>-3.2079055327178453E-2</v>
      </c>
      <c r="N461" s="13">
        <f t="shared" si="47"/>
        <v>4.5276057910947457E-6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6.8841795790145834</v>
      </c>
      <c r="H462" s="10">
        <f t="shared" si="48"/>
        <v>-2.9507863770369222E-2</v>
      </c>
      <c r="I462">
        <f t="shared" si="44"/>
        <v>-0.35409436524443066</v>
      </c>
      <c r="K462">
        <f t="shared" si="45"/>
        <v>-3.162974286343205E-2</v>
      </c>
      <c r="M462">
        <f t="shared" si="46"/>
        <v>-3.162974286343205E-2</v>
      </c>
      <c r="N462" s="13">
        <f t="shared" si="47"/>
        <v>4.5023708855771314E-6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6.8951520268888205</v>
      </c>
      <c r="H463" s="10">
        <f t="shared" si="48"/>
        <v>-2.9070895142967072E-2</v>
      </c>
      <c r="I463">
        <f t="shared" si="44"/>
        <v>-0.34885074171560487</v>
      </c>
      <c r="K463">
        <f t="shared" si="45"/>
        <v>-3.118671155306945E-2</v>
      </c>
      <c r="M463">
        <f t="shared" si="46"/>
        <v>-3.118671155306945E-2</v>
      </c>
      <c r="N463" s="13">
        <f t="shared" si="47"/>
        <v>4.4766790812585167E-6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6.9061244747630592</v>
      </c>
      <c r="H464" s="10">
        <f t="shared" si="48"/>
        <v>-2.8640242237969571E-2</v>
      </c>
      <c r="I464">
        <f t="shared" si="44"/>
        <v>-0.34368290685563485</v>
      </c>
      <c r="K464">
        <f t="shared" si="45"/>
        <v>-3.0749873926793278E-2</v>
      </c>
      <c r="M464">
        <f t="shared" si="46"/>
        <v>-3.0749873926793278E-2</v>
      </c>
      <c r="N464" s="13">
        <f t="shared" si="47"/>
        <v>4.4505458624891663E-6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6.9170969226372971</v>
      </c>
      <c r="H465" s="10">
        <f t="shared" si="48"/>
        <v>-2.8215816219066273E-2</v>
      </c>
      <c r="I465">
        <f t="shared" si="44"/>
        <v>-0.33858979462879529</v>
      </c>
      <c r="K465">
        <f t="shared" si="45"/>
        <v>-3.0319143723920274E-2</v>
      </c>
      <c r="M465">
        <f t="shared" si="46"/>
        <v>-3.0319143723920274E-2</v>
      </c>
      <c r="N465" s="13">
        <f t="shared" si="47"/>
        <v>4.4239865926753571E-6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6.9280693705115342</v>
      </c>
      <c r="H466" s="10">
        <f t="shared" si="48"/>
        <v>-2.7797529462145233E-2</v>
      </c>
      <c r="I466">
        <f t="shared" si="44"/>
        <v>-0.33357035354574283</v>
      </c>
      <c r="K466">
        <f t="shared" si="45"/>
        <v>-2.9894435875946365E-2</v>
      </c>
      <c r="M466">
        <f t="shared" si="46"/>
        <v>-2.9894435875946365E-2</v>
      </c>
      <c r="N466" s="13">
        <f t="shared" si="47"/>
        <v>4.3970165082403216E-6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6.9390418183857729</v>
      </c>
      <c r="H467" s="10">
        <f t="shared" si="48"/>
        <v>-2.7385295539311103E-2</v>
      </c>
      <c r="I467">
        <f t="shared" si="44"/>
        <v>-0.32862354647173325</v>
      </c>
      <c r="K467">
        <f t="shared" si="45"/>
        <v>-2.9475666490328074E-2</v>
      </c>
      <c r="M467">
        <f t="shared" si="46"/>
        <v>-2.9475666490328074E-2</v>
      </c>
      <c r="N467" s="13">
        <f t="shared" si="47"/>
        <v>4.3696507128555962E-6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6.9500142662600108</v>
      </c>
      <c r="H468" s="10">
        <f t="shared" si="48"/>
        <v>-2.6979029203104986E-2</v>
      </c>
      <c r="I468">
        <f t="shared" ref="I468:I469" si="50">H468*$E$6</f>
        <v>-0.3237483504372598</v>
      </c>
      <c r="K468">
        <f t="shared" ref="K468:K469" si="51">(1/2)*($L$9*$L$4*EXP(-$L$7*$O$6*(G468/$O$6-1))-($L$9*$L$6*EXP(-$L$5*$O$6*(G468/$O$6-1))))</f>
        <v>-2.906275283447762E-2</v>
      </c>
      <c r="M468">
        <f t="shared" ref="M468:M469" si="52">(1/2)*($L$9*$O$4*EXP(-$O$8*$O$6*(G468/$O$6-1))-($L$9*$O$7*EXP(-$O$5*$O$6*(G468/$O$6-1))))</f>
        <v>-2.906275283447762E-2</v>
      </c>
      <c r="N468" s="13">
        <f t="shared" ref="N468:N469" si="53">(M468-H468)^2*O468</f>
        <v>4.3419041719407562E-6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6.9609867141342487</v>
      </c>
      <c r="H469" s="10">
        <f t="shared" si="48"/>
        <v>-2.6578646370924112E-2</v>
      </c>
      <c r="I469">
        <f t="shared" si="50"/>
        <v>-0.31894375645108936</v>
      </c>
      <c r="K469">
        <f t="shared" si="51"/>
        <v>-2.8655613319968014E-2</v>
      </c>
      <c r="M469">
        <f t="shared" si="52"/>
        <v>-2.8655613319968014E-2</v>
      </c>
      <c r="N469" s="13">
        <f t="shared" si="53"/>
        <v>4.3137917074207346E-6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workbookViewId="0">
      <selection activeCell="B9" sqref="B9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183</v>
      </c>
      <c r="B2" s="1" t="s">
        <v>6</v>
      </c>
      <c r="D2" s="1" t="s">
        <v>4</v>
      </c>
      <c r="E2" s="1" t="s">
        <v>6</v>
      </c>
      <c r="K2" s="1" t="s">
        <v>262</v>
      </c>
      <c r="L2" s="1" t="s">
        <v>57</v>
      </c>
      <c r="N2" s="1" t="s">
        <v>262</v>
      </c>
      <c r="O2" s="1" t="s">
        <v>36</v>
      </c>
    </row>
    <row r="3" spans="1:27" x14ac:dyDescent="0.4">
      <c r="A3" s="2" t="s">
        <v>171</v>
      </c>
      <c r="B3" s="1" t="s">
        <v>127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">
        <v>-8.4693000000000005</v>
      </c>
      <c r="D4" s="21" t="s">
        <v>8</v>
      </c>
      <c r="E4" s="4">
        <f>E11</f>
        <v>2.4595728466269828</v>
      </c>
      <c r="F4" t="s">
        <v>185</v>
      </c>
      <c r="K4" s="2" t="s">
        <v>264</v>
      </c>
      <c r="L4" s="4">
        <f>O4</f>
        <v>2.1173202157234012</v>
      </c>
      <c r="N4" s="12" t="s">
        <v>264</v>
      </c>
      <c r="O4" s="4">
        <v>2.1173202157234012</v>
      </c>
      <c r="P4" t="s">
        <v>47</v>
      </c>
      <c r="Q4" s="26" t="s">
        <v>271</v>
      </c>
      <c r="R4">
        <f>$O$6*2/SQRT(3)</f>
        <v>2.8399468274668593</v>
      </c>
      <c r="S4" t="s">
        <v>272</v>
      </c>
      <c r="X4" s="27"/>
    </row>
    <row r="5" spans="1:27" x14ac:dyDescent="0.4">
      <c r="A5" s="2" t="s">
        <v>20</v>
      </c>
      <c r="B5" s="5">
        <v>11.454000000000001</v>
      </c>
      <c r="D5" s="2" t="s">
        <v>3</v>
      </c>
      <c r="E5" s="5">
        <f>O10</f>
        <v>2.0220057259940472E-2</v>
      </c>
      <c r="K5" s="2" t="s">
        <v>2</v>
      </c>
      <c r="L5" s="4">
        <f>O5</f>
        <v>1.020238247827999</v>
      </c>
      <c r="N5" s="12" t="s">
        <v>2</v>
      </c>
      <c r="O5" s="4">
        <v>1.020238247827999</v>
      </c>
      <c r="P5" t="s">
        <v>47</v>
      </c>
      <c r="Q5" s="28" t="s">
        <v>24</v>
      </c>
      <c r="R5" s="29">
        <f>O4</f>
        <v>2.1173202157234012</v>
      </c>
      <c r="S5" s="29">
        <f>O5</f>
        <v>1.020238247827999</v>
      </c>
      <c r="T5" s="29">
        <f>O6</f>
        <v>2.4594660979833223</v>
      </c>
      <c r="U5" s="29">
        <f>($O$6+$O$6*2/SQRT(3))/2</f>
        <v>2.6497064627250908</v>
      </c>
      <c r="V5" s="30" t="s">
        <v>111</v>
      </c>
      <c r="W5" s="30" t="str">
        <f>B3</f>
        <v>Fe</v>
      </c>
      <c r="X5" s="31" t="str">
        <f>B3</f>
        <v>Fe</v>
      </c>
    </row>
    <row r="6" spans="1:27" x14ac:dyDescent="0.4">
      <c r="A6" s="2" t="s">
        <v>0</v>
      </c>
      <c r="B6" s="1">
        <v>1.036</v>
      </c>
      <c r="D6" s="2" t="s">
        <v>13</v>
      </c>
      <c r="E6" s="1">
        <v>8</v>
      </c>
      <c r="F6" t="s">
        <v>14</v>
      </c>
      <c r="K6" s="18" t="s">
        <v>265</v>
      </c>
      <c r="L6" s="4">
        <f>2*L4</f>
        <v>4.2346404314468025</v>
      </c>
      <c r="N6" s="12" t="s">
        <v>23</v>
      </c>
      <c r="O6" s="4">
        <v>2.4594660979833223</v>
      </c>
      <c r="P6" t="s">
        <v>47</v>
      </c>
    </row>
    <row r="7" spans="1:27" x14ac:dyDescent="0.4">
      <c r="A7" s="63" t="s">
        <v>1</v>
      </c>
      <c r="B7" s="5">
        <v>2.2709999999999999</v>
      </c>
      <c r="C7" t="s">
        <v>260</v>
      </c>
      <c r="D7" s="2" t="s">
        <v>26</v>
      </c>
      <c r="E7" s="1">
        <v>2</v>
      </c>
      <c r="F7" t="s">
        <v>27</v>
      </c>
      <c r="K7" s="18" t="s">
        <v>263</v>
      </c>
      <c r="L7" s="4">
        <f>2*L5</f>
        <v>2.040476495655998</v>
      </c>
      <c r="N7" s="18" t="s">
        <v>265</v>
      </c>
      <c r="O7" s="4">
        <f>2*O4</f>
        <v>4.2346404314468025</v>
      </c>
      <c r="Q7" s="23" t="s">
        <v>37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f>2/SQRT(3)</f>
        <v>1.1547005383792517</v>
      </c>
      <c r="F8" t="s">
        <v>244</v>
      </c>
      <c r="N8" s="18" t="s">
        <v>263</v>
      </c>
      <c r="O8" s="4">
        <f>2*O5</f>
        <v>2.040476495655998</v>
      </c>
      <c r="Q8" s="26" t="s">
        <v>271</v>
      </c>
      <c r="R8">
        <f>$O$6*2/SQRT(3)</f>
        <v>2.8399468274668593</v>
      </c>
      <c r="S8" t="s">
        <v>272</v>
      </c>
      <c r="X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N9" s="3" t="s">
        <v>67</v>
      </c>
      <c r="O9" s="1">
        <f>O8/O5</f>
        <v>2</v>
      </c>
      <c r="Q9" s="28" t="s">
        <v>245</v>
      </c>
      <c r="R9" s="29">
        <f>O4</f>
        <v>2.1173202157234012</v>
      </c>
      <c r="S9" s="29">
        <f>O5</f>
        <v>1.020238247827999</v>
      </c>
      <c r="T9" s="29">
        <f>O6</f>
        <v>2.4594660979833223</v>
      </c>
      <c r="U9" s="29">
        <f>($O$6+$O$6*2/SQRT(3))/2</f>
        <v>2.6497064627250908</v>
      </c>
      <c r="V9" s="30" t="s">
        <v>111</v>
      </c>
      <c r="W9" s="30" t="str">
        <f>B3</f>
        <v>Fe</v>
      </c>
      <c r="X9" s="31" t="str">
        <f>B3</f>
        <v>Fe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258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2.8400700901831657</v>
      </c>
      <c r="D11" s="3" t="s">
        <v>8</v>
      </c>
      <c r="E11" s="4">
        <f>$B$11/$E$8</f>
        <v>2.4595728466269828</v>
      </c>
      <c r="F11" t="s">
        <v>33</v>
      </c>
      <c r="Q11" s="33" t="s">
        <v>41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3.1259016065154706</v>
      </c>
      <c r="D12" s="3" t="s">
        <v>2</v>
      </c>
      <c r="E12" s="4">
        <f>(9*$B$6*$B$5/(-$B$4))^(1/2)</f>
        <v>3.5510432631665774</v>
      </c>
      <c r="N12" s="22" t="s">
        <v>270</v>
      </c>
      <c r="O12" s="20">
        <f>(O6-E4)/E4*100</f>
        <v>-4.3401293768124188E-3</v>
      </c>
      <c r="Q12" s="26" t="s">
        <v>39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40</v>
      </c>
      <c r="AA13" s="27"/>
    </row>
    <row r="14" spans="1:27" x14ac:dyDescent="0.4">
      <c r="A14" s="3" t="s">
        <v>99</v>
      </c>
      <c r="B14" s="1">
        <f>(B7-1)/(2*E12)-1/3</f>
        <v>-0.15437184148338481</v>
      </c>
      <c r="D14" s="3" t="s">
        <v>15</v>
      </c>
      <c r="E14" s="4">
        <f>-(1+$E$13+$E$5*$E$13^3)*EXP(-$E$13)</f>
        <v>-1</v>
      </c>
      <c r="Q14" s="28" t="s">
        <v>43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-8.4693000000000005</v>
      </c>
    </row>
    <row r="16" spans="1:27" x14ac:dyDescent="0.4">
      <c r="D16" s="3" t="s">
        <v>9</v>
      </c>
      <c r="E16" s="4">
        <f>$E$15*$E$6</f>
        <v>-67.754400000000004</v>
      </c>
      <c r="Q16" s="1" t="s">
        <v>52</v>
      </c>
      <c r="R16" s="1"/>
      <c r="S16" s="1"/>
      <c r="T16" s="1" t="s">
        <v>63</v>
      </c>
    </row>
    <row r="17" spans="1:25" x14ac:dyDescent="0.4">
      <c r="A17" t="s">
        <v>19</v>
      </c>
      <c r="Q17" s="1" t="s">
        <v>48</v>
      </c>
      <c r="R17" s="19">
        <f>B4/L9+O7/SQRT(L9)</f>
        <v>0.43850898248138059</v>
      </c>
      <c r="S17" s="1" t="s">
        <v>49</v>
      </c>
      <c r="T17" s="1" t="s">
        <v>64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266</v>
      </c>
      <c r="M18" t="s">
        <v>34</v>
      </c>
      <c r="N18" t="s">
        <v>35</v>
      </c>
      <c r="O18" t="s">
        <v>42</v>
      </c>
      <c r="P18" t="s">
        <v>38</v>
      </c>
      <c r="Q18" s="2" t="s">
        <v>53</v>
      </c>
      <c r="R18" s="1">
        <v>2.95</v>
      </c>
      <c r="S18" s="1" t="s">
        <v>51</v>
      </c>
      <c r="T18" s="1" t="s">
        <v>65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1.7669389741706658</v>
      </c>
      <c r="H19" s="10">
        <f>-(-$B$4)*(1+D19+$E$5*D19^3)*EXP(-D19)</f>
        <v>0.46550503177427238</v>
      </c>
      <c r="I19">
        <f>H19*$E$6</f>
        <v>3.7240402541941791</v>
      </c>
      <c r="K19">
        <f>(1/2)*($L$9*$L$4*EXP(-$L$7*$O$6*(G19/$O$6-1))-($L$9*$L$6*EXP(-$L$5*$O$6*(G19/$O$6-1))))</f>
        <v>0.46301428415449664</v>
      </c>
      <c r="M19">
        <f>(1/2)*($L$9*$O$4*EXP(-$O$8*$O$6*(G19/$O$6-1))-($L$9*$O$7*EXP(-$O$5*$O$6*(G19/$O$6-1))))</f>
        <v>0.46301428415449664</v>
      </c>
      <c r="N19" s="13">
        <f>(M19-H19)^2*O19</f>
        <v>6.2038237054185449E-6</v>
      </c>
      <c r="O19" s="13">
        <v>1</v>
      </c>
      <c r="P19" s="14">
        <f>SUMSQ(N26:N295)</f>
        <v>8.6898042160720751E-8</v>
      </c>
      <c r="Q19" s="1" t="s">
        <v>62</v>
      </c>
      <c r="R19" s="19">
        <f>O8/(O8-O5)*-B4/SQRT(L9)</f>
        <v>5.9886994619032272</v>
      </c>
      <c r="S19" s="1" t="s">
        <v>61</v>
      </c>
      <c r="T19" s="1" t="s">
        <v>64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1.7807916516197924</v>
      </c>
      <c r="H20" s="10">
        <f>-(-$B$4)*(1+D20+$E$5*D20^3)*EXP(-D20)</f>
        <v>-2.1867520708302769E-2</v>
      </c>
      <c r="I20">
        <f t="shared" ref="I20:I83" si="2">H20*$E$6</f>
        <v>-0.17494016566642215</v>
      </c>
      <c r="K20">
        <f t="shared" ref="K20:K83" si="3">(1/2)*($L$9*$L$4*EXP(-$L$7*$O$6*(G20/$O$6-1))-($L$9*$L$6*EXP(-$L$5*$O$6*(G20/$O$6-1))))</f>
        <v>-2.495853194749742E-2</v>
      </c>
      <c r="M20">
        <f t="shared" ref="M20:M83" si="4">(1/2)*($L$9*$O$4*EXP(-$O$8*$O$6*(G20/$O$6-1))-($L$9*$O$7*EXP(-$O$5*$O$6*(G20/$O$6-1))))</f>
        <v>-2.495853194749742E-2</v>
      </c>
      <c r="N20" s="13">
        <f t="shared" ref="N20:N83" si="5">(M20-H20)^2*O20</f>
        <v>9.554350480827654E-6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1.7946443290689187</v>
      </c>
      <c r="H21" s="10">
        <f t="shared" ref="H21:H84" si="6">-(-$B$4)*(1+D21+$E$5*D21^3)*EXP(-D21)</f>
        <v>-0.48906941052168118</v>
      </c>
      <c r="I21">
        <f t="shared" si="2"/>
        <v>-3.9125552841734494</v>
      </c>
      <c r="K21">
        <f t="shared" si="3"/>
        <v>-0.49266445739943521</v>
      </c>
      <c r="M21">
        <f t="shared" si="4"/>
        <v>-0.49266445739943521</v>
      </c>
      <c r="N21" s="13">
        <f t="shared" si="5"/>
        <v>1.2924362053248976E-5</v>
      </c>
      <c r="O21" s="13">
        <v>1</v>
      </c>
      <c r="Q21" s="16" t="s">
        <v>54</v>
      </c>
      <c r="R21" s="19">
        <f>(O7/O4)/(O8/O5)</f>
        <v>1</v>
      </c>
      <c r="S21" s="1" t="s">
        <v>55</v>
      </c>
      <c r="T21" s="1">
        <f>SQRT(L9)</f>
        <v>2.8284271247461903</v>
      </c>
      <c r="U21" s="1" t="s">
        <v>56</v>
      </c>
      <c r="V21" s="1">
        <f>R21-T21</f>
        <v>-1.8284271247461903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1.8084970065180448</v>
      </c>
      <c r="H22" s="10">
        <f t="shared" si="6"/>
        <v>-0.93675022705803979</v>
      </c>
      <c r="I22">
        <f t="shared" si="2"/>
        <v>-7.4940018164643183</v>
      </c>
      <c r="K22">
        <f t="shared" si="3"/>
        <v>-0.94076189811464772</v>
      </c>
      <c r="M22">
        <f t="shared" si="4"/>
        <v>-0.94076189811464772</v>
      </c>
      <c r="N22" s="13">
        <f t="shared" si="5"/>
        <v>1.6093504666425826E-5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1.8223496839671713</v>
      </c>
      <c r="H23" s="10">
        <f t="shared" si="6"/>
        <v>-1.3655404971963232</v>
      </c>
      <c r="I23">
        <f t="shared" si="2"/>
        <v>-10.924323977570586</v>
      </c>
      <c r="K23">
        <f t="shared" si="3"/>
        <v>-1.3698895970218246</v>
      </c>
      <c r="M23">
        <f t="shared" si="4"/>
        <v>-1.3698895970218246</v>
      </c>
      <c r="N23" s="13">
        <f t="shared" si="5"/>
        <v>1.8914669292175933E-5</v>
      </c>
      <c r="O23" s="13">
        <v>1</v>
      </c>
      <c r="Q23" s="1" t="s">
        <v>60</v>
      </c>
      <c r="R23" s="1"/>
      <c r="V23" s="1" t="s">
        <v>107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1.8362023614162977</v>
      </c>
      <c r="H24" s="10">
        <f t="shared" si="6"/>
        <v>-1.776052218448821</v>
      </c>
      <c r="I24">
        <f t="shared" si="2"/>
        <v>-14.208417747590568</v>
      </c>
      <c r="K24">
        <f t="shared" si="3"/>
        <v>-1.780667200504805</v>
      </c>
      <c r="M24">
        <f t="shared" si="4"/>
        <v>-1.780667200504805</v>
      </c>
      <c r="N24" s="13">
        <f t="shared" si="5"/>
        <v>2.1298059377054168E-5</v>
      </c>
      <c r="O24" s="13">
        <v>1</v>
      </c>
      <c r="Q24" s="17" t="s">
        <v>58</v>
      </c>
      <c r="R24" s="19">
        <f>O5/(O8-O5)*-B4/L9</f>
        <v>1.0586625000000001</v>
      </c>
      <c r="V24" s="15" t="str">
        <f>D3</f>
        <v>BCC</v>
      </c>
      <c r="W24" s="1" t="str">
        <f>E3</f>
        <v>Fe</v>
      </c>
      <c r="X24" t="s">
        <v>100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1.8500550388654238</v>
      </c>
      <c r="H25" s="10">
        <f t="shared" si="6"/>
        <v>-2.1688793776527455</v>
      </c>
      <c r="I25">
        <f t="shared" si="2"/>
        <v>-17.351035021221964</v>
      </c>
      <c r="K25">
        <f t="shared" si="3"/>
        <v>-2.1736958087969711</v>
      </c>
      <c r="M25">
        <f t="shared" si="4"/>
        <v>-2.1736958087969711</v>
      </c>
      <c r="N25" s="13">
        <f t="shared" si="5"/>
        <v>2.3198008967066185E-5</v>
      </c>
      <c r="O25" s="13">
        <v>1</v>
      </c>
      <c r="Q25" s="17" t="s">
        <v>59</v>
      </c>
      <c r="R25" s="19">
        <f>O8/(O8-O5)*-B4/SQRT(L9)</f>
        <v>5.9886994619032272</v>
      </c>
      <c r="V25" s="2" t="s">
        <v>103</v>
      </c>
      <c r="W25" s="1">
        <f>(-B4/(12*PI()*B6*W26))^(1/2)</f>
        <v>0.39216494029819043</v>
      </c>
      <c r="X25" t="s">
        <v>101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1.8639077163145503</v>
      </c>
      <c r="H26" s="10">
        <f t="shared" si="6"/>
        <v>-2.5445984555896417</v>
      </c>
      <c r="I26">
        <f t="shared" si="2"/>
        <v>-20.356787644717134</v>
      </c>
      <c r="K26">
        <f t="shared" si="3"/>
        <v>-2.5495585107809973</v>
      </c>
      <c r="M26">
        <f t="shared" si="4"/>
        <v>-2.5495585107809973</v>
      </c>
      <c r="N26" s="13">
        <f t="shared" si="5"/>
        <v>2.4602147501293253E-5</v>
      </c>
      <c r="O26" s="13">
        <v>1</v>
      </c>
      <c r="V26" s="2" t="s">
        <v>104</v>
      </c>
      <c r="W26" s="1">
        <v>1.41</v>
      </c>
      <c r="X26" t="s">
        <v>102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1.8777603937636766</v>
      </c>
      <c r="H27" s="10">
        <f t="shared" si="6"/>
        <v>-2.9037689179054516</v>
      </c>
      <c r="I27">
        <f t="shared" si="2"/>
        <v>-23.230151343243612</v>
      </c>
      <c r="K27">
        <f t="shared" si="3"/>
        <v>-2.9088209036320727</v>
      </c>
      <c r="M27">
        <f t="shared" si="4"/>
        <v>-2.9088209036320727</v>
      </c>
      <c r="N27" s="13">
        <f t="shared" si="5"/>
        <v>2.5522559781983659E-5</v>
      </c>
      <c r="O27" s="13">
        <v>1</v>
      </c>
      <c r="Q27" s="2" t="s">
        <v>67</v>
      </c>
      <c r="R27" s="1">
        <v>2.9511489195477254</v>
      </c>
      <c r="V27" s="2" t="s">
        <v>109</v>
      </c>
      <c r="W27" s="1">
        <v>1</v>
      </c>
      <c r="X27" s="3" t="s">
        <v>110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1.8916130712128028</v>
      </c>
      <c r="H28" s="10">
        <f t="shared" si="6"/>
        <v>-3.2469336926944061</v>
      </c>
      <c r="I28">
        <f t="shared" si="2"/>
        <v>-25.975469541555249</v>
      </c>
      <c r="K28">
        <f t="shared" si="3"/>
        <v>-3.2520315977308094</v>
      </c>
      <c r="M28">
        <f t="shared" si="4"/>
        <v>-3.2520315977308094</v>
      </c>
      <c r="N28" s="13">
        <f t="shared" si="5"/>
        <v>2.5988635760185957E-5</v>
      </c>
      <c r="O28" s="13">
        <v>1</v>
      </c>
      <c r="Q28" s="2" t="s">
        <v>3</v>
      </c>
      <c r="R28" s="1">
        <v>0.05</v>
      </c>
      <c r="V28" s="22" t="s">
        <v>105</v>
      </c>
      <c r="W28" s="1">
        <f>3*W25*(B7*W27-1)/W26</f>
        <v>1.0605141257851065</v>
      </c>
      <c r="X28" t="s">
        <v>108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1.9054657486619293</v>
      </c>
      <c r="H29" s="10">
        <f t="shared" si="6"/>
        <v>-3.5746196351004671</v>
      </c>
      <c r="I29">
        <f t="shared" si="2"/>
        <v>-28.596957080803737</v>
      </c>
      <c r="K29">
        <f t="shared" si="3"/>
        <v>-3.5797227072596343</v>
      </c>
      <c r="M29">
        <f t="shared" si="4"/>
        <v>-3.5797227072596343</v>
      </c>
      <c r="N29" s="13">
        <f t="shared" si="5"/>
        <v>2.6041345461667038E-5</v>
      </c>
      <c r="O29" s="13">
        <v>1</v>
      </c>
      <c r="Q29" s="17" t="s">
        <v>66</v>
      </c>
      <c r="R29" s="1">
        <f>ABS( -(SQRT(R27))^3/(R27-1)-(SQRT(1/R27)^3/(1/R27-1)) + (2+6*R28))</f>
        <v>2.6290081223123707E-12</v>
      </c>
      <c r="S29" t="s">
        <v>69</v>
      </c>
      <c r="V29" s="22" t="s">
        <v>67</v>
      </c>
      <c r="W29" s="1" t="e">
        <f>((W28+SQRT(W28^2-4))/2)^2</f>
        <v>#NUM!</v>
      </c>
      <c r="X29" t="s">
        <v>112</v>
      </c>
    </row>
    <row r="30" spans="1:25" x14ac:dyDescent="0.4">
      <c r="A30" t="s">
        <v>50</v>
      </c>
      <c r="D30" s="6">
        <v>-0.78</v>
      </c>
      <c r="E30" s="7">
        <f t="shared" si="0"/>
        <v>-0.45899164975628043</v>
      </c>
      <c r="G30">
        <f t="shared" si="1"/>
        <v>1.9193184261110556</v>
      </c>
      <c r="H30" s="10">
        <f t="shared" si="6"/>
        <v>-3.8873379792808662</v>
      </c>
      <c r="I30">
        <f t="shared" si="2"/>
        <v>-31.09870383424693</v>
      </c>
      <c r="K30">
        <f t="shared" si="3"/>
        <v>-3.8924103268850665</v>
      </c>
      <c r="M30">
        <f t="shared" si="4"/>
        <v>-3.8924103268850665</v>
      </c>
      <c r="N30" s="13">
        <f t="shared" si="5"/>
        <v>2.5728710217836298E-5</v>
      </c>
      <c r="O30" s="13">
        <v>1</v>
      </c>
      <c r="V30" s="22" t="s">
        <v>22</v>
      </c>
      <c r="W30" s="1">
        <f>1/(O5*W25^2)</f>
        <v>6.3732487467952348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1.9331711035601817</v>
      </c>
      <c r="H31" s="10">
        <f t="shared" si="6"/>
        <v>-4.1855847780672706</v>
      </c>
      <c r="I31">
        <f t="shared" si="2"/>
        <v>-33.484678224538165</v>
      </c>
      <c r="K31">
        <f t="shared" si="3"/>
        <v>-4.190594994917344</v>
      </c>
      <c r="M31">
        <f t="shared" si="4"/>
        <v>-4.190594994917344</v>
      </c>
      <c r="N31" s="13">
        <f t="shared" si="5"/>
        <v>2.5102272884759546E-5</v>
      </c>
      <c r="O31" s="13">
        <v>1</v>
      </c>
      <c r="Q31" t="s">
        <v>68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1.9470237810093083</v>
      </c>
      <c r="H32" s="10">
        <f t="shared" si="6"/>
        <v>-4.4698413306514482</v>
      </c>
      <c r="I32">
        <f t="shared" si="2"/>
        <v>-35.758730645211585</v>
      </c>
      <c r="K32">
        <f t="shared" si="3"/>
        <v>-4.4747621433272471</v>
      </c>
      <c r="M32">
        <f t="shared" si="4"/>
        <v>-4.4747621433272471</v>
      </c>
      <c r="N32" s="13">
        <f t="shared" si="5"/>
        <v>2.4214397390303263E-5</v>
      </c>
      <c r="O32" s="13">
        <v>1</v>
      </c>
      <c r="Q32" s="21" t="s">
        <v>3</v>
      </c>
      <c r="R32" s="21" t="s">
        <v>67</v>
      </c>
      <c r="S32" t="s">
        <v>74</v>
      </c>
      <c r="T32" t="s">
        <v>75</v>
      </c>
      <c r="U32" t="s">
        <v>86</v>
      </c>
      <c r="V32" t="s">
        <v>84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1.9608764584584346</v>
      </c>
      <c r="H33" s="10">
        <f t="shared" si="6"/>
        <v>-4.7405745986137342</v>
      </c>
      <c r="I33">
        <f t="shared" si="2"/>
        <v>-37.924596788909874</v>
      </c>
      <c r="K33">
        <f t="shared" si="3"/>
        <v>-4.7453825349898899</v>
      </c>
      <c r="M33">
        <f t="shared" si="4"/>
        <v>-4.7453825349898899</v>
      </c>
      <c r="N33" s="13">
        <f t="shared" si="5"/>
        <v>2.3116252197161497E-5</v>
      </c>
      <c r="O33" s="13">
        <v>1</v>
      </c>
      <c r="Q33" s="20">
        <v>0.2</v>
      </c>
      <c r="R33" s="5">
        <v>8.1167990000000003</v>
      </c>
      <c r="T33" t="s">
        <v>79</v>
      </c>
      <c r="U33" t="s">
        <v>89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1.9747291359075607</v>
      </c>
      <c r="H34" s="10">
        <f t="shared" si="6"/>
        <v>-4.9982376106043249</v>
      </c>
      <c r="I34">
        <f t="shared" si="2"/>
        <v>-39.985900884834599</v>
      </c>
      <c r="K34">
        <f t="shared" si="3"/>
        <v>-5.0029126885148116</v>
      </c>
      <c r="M34">
        <f t="shared" si="4"/>
        <v>-5.0029126885148116</v>
      </c>
      <c r="N34" s="13">
        <f t="shared" si="5"/>
        <v>2.1856353469120817E-5</v>
      </c>
      <c r="O34" s="13">
        <v>1</v>
      </c>
      <c r="Q34" s="1">
        <v>0.15</v>
      </c>
      <c r="R34" s="5">
        <v>6.25</v>
      </c>
      <c r="T34" t="s">
        <v>79</v>
      </c>
      <c r="U34" t="s">
        <v>90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1.9885818133566873</v>
      </c>
      <c r="H35" s="10">
        <f t="shared" si="6"/>
        <v>-5.2432698559793609</v>
      </c>
      <c r="I35">
        <f t="shared" si="2"/>
        <v>-41.946158847834887</v>
      </c>
      <c r="K35">
        <f t="shared" si="3"/>
        <v>-5.2477952910112649</v>
      </c>
      <c r="M35">
        <f t="shared" si="4"/>
        <v>-5.2477952910112649</v>
      </c>
      <c r="N35" s="13">
        <f t="shared" si="5"/>
        <v>2.047956222798347E-5</v>
      </c>
      <c r="O35" s="13">
        <v>1</v>
      </c>
      <c r="Q35" s="20">
        <v>0.1</v>
      </c>
      <c r="R35" s="5">
        <v>4.5397220000000003</v>
      </c>
      <c r="U35" t="s">
        <v>98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2.0024344908058134</v>
      </c>
      <c r="H36" s="10">
        <f t="shared" si="6"/>
        <v>-5.4760976676858917</v>
      </c>
      <c r="I36">
        <f t="shared" si="2"/>
        <v>-43.808781341487133</v>
      </c>
      <c r="K36">
        <f t="shared" si="3"/>
        <v>-5.4804595991283129</v>
      </c>
      <c r="M36">
        <f t="shared" si="4"/>
        <v>-5.4804595991283129</v>
      </c>
      <c r="N36" s="13">
        <f t="shared" si="5"/>
        <v>1.9026445908383142E-5</v>
      </c>
      <c r="O36" s="13">
        <v>1</v>
      </c>
      <c r="Q36" s="1">
        <v>9.5000000000000001E-2</v>
      </c>
      <c r="R36" s="5">
        <v>4.3764019999999997</v>
      </c>
      <c r="U36" t="s">
        <v>95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2.0162871682549399</v>
      </c>
      <c r="H37" s="10">
        <f t="shared" si="6"/>
        <v>-5.6971345946820708</v>
      </c>
      <c r="I37">
        <f t="shared" si="2"/>
        <v>-45.577076757456567</v>
      </c>
      <c r="K37">
        <f t="shared" si="3"/>
        <v>-5.7013218286996192</v>
      </c>
      <c r="M37">
        <f t="shared" si="4"/>
        <v>-5.7013218286996192</v>
      </c>
      <c r="N37" s="13">
        <f t="shared" si="5"/>
        <v>1.7532928717714441E-5</v>
      </c>
      <c r="O37" s="13">
        <v>1</v>
      </c>
      <c r="Q37" s="1">
        <v>0.09</v>
      </c>
      <c r="R37" s="5">
        <v>4.21</v>
      </c>
      <c r="U37" t="s">
        <v>91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2.0301398457040665</v>
      </c>
      <c r="H38" s="10">
        <f t="shared" si="6"/>
        <v>-5.9067817641715878</v>
      </c>
      <c r="I38">
        <f t="shared" si="2"/>
        <v>-47.254254113372703</v>
      </c>
      <c r="K38">
        <f t="shared" si="3"/>
        <v>-5.9107855333134012</v>
      </c>
      <c r="M38">
        <f t="shared" si="4"/>
        <v>-5.9107855333134012</v>
      </c>
      <c r="N38" s="13">
        <f t="shared" si="5"/>
        <v>1.6030167340936644E-5</v>
      </c>
      <c r="O38" s="13">
        <v>1</v>
      </c>
      <c r="Q38" s="1">
        <v>8.5000000000000006E-2</v>
      </c>
      <c r="R38" s="5">
        <v>4.0533929999999998</v>
      </c>
      <c r="U38" t="s">
        <v>94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2.0439925231531926</v>
      </c>
      <c r="H39" s="10">
        <f t="shared" si="6"/>
        <v>-6.1054282339239254</v>
      </c>
      <c r="I39">
        <f t="shared" si="2"/>
        <v>-48.843425871391403</v>
      </c>
      <c r="K39">
        <f t="shared" si="3"/>
        <v>-6.1092419721194631</v>
      </c>
      <c r="M39">
        <f t="shared" si="4"/>
        <v>-6.1092419721194631</v>
      </c>
      <c r="N39" s="13">
        <f t="shared" si="5"/>
        <v>1.454459902410279E-5</v>
      </c>
      <c r="O39" s="13">
        <v>1</v>
      </c>
      <c r="Q39" s="1">
        <v>0.08</v>
      </c>
      <c r="R39" s="5">
        <v>3.89</v>
      </c>
      <c r="U39" t="s">
        <v>72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2.0578452006023191</v>
      </c>
      <c r="H40" s="10">
        <f t="shared" si="6"/>
        <v>-6.2934513349450265</v>
      </c>
      <c r="I40">
        <f t="shared" si="2"/>
        <v>-50.347610679560212</v>
      </c>
      <c r="K40">
        <f t="shared" si="3"/>
        <v>-6.2970704671761233</v>
      </c>
      <c r="M40">
        <f t="shared" si="4"/>
        <v>-6.2970704671761233</v>
      </c>
      <c r="N40" s="13">
        <f t="shared" si="5"/>
        <v>1.309811810616354E-5</v>
      </c>
      <c r="O40" s="13">
        <v>1</v>
      </c>
      <c r="Q40" s="1">
        <v>7.4999999999999997E-2</v>
      </c>
      <c r="R40" s="5">
        <v>3.7347440000000001</v>
      </c>
      <c r="T40" t="s">
        <v>80</v>
      </c>
      <c r="U40" t="s">
        <v>97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2.0716978780514452</v>
      </c>
      <c r="H41" s="10">
        <f t="shared" si="6"/>
        <v>-6.4712170047559905</v>
      </c>
      <c r="I41">
        <f t="shared" si="2"/>
        <v>-51.769736038047924</v>
      </c>
      <c r="K41">
        <f t="shared" si="3"/>
        <v>-6.4746387506314562</v>
      </c>
      <c r="M41">
        <f t="shared" si="4"/>
        <v>-6.4746387506314562</v>
      </c>
      <c r="N41" s="13">
        <f t="shared" si="5"/>
        <v>1.1708344836266745E-5</v>
      </c>
      <c r="O41" s="13">
        <v>1</v>
      </c>
      <c r="Q41" s="1">
        <v>7.0000000000000007E-2</v>
      </c>
      <c r="R41" s="5">
        <v>3.58</v>
      </c>
      <c r="S41" t="s">
        <v>71</v>
      </c>
      <c r="T41" t="s">
        <v>80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2.0855505555005718</v>
      </c>
      <c r="H42" s="10">
        <f t="shared" si="6"/>
        <v>-6.6390801115307125</v>
      </c>
      <c r="I42">
        <f t="shared" si="2"/>
        <v>-53.1126408922457</v>
      </c>
      <c r="K42">
        <f t="shared" si="3"/>
        <v>-6.642303302025212</v>
      </c>
      <c r="M42">
        <f t="shared" si="4"/>
        <v>-6.642303302025212</v>
      </c>
      <c r="N42" s="13">
        <f t="shared" si="5"/>
        <v>1.0388956963831828E-5</v>
      </c>
      <c r="O42" s="13">
        <v>1</v>
      </c>
      <c r="Q42" s="1">
        <v>6.5000000000000002E-2</v>
      </c>
      <c r="R42" s="5">
        <v>3.4196749999999998</v>
      </c>
      <c r="U42" t="s">
        <v>96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2.0994032329496979</v>
      </c>
      <c r="H43" s="10">
        <f t="shared" si="6"/>
        <v>-6.7973847693367793</v>
      </c>
      <c r="I43">
        <f t="shared" si="2"/>
        <v>-54.379078154694234</v>
      </c>
      <c r="K43">
        <f t="shared" si="3"/>
        <v>-6.8004096759894423</v>
      </c>
      <c r="M43">
        <f t="shared" si="4"/>
        <v>-6.8004096759894423</v>
      </c>
      <c r="N43" s="13">
        <f t="shared" si="5"/>
        <v>9.1500602573253835E-6</v>
      </c>
      <c r="O43" s="13">
        <v>1</v>
      </c>
      <c r="Q43" s="1">
        <v>0.06</v>
      </c>
      <c r="R43" s="5">
        <v>3.26</v>
      </c>
      <c r="T43" t="s">
        <v>81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2.1132559103988244</v>
      </c>
      <c r="H44" s="10">
        <f t="shared" si="6"/>
        <v>-6.9464646447175982</v>
      </c>
      <c r="I44">
        <f t="shared" si="2"/>
        <v>-55.571717157740785</v>
      </c>
      <c r="K44">
        <f t="shared" si="3"/>
        <v>-6.9492928206183784</v>
      </c>
      <c r="M44">
        <f t="shared" si="4"/>
        <v>-6.9492928206183784</v>
      </c>
      <c r="N44" s="13">
        <f t="shared" si="5"/>
        <v>7.9985789257539886E-6</v>
      </c>
      <c r="O44" s="13">
        <v>1</v>
      </c>
      <c r="Q44" s="1">
        <v>5.5E-2</v>
      </c>
      <c r="R44" s="5">
        <v>3.1070509999999998</v>
      </c>
      <c r="T44" t="s">
        <v>72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2.127108587847951</v>
      </c>
      <c r="H45" s="10">
        <f t="shared" si="6"/>
        <v>-7.0866432548474263</v>
      </c>
      <c r="I45">
        <f t="shared" si="2"/>
        <v>-56.69314603877941</v>
      </c>
      <c r="K45">
        <f t="shared" si="3"/>
        <v>-7.0892773867702701</v>
      </c>
      <c r="M45">
        <f t="shared" si="4"/>
        <v>-7.0892773867702701</v>
      </c>
      <c r="N45" s="13">
        <f t="shared" si="5"/>
        <v>6.9386509869446984E-6</v>
      </c>
      <c r="O45" s="13">
        <v>1</v>
      </c>
      <c r="Q45" s="1">
        <v>0.05</v>
      </c>
      <c r="R45" s="5">
        <v>2.95</v>
      </c>
      <c r="S45" t="s">
        <v>73</v>
      </c>
      <c r="U45" t="s">
        <v>92</v>
      </c>
      <c r="V45" t="s">
        <v>85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2.1409612652970771</v>
      </c>
      <c r="H46" s="10">
        <f t="shared" si="6"/>
        <v>-7.2182342574849763</v>
      </c>
      <c r="I46">
        <f t="shared" si="2"/>
        <v>-57.74587405987981</v>
      </c>
      <c r="K46">
        <f t="shared" si="3"/>
        <v>-7.2206780285567618</v>
      </c>
      <c r="M46">
        <f t="shared" si="4"/>
        <v>-7.2206780285567618</v>
      </c>
      <c r="N46" s="13">
        <f t="shared" si="5"/>
        <v>5.9720170512956779E-6</v>
      </c>
      <c r="O46" s="13">
        <v>1</v>
      </c>
      <c r="Q46" s="1">
        <v>4.4999999999999998E-2</v>
      </c>
      <c r="R46" s="5">
        <v>2.7951359999999998</v>
      </c>
      <c r="T46" t="s">
        <v>82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2.1548139427462032</v>
      </c>
      <c r="H47" s="10">
        <f t="shared" si="6"/>
        <v>-7.3415417329453065</v>
      </c>
      <c r="I47">
        <f t="shared" si="2"/>
        <v>-58.732333863562452</v>
      </c>
      <c r="K47">
        <f t="shared" si="3"/>
        <v>-7.3437996952679985</v>
      </c>
      <c r="M47">
        <f t="shared" si="4"/>
        <v>-7.3437996952679985</v>
      </c>
      <c r="N47" s="13">
        <f t="shared" si="5"/>
        <v>5.0983938506963395E-6</v>
      </c>
      <c r="O47" s="13">
        <v>1</v>
      </c>
      <c r="Q47" s="1">
        <v>0.04</v>
      </c>
      <c r="R47" s="5">
        <v>2.64</v>
      </c>
      <c r="T47" t="s">
        <v>82</v>
      </c>
      <c r="U47" t="s">
        <v>93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2.1686666201953302</v>
      </c>
      <c r="H48" s="10">
        <f t="shared" si="6"/>
        <v>-7.4568604583039555</v>
      </c>
      <c r="I48">
        <f t="shared" si="2"/>
        <v>-59.654883666431644</v>
      </c>
      <c r="K48">
        <f t="shared" si="3"/>
        <v>-7.4589379149748911</v>
      </c>
      <c r="M48">
        <f t="shared" si="4"/>
        <v>-7.4589379149748911</v>
      </c>
      <c r="N48" s="13">
        <f t="shared" si="5"/>
        <v>4.3158262196148999E-6</v>
      </c>
      <c r="O48" s="13">
        <v>1</v>
      </c>
      <c r="Q48" s="1">
        <v>3.5000000000000003E-2</v>
      </c>
      <c r="R48" s="5">
        <v>2.4810439999999998</v>
      </c>
      <c r="U48" t="s">
        <v>88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2.1825192976444567</v>
      </c>
      <c r="H49" s="10">
        <f t="shared" si="6"/>
        <v>-7.5644761740416584</v>
      </c>
      <c r="I49">
        <f t="shared" si="2"/>
        <v>-60.515809392333267</v>
      </c>
      <c r="K49">
        <f t="shared" si="3"/>
        <v>-7.566379070043082</v>
      </c>
      <c r="M49">
        <f t="shared" si="4"/>
        <v>-7.566379070043082</v>
      </c>
      <c r="N49" s="13">
        <f t="shared" si="5"/>
        <v>3.6210131922338143E-6</v>
      </c>
      <c r="O49" s="13">
        <v>1</v>
      </c>
      <c r="Q49" s="1">
        <v>0.03</v>
      </c>
      <c r="R49" s="5">
        <v>2.3199999999999998</v>
      </c>
      <c r="T49" t="s">
        <v>83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2.1963719750935833</v>
      </c>
      <c r="H50" s="10">
        <f t="shared" si="6"/>
        <v>-7.6646658433325792</v>
      </c>
      <c r="I50">
        <f t="shared" si="2"/>
        <v>-61.317326746660633</v>
      </c>
      <c r="K50">
        <f t="shared" si="3"/>
        <v>-7.6664006647866483</v>
      </c>
      <c r="M50">
        <f t="shared" si="4"/>
        <v>-7.6664006647866483</v>
      </c>
      <c r="N50" s="13">
        <f t="shared" si="5"/>
        <v>3.0096054774984719E-6</v>
      </c>
      <c r="O50" s="13">
        <v>1</v>
      </c>
      <c r="Q50" s="1">
        <v>2.5000000000000001E-2</v>
      </c>
      <c r="R50" s="5">
        <v>2.159411</v>
      </c>
      <c r="U50" t="s">
        <v>87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2.2102246525427094</v>
      </c>
      <c r="H51" s="10">
        <f t="shared" si="6"/>
        <v>-7.7576979041735292</v>
      </c>
      <c r="I51">
        <f t="shared" si="2"/>
        <v>-62.061583233388234</v>
      </c>
      <c r="K51">
        <f t="shared" si="3"/>
        <v>-7.7592715854831198</v>
      </c>
      <c r="M51">
        <f t="shared" si="4"/>
        <v>-7.7592715854831198</v>
      </c>
      <c r="N51" s="13">
        <f t="shared" si="5"/>
        <v>2.4764728641546879E-6</v>
      </c>
      <c r="O51" s="13">
        <v>1</v>
      </c>
      <c r="Q51" s="1">
        <v>0.02</v>
      </c>
      <c r="R51" s="5">
        <v>1.99</v>
      </c>
      <c r="T51" t="s">
        <v>77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2.2240773299918355</v>
      </c>
      <c r="H52" s="10">
        <f t="shared" si="6"/>
        <v>-7.8438325145465937</v>
      </c>
      <c r="I52">
        <f t="shared" si="2"/>
        <v>-62.75066011637275</v>
      </c>
      <c r="K52">
        <f t="shared" si="3"/>
        <v>-7.8452523529652538</v>
      </c>
      <c r="M52">
        <f t="shared" si="4"/>
        <v>-7.8452523529652538</v>
      </c>
      <c r="N52" s="13">
        <f t="shared" si="5"/>
        <v>2.0159411351032506E-6</v>
      </c>
      <c r="O52" s="13">
        <v>1</v>
      </c>
      <c r="Q52" s="1">
        <v>1.4999999999999999E-2</v>
      </c>
      <c r="R52" s="5">
        <v>1.818065</v>
      </c>
      <c r="T52" t="s">
        <v>71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2.237930007440962</v>
      </c>
      <c r="H53" s="10">
        <f t="shared" si="6"/>
        <v>-7.9233217908024347</v>
      </c>
      <c r="I53">
        <f t="shared" si="2"/>
        <v>-63.386574326419478</v>
      </c>
      <c r="K53">
        <f t="shared" si="3"/>
        <v>-7.9245953679989309</v>
      </c>
      <c r="M53">
        <f t="shared" si="4"/>
        <v>-7.9245953679989309</v>
      </c>
      <c r="N53" s="13">
        <f t="shared" si="5"/>
        <v>1.6219988754352067E-6</v>
      </c>
      <c r="O53" s="13">
        <v>1</v>
      </c>
      <c r="Q53" s="1">
        <v>0.01</v>
      </c>
      <c r="R53" s="5">
        <v>1.63</v>
      </c>
      <c r="T53" t="s">
        <v>78</v>
      </c>
      <c r="U53" t="s">
        <v>89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2.2517826848900886</v>
      </c>
      <c r="H54" s="10">
        <f t="shared" si="6"/>
        <v>-7.9964100394466744</v>
      </c>
      <c r="I54">
        <f t="shared" si="2"/>
        <v>-63.971280315573395</v>
      </c>
      <c r="K54">
        <f t="shared" si="3"/>
        <v>-7.9975451496506214</v>
      </c>
      <c r="M54">
        <f t="shared" si="4"/>
        <v>-7.9975451496506214</v>
      </c>
      <c r="N54" s="13">
        <f t="shared" si="5"/>
        <v>1.2884751751045208E-6</v>
      </c>
      <c r="O54" s="13">
        <v>1</v>
      </c>
      <c r="Q54" s="1">
        <v>5.0000000000000001E-3</v>
      </c>
      <c r="R54" s="5">
        <v>1.41</v>
      </c>
      <c r="T54" t="s">
        <v>76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2.2656353623392147</v>
      </c>
      <c r="H55" s="10">
        <f t="shared" si="6"/>
        <v>-8.0633339825068902</v>
      </c>
      <c r="I55">
        <f t="shared" si="2"/>
        <v>-64.506671860055121</v>
      </c>
      <c r="K55">
        <f t="shared" si="3"/>
        <v>-8.0643385668422827</v>
      </c>
      <c r="M55">
        <f t="shared" si="4"/>
        <v>-8.0643385668422827</v>
      </c>
      <c r="N55" s="13">
        <f t="shared" si="5"/>
        <v>1.0091896869160353E-6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2.2794880397883412</v>
      </c>
      <c r="H56" s="10">
        <f t="shared" si="6"/>
        <v>-8.124322976653195</v>
      </c>
      <c r="I56">
        <f t="shared" si="2"/>
        <v>-64.99458381322556</v>
      </c>
      <c r="K56">
        <f t="shared" si="3"/>
        <v>-8.1252050632858825</v>
      </c>
      <c r="M56">
        <f t="shared" si="4"/>
        <v>-8.1252050632858825</v>
      </c>
      <c r="N56" s="13">
        <f t="shared" si="5"/>
        <v>7.7807682756600364E-7</v>
      </c>
      <c r="O56" s="13">
        <v>1</v>
      </c>
      <c r="Q56" t="s">
        <v>70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2.2933407172374674</v>
      </c>
      <c r="H57" s="10">
        <f t="shared" si="6"/>
        <v>-8.1795992262406614</v>
      </c>
      <c r="I57">
        <f t="shared" si="2"/>
        <v>-65.436793809925291</v>
      </c>
      <c r="K57">
        <f t="shared" si="3"/>
        <v>-8.1803668759844097</v>
      </c>
      <c r="M57">
        <f t="shared" si="4"/>
        <v>-8.1803668759844097</v>
      </c>
      <c r="N57" s="13">
        <f t="shared" si="5"/>
        <v>5.8928612907686453E-7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2.3071933946865939</v>
      </c>
      <c r="H58" s="10">
        <f t="shared" si="6"/>
        <v>-8.2293779904375626</v>
      </c>
      <c r="I58">
        <f t="shared" si="2"/>
        <v>-65.835023923500501</v>
      </c>
      <c r="K58">
        <f t="shared" si="3"/>
        <v>-8.2300392474810131</v>
      </c>
      <c r="M58">
        <f t="shared" si="4"/>
        <v>-8.2300392474810131</v>
      </c>
      <c r="N58" s="13">
        <f t="shared" si="5"/>
        <v>4.372608775129588E-7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2.32104607213572</v>
      </c>
      <c r="H59" s="10">
        <f t="shared" si="6"/>
        <v>-8.2738677845989947</v>
      </c>
      <c r="I59">
        <f t="shared" si="2"/>
        <v>-66.190942276791958</v>
      </c>
      <c r="K59">
        <f t="shared" si="3"/>
        <v>-8.2744306320327237</v>
      </c>
      <c r="M59">
        <f t="shared" si="4"/>
        <v>-8.2744306320327237</v>
      </c>
      <c r="N59" s="13">
        <f t="shared" si="5"/>
        <v>3.1679723365522996E-7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2.3348987495848466</v>
      </c>
      <c r="H60" s="10">
        <f t="shared" si="6"/>
        <v>-8.313270576041262</v>
      </c>
      <c r="I60">
        <f t="shared" si="2"/>
        <v>-66.506164608330096</v>
      </c>
      <c r="K60">
        <f t="shared" si="3"/>
        <v>-8.3137428958804218</v>
      </c>
      <c r="M60">
        <f t="shared" si="4"/>
        <v>-8.3137428958804218</v>
      </c>
      <c r="N60" s="13">
        <f t="shared" si="5"/>
        <v>2.2308603046398802E-7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2.3487514270339731</v>
      </c>
      <c r="H61" s="10">
        <f t="shared" si="6"/>
        <v>-8.3477819743682762</v>
      </c>
      <c r="I61">
        <f t="shared" si="2"/>
        <v>-66.782255794946209</v>
      </c>
      <c r="K61">
        <f t="shared" si="3"/>
        <v>-8.3481715117817181</v>
      </c>
      <c r="M61">
        <f t="shared" si="4"/>
        <v>-8.3481715117817181</v>
      </c>
      <c r="N61" s="13">
        <f t="shared" si="5"/>
        <v>1.5173939647103901E-7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2.3626041044830992</v>
      </c>
      <c r="H62" s="10">
        <f t="shared" si="6"/>
        <v>-8.3775914164972942</v>
      </c>
      <c r="I62">
        <f t="shared" si="2"/>
        <v>-67.020731331978354</v>
      </c>
      <c r="K62">
        <f t="shared" si="3"/>
        <v>-8.377905747968839</v>
      </c>
      <c r="M62">
        <f t="shared" si="4"/>
        <v>-8.377905747968839</v>
      </c>
      <c r="N62" s="13">
        <f t="shared" si="5"/>
        <v>9.8804274003522073E-8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2.3764567819322253</v>
      </c>
      <c r="H63" s="10">
        <f t="shared" si="6"/>
        <v>-8.4028823465273348</v>
      </c>
      <c r="I63">
        <f t="shared" si="2"/>
        <v>-67.223058772218678</v>
      </c>
      <c r="K63">
        <f t="shared" si="3"/>
        <v>-8.4031288516891074</v>
      </c>
      <c r="M63">
        <f t="shared" si="4"/>
        <v>-8.4031288516891074</v>
      </c>
      <c r="N63" s="13">
        <f t="shared" si="5"/>
        <v>6.0764794780537323E-8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2.3903094593813519</v>
      </c>
      <c r="H64" s="10">
        <f t="shared" si="6"/>
        <v>-8.4238323905898991</v>
      </c>
      <c r="I64">
        <f t="shared" si="2"/>
        <v>-67.390659124719193</v>
      </c>
      <c r="K64">
        <f t="shared" si="3"/>
        <v>-8.4240182274810227</v>
      </c>
      <c r="M64">
        <f t="shared" si="4"/>
        <v>-8.4240182274810227</v>
      </c>
      <c r="N64" s="13">
        <f t="shared" si="5"/>
        <v>3.4535350102490011E-8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2.404162136830478</v>
      </c>
      <c r="H65" s="10">
        <f t="shared" si="6"/>
        <v>-8.4406135268178986</v>
      </c>
      <c r="I65">
        <f t="shared" si="2"/>
        <v>-67.524908214543188</v>
      </c>
      <c r="K65">
        <f t="shared" si="3"/>
        <v>-8.4407456103348739</v>
      </c>
      <c r="M65">
        <f t="shared" si="4"/>
        <v>-8.4407456103348739</v>
      </c>
      <c r="N65" s="13">
        <f t="shared" si="5"/>
        <v>1.744605545657928E-8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2.4180148142796045</v>
      </c>
      <c r="H66" s="10">
        <f t="shared" si="6"/>
        <v>-8.4533922505650718</v>
      </c>
      <c r="I66">
        <f t="shared" si="2"/>
        <v>-67.627138004520575</v>
      </c>
      <c r="K66">
        <f t="shared" si="3"/>
        <v>-8.4534772338823814</v>
      </c>
      <c r="M66">
        <f t="shared" si="4"/>
        <v>-8.4534772338823814</v>
      </c>
      <c r="N66" s="13">
        <f t="shared" si="5"/>
        <v>7.2221642209357356E-9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2.4318674917287311</v>
      </c>
      <c r="H67" s="10">
        <f t="shared" si="6"/>
        <v>-8.462329735004726</v>
      </c>
      <c r="I67">
        <f t="shared" si="2"/>
        <v>-67.698637880037808</v>
      </c>
      <c r="K67">
        <f t="shared" si="3"/>
        <v>-8.4623739937560547</v>
      </c>
      <c r="M67">
        <f t="shared" si="4"/>
        <v>-8.4623739937560547</v>
      </c>
      <c r="N67" s="13">
        <f t="shared" si="5"/>
        <v>1.9588370691793055E-9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2.4457201691778572</v>
      </c>
      <c r="H68" s="10">
        <f t="shared" si="6"/>
        <v>-8.4675819872331921</v>
      </c>
      <c r="I68">
        <f t="shared" si="2"/>
        <v>-67.740655897865537</v>
      </c>
      <c r="K68">
        <f t="shared" si="3"/>
        <v>-8.4675916062548424</v>
      </c>
      <c r="M68">
        <f t="shared" si="4"/>
        <v>-8.4675916062548424</v>
      </c>
      <c r="N68" s="13">
        <f t="shared" si="5"/>
        <v>9.2525577509111792E-7</v>
      </c>
      <c r="O68" s="13">
        <v>10000</v>
      </c>
    </row>
    <row r="69" spans="3:16" x14ac:dyDescent="0.4">
      <c r="C69" s="51" t="s">
        <v>44</v>
      </c>
      <c r="D69" s="52">
        <v>0</v>
      </c>
      <c r="E69" s="53">
        <f t="shared" si="0"/>
        <v>-1</v>
      </c>
      <c r="F69" s="51"/>
      <c r="G69" s="51">
        <f t="shared" si="1"/>
        <v>2.4595728466269828</v>
      </c>
      <c r="H69" s="54">
        <f t="shared" si="6"/>
        <v>-8.4693000000000005</v>
      </c>
      <c r="I69" s="51">
        <f t="shared" si="2"/>
        <v>-67.754400000000004</v>
      </c>
      <c r="J69" s="51"/>
      <c r="K69">
        <f t="shared" si="3"/>
        <v>-8.4692807624488733</v>
      </c>
      <c r="M69">
        <f t="shared" si="4"/>
        <v>-8.4692807624488733</v>
      </c>
      <c r="N69" s="55">
        <f t="shared" si="5"/>
        <v>3.7008337337181523E-6</v>
      </c>
      <c r="O69" s="55">
        <v>10000</v>
      </c>
      <c r="P69" s="51" t="s">
        <v>45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2.4734255240761094</v>
      </c>
      <c r="H70" s="10">
        <f t="shared" si="6"/>
        <v>-8.4676298991837129</v>
      </c>
      <c r="I70">
        <f t="shared" si="2"/>
        <v>-67.741039193469703</v>
      </c>
      <c r="K70">
        <f t="shared" si="3"/>
        <v>-8.4675872778523189</v>
      </c>
      <c r="M70">
        <f t="shared" si="4"/>
        <v>-8.4675872778523189</v>
      </c>
      <c r="N70" s="13">
        <f t="shared" si="5"/>
        <v>1.8165778897961702E-5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2.4872782015252355</v>
      </c>
      <c r="H71" s="10">
        <f t="shared" si="6"/>
        <v>-8.4627130871289911</v>
      </c>
      <c r="I71">
        <f t="shared" si="2"/>
        <v>-67.701704697031929</v>
      </c>
      <c r="K71">
        <f t="shared" si="3"/>
        <v>-8.4626522377899107</v>
      </c>
      <c r="M71">
        <f t="shared" si="4"/>
        <v>-8.4626522377899107</v>
      </c>
      <c r="N71" s="13">
        <f t="shared" si="5"/>
        <v>3.7026420665152687E-9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2.501130878974362</v>
      </c>
      <c r="H72" s="10">
        <f t="shared" si="6"/>
        <v>-8.4546863819575488</v>
      </c>
      <c r="I72">
        <f t="shared" si="2"/>
        <v>-67.637491055660391</v>
      </c>
      <c r="K72">
        <f t="shared" si="3"/>
        <v>-8.4546121385789128</v>
      </c>
      <c r="M72">
        <f t="shared" si="4"/>
        <v>-8.4546121385789128</v>
      </c>
      <c r="N72" s="13">
        <f t="shared" si="5"/>
        <v>5.5120792712945196E-9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2.5149835564234881</v>
      </c>
      <c r="H73" s="10">
        <f t="shared" si="6"/>
        <v>-8.4436821529626105</v>
      </c>
      <c r="I73">
        <f t="shared" si="2"/>
        <v>-67.549457223700884</v>
      </c>
      <c r="K73">
        <f t="shared" si="3"/>
        <v>-8.4435990246450956</v>
      </c>
      <c r="M73">
        <f t="shared" si="4"/>
        <v>-8.4435990246450956</v>
      </c>
      <c r="N73" s="13">
        <f t="shared" si="5"/>
        <v>6.9103171728565568E-9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2.5288362338726142</v>
      </c>
      <c r="H74" s="10">
        <f t="shared" si="6"/>
        <v>-8.4298284521935418</v>
      </c>
      <c r="I74">
        <f t="shared" si="2"/>
        <v>-67.438627617548335</v>
      </c>
      <c r="K74">
        <f t="shared" si="3"/>
        <v>-8.4297406216879054</v>
      </c>
      <c r="M74">
        <f t="shared" si="4"/>
        <v>-8.4297406216879054</v>
      </c>
      <c r="N74" s="13">
        <f t="shared" si="5"/>
        <v>7.7141977203514147E-9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2.5426889113217408</v>
      </c>
      <c r="H75" s="10">
        <f t="shared" si="6"/>
        <v>-8.4132491423345481</v>
      </c>
      <c r="I75">
        <f t="shared" si="2"/>
        <v>-67.305993138676385</v>
      </c>
      <c r="K75">
        <f t="shared" si="3"/>
        <v>-8.4131604660066763</v>
      </c>
      <c r="M75">
        <f t="shared" si="4"/>
        <v>-8.4131604660066763</v>
      </c>
      <c r="N75" s="13">
        <f t="shared" si="5"/>
        <v>7.8634911248260907E-9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2.5565415887708673</v>
      </c>
      <c r="H76" s="10">
        <f t="shared" si="6"/>
        <v>-8.3940640209785169</v>
      </c>
      <c r="I76">
        <f t="shared" si="2"/>
        <v>-67.152512167828135</v>
      </c>
      <c r="K76">
        <f t="shared" si="3"/>
        <v>-8.3939780300967399</v>
      </c>
      <c r="M76">
        <f t="shared" si="4"/>
        <v>-8.3939780300967399</v>
      </c>
      <c r="N76" s="13">
        <f t="shared" si="5"/>
        <v>7.3944317487799733E-9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2.5703942662199935</v>
      </c>
      <c r="H77" s="10">
        <f t="shared" si="6"/>
        <v>-8.3723889413944299</v>
      </c>
      <c r="I77">
        <f t="shared" si="2"/>
        <v>-66.979111531155439</v>
      </c>
      <c r="K77">
        <f t="shared" si="3"/>
        <v>-8.3723088446211129</v>
      </c>
      <c r="M77">
        <f t="shared" si="4"/>
        <v>-8.3723088446211129</v>
      </c>
      <c r="N77" s="13">
        <f t="shared" si="5"/>
        <v>6.4154930957941612E-9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2.58424694366912</v>
      </c>
      <c r="H78" s="10">
        <f t="shared" si="6"/>
        <v>-8.3483359298841009</v>
      </c>
      <c r="I78">
        <f t="shared" si="2"/>
        <v>-66.786687439072807</v>
      </c>
      <c r="K78">
        <f t="shared" si="3"/>
        <v>-8.3482646168605434</v>
      </c>
      <c r="M78">
        <f t="shared" si="4"/>
        <v>-8.3482646168605434</v>
      </c>
      <c r="N78" s="13">
        <f t="shared" si="5"/>
        <v>5.0855473289055697E-9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2.5980996211182465</v>
      </c>
      <c r="H79" s="10">
        <f t="shared" si="6"/>
        <v>-8.3220132998215135</v>
      </c>
      <c r="I79">
        <f t="shared" si="2"/>
        <v>-66.576106398572108</v>
      </c>
      <c r="K79">
        <f t="shared" si="3"/>
        <v>-8.321953345741754</v>
      </c>
      <c r="M79">
        <f t="shared" si="4"/>
        <v>-8.321953345741754</v>
      </c>
      <c r="N79" s="13">
        <f t="shared" si="5"/>
        <v>3.5944916798024917E-9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2.6119522985673722</v>
      </c>
      <c r="H80" s="10">
        <f t="shared" si="6"/>
        <v>-8.2935257624654586</v>
      </c>
      <c r="I80">
        <f t="shared" si="2"/>
        <v>-66.348206099723669</v>
      </c>
      <c r="K80">
        <f t="shared" si="3"/>
        <v>-8.2934794335409716</v>
      </c>
      <c r="M80">
        <f t="shared" si="4"/>
        <v>-8.2934794335409716</v>
      </c>
      <c r="N80" s="13">
        <f t="shared" si="5"/>
        <v>2.1463692441194933E-9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2.6258049760164988</v>
      </c>
      <c r="H81" s="10">
        <f t="shared" si="6"/>
        <v>-8.2629745346338428</v>
      </c>
      <c r="I81">
        <f t="shared" si="2"/>
        <v>-66.103796277070742</v>
      </c>
      <c r="K81">
        <f t="shared" si="3"/>
        <v>-8.2629437943570512</v>
      </c>
      <c r="M81">
        <f t="shared" si="4"/>
        <v>-8.2629437943570512</v>
      </c>
      <c r="N81" s="13">
        <f t="shared" si="5"/>
        <v>9.4496461722533277E-10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2.6396576534656253</v>
      </c>
      <c r="H82" s="10">
        <f t="shared" si="6"/>
        <v>-8.2304574433255908</v>
      </c>
      <c r="I82">
        <f t="shared" si="2"/>
        <v>-65.843659546604727</v>
      </c>
      <c r="K82">
        <f t="shared" si="3"/>
        <v>-8.2304439594458643</v>
      </c>
      <c r="M82">
        <f t="shared" si="4"/>
        <v>-8.2304439594458643</v>
      </c>
      <c r="N82" s="13">
        <f t="shared" si="5"/>
        <v>1.8181501248007111E-10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2.6535103309147519</v>
      </c>
      <c r="H83" s="10">
        <f t="shared" si="6"/>
        <v>-8.1960690273738575</v>
      </c>
      <c r="I83">
        <f t="shared" si="2"/>
        <v>-65.56855221899086</v>
      </c>
      <c r="K83">
        <f t="shared" si="3"/>
        <v>-8.1960741795050751</v>
      </c>
      <c r="M83">
        <f t="shared" si="4"/>
        <v>-8.1960741795050751</v>
      </c>
      <c r="N83" s="13">
        <f t="shared" si="5"/>
        <v>2.6544456083946728E-11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2.667363008363878</v>
      </c>
      <c r="H84" s="10">
        <f t="shared" si="6"/>
        <v>-8.1599006362119226</v>
      </c>
      <c r="I84">
        <f t="shared" ref="I84:I147" si="9">H84*$E$6</f>
        <v>-65.279205089695381</v>
      </c>
      <c r="K84">
        <f t="shared" ref="K84:K147" si="10">(1/2)*($L$9*$L$4*EXP(-$L$7*$O$6*(G84/$O$6-1))-($L$9*$L$6*EXP(-$L$5*$O$6*(G84/$O$6-1))))</f>
        <v>-8.1599255239958914</v>
      </c>
      <c r="M84">
        <f t="shared" ref="M84:M147" si="11">(1/2)*($L$9*$O$4*EXP(-$O$8*$O$6*(G84/$O$6-1))-($L$9*$O$7*EXP(-$O$5*$O$6*(G84/$O$6-1))))</f>
        <v>-8.1599255239958914</v>
      </c>
      <c r="N84" s="13">
        <f t="shared" ref="N84:N147" si="12">(M84-H84)^2*O84</f>
        <v>6.1940179087804422E-10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2.6812156858130045</v>
      </c>
      <c r="H85" s="10">
        <f t="shared" ref="H85:H148" si="13">-(-$B$4)*(1+D85+$E$5*D85^3)*EXP(-D85)</f>
        <v>-8.1220405258310997</v>
      </c>
      <c r="I85">
        <f t="shared" si="9"/>
        <v>-64.976324206648798</v>
      </c>
      <c r="K85">
        <f t="shared" si="10"/>
        <v>-8.1220859775859076</v>
      </c>
      <c r="M85">
        <f t="shared" si="11"/>
        <v>-8.1220859775859076</v>
      </c>
      <c r="N85" s="13">
        <f t="shared" si="12"/>
        <v>2.0658620151135534E-9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2.6950683632621311</v>
      </c>
      <c r="H86" s="10">
        <f t="shared" si="13"/>
        <v>-8.0825739520077295</v>
      </c>
      <c r="I86">
        <f t="shared" si="9"/>
        <v>-64.660591616061836</v>
      </c>
      <c r="K86">
        <f t="shared" si="10"/>
        <v>-8.0826405337949048</v>
      </c>
      <c r="M86">
        <f t="shared" si="11"/>
        <v>-8.0826405337949048</v>
      </c>
      <c r="N86" s="13">
        <f t="shared" si="12"/>
        <v>4.4331343834468087E-9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2.7089210407112567</v>
      </c>
      <c r="H87" s="10">
        <f t="shared" si="13"/>
        <v>-8.0415832608743596</v>
      </c>
      <c r="I87">
        <f t="shared" si="9"/>
        <v>-64.332666086994877</v>
      </c>
      <c r="K87">
        <f t="shared" si="10"/>
        <v>-8.0416712859230373</v>
      </c>
      <c r="M87">
        <f t="shared" si="11"/>
        <v>-8.0416712859230373</v>
      </c>
      <c r="N87" s="13">
        <f t="shared" si="12"/>
        <v>7.7484091947052193E-9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2.7227737181603833</v>
      </c>
      <c r="H88" s="10">
        <f t="shared" si="13"/>
        <v>-7.9991479769081737</v>
      </c>
      <c r="I88">
        <f t="shared" si="9"/>
        <v>-63.99318381526539</v>
      </c>
      <c r="K88">
        <f t="shared" si="10"/>
        <v>-7.9992575153386305</v>
      </c>
      <c r="M88">
        <f t="shared" si="11"/>
        <v>-7.9992575153386305</v>
      </c>
      <c r="N88" s="13">
        <f t="shared" si="12"/>
        <v>1.1998667746939527E-8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2.7366263956095098</v>
      </c>
      <c r="H89" s="10">
        <f t="shared" si="13"/>
        <v>-7.9553448884077413</v>
      </c>
      <c r="I89">
        <f t="shared" si="9"/>
        <v>-63.642759107261931</v>
      </c>
      <c r="K89">
        <f t="shared" si="10"/>
        <v>-7.9554757772007969</v>
      </c>
      <c r="M89">
        <f t="shared" si="11"/>
        <v>-7.9554757772007969</v>
      </c>
      <c r="N89" s="13">
        <f t="shared" si="12"/>
        <v>1.7131876147541563E-8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2.7504790730586359</v>
      </c>
      <c r="H90" s="10">
        <f t="shared" si="13"/>
        <v>-7.9102481305273153</v>
      </c>
      <c r="I90">
        <f t="shared" si="9"/>
        <v>-63.281985044218523</v>
      </c>
      <c r="K90">
        <f t="shared" si="10"/>
        <v>-7.9103999836896506</v>
      </c>
      <c r="M90">
        <f t="shared" si="11"/>
        <v>-7.9103999836896506</v>
      </c>
      <c r="N90" s="13">
        <f t="shared" si="12"/>
        <v>2.305938291121152E-8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2.7643317505077625</v>
      </c>
      <c r="H91" s="10">
        <f t="shared" si="13"/>
        <v>-7.8639292659360027</v>
      </c>
      <c r="I91">
        <f t="shared" si="9"/>
        <v>-62.911434127488022</v>
      </c>
      <c r="K91">
        <f t="shared" si="10"/>
        <v>-7.8641014848151949</v>
      </c>
      <c r="M91">
        <f t="shared" si="11"/>
        <v>-7.8641014848151949</v>
      </c>
      <c r="N91" s="13">
        <f t="shared" si="12"/>
        <v>2.9659342350205617E-8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2.778184427956889</v>
      </c>
      <c r="H92" s="10">
        <f t="shared" si="13"/>
        <v>-7.8164573631673147</v>
      </c>
      <c r="I92">
        <f t="shared" si="9"/>
        <v>-62.531658905338517</v>
      </c>
      <c r="K92">
        <f t="shared" si="10"/>
        <v>-7.8166491468736998</v>
      </c>
      <c r="M92">
        <f t="shared" si="11"/>
        <v>-7.8166491468736998</v>
      </c>
      <c r="N92" s="13">
        <f t="shared" si="12"/>
        <v>3.6780990034834442E-8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2.7920371054060147</v>
      </c>
      <c r="H93" s="10">
        <f t="shared" si="13"/>
        <v>-7.7678990727229067</v>
      </c>
      <c r="I93">
        <f t="shared" si="9"/>
        <v>-62.143192581783254</v>
      </c>
      <c r="K93">
        <f t="shared" si="10"/>
        <v>-7.7681094286185566</v>
      </c>
      <c r="M93">
        <f t="shared" si="11"/>
        <v>-7.7681094286185566</v>
      </c>
      <c r="N93" s="13">
        <f t="shared" si="12"/>
        <v>4.4249602834664461E-8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2.8058897828551412</v>
      </c>
      <c r="H94" s="10">
        <f t="shared" si="13"/>
        <v>-7.7183187009925218</v>
      </c>
      <c r="I94">
        <f t="shared" si="9"/>
        <v>-61.746549607940175</v>
      </c>
      <c r="K94">
        <f t="shared" si="10"/>
        <v>-7.718546455210725</v>
      </c>
      <c r="M94">
        <f t="shared" si="11"/>
        <v>-7.718546455210725</v>
      </c>
      <c r="N94" s="13">
        <f t="shared" si="12"/>
        <v>5.1871983909351835E-8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2.8197424603042678</v>
      </c>
      <c r="H95" s="10">
        <f t="shared" si="13"/>
        <v>-7.6677782820505467</v>
      </c>
      <c r="I95">
        <f t="shared" si="9"/>
        <v>-61.342226256404373</v>
      </c>
      <c r="K95">
        <f t="shared" si="10"/>
        <v>-7.6680220900120082</v>
      </c>
      <c r="M95">
        <f t="shared" si="11"/>
        <v>-7.6680220900120082</v>
      </c>
      <c r="N95" s="13">
        <f t="shared" si="12"/>
        <v>5.9442322072015337E-8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2.8335951377533939</v>
      </c>
      <c r="H96" s="10">
        <f t="shared" si="13"/>
        <v>-7.6163376473879287</v>
      </c>
      <c r="I96">
        <f t="shared" si="9"/>
        <v>-60.93070117910343</v>
      </c>
      <c r="K96">
        <f t="shared" si="10"/>
        <v>-7.6165960042826093</v>
      </c>
      <c r="M96">
        <f t="shared" si="11"/>
        <v>-7.6165960042826093</v>
      </c>
      <c r="N96" s="13">
        <f t="shared" si="12"/>
        <v>6.6748285028985585E-8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2.8474478152025204</v>
      </c>
      <c r="H97" s="10">
        <f t="shared" si="13"/>
        <v>-7.5640544936366307</v>
      </c>
      <c r="I97">
        <f t="shared" si="9"/>
        <v>-60.512435949093046</v>
      </c>
      <c r="K97">
        <f t="shared" si="10"/>
        <v>-7.5643257448427432</v>
      </c>
      <c r="M97">
        <f t="shared" si="11"/>
        <v>-7.5643257448427432</v>
      </c>
      <c r="N97" s="13">
        <f t="shared" si="12"/>
        <v>7.3577216817479624E-8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2.861300492651647</v>
      </c>
      <c r="H98" s="10">
        <f t="shared" si="13"/>
        <v>-7.5109844483422696</v>
      </c>
      <c r="I98">
        <f t="shared" si="9"/>
        <v>-60.087875586738157</v>
      </c>
      <c r="K98">
        <f t="shared" si="10"/>
        <v>-7.5112667997563172</v>
      </c>
      <c r="M98">
        <f t="shared" si="11"/>
        <v>-7.5112667997563172</v>
      </c>
      <c r="N98" s="13">
        <f t="shared" si="12"/>
        <v>7.9722321014641127E-8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2.8751531701007726</v>
      </c>
      <c r="H99" s="10">
        <f t="shared" si="13"/>
        <v>-7.4571811338390521</v>
      </c>
      <c r="I99">
        <f t="shared" si="9"/>
        <v>-59.657449070712417</v>
      </c>
      <c r="K99">
        <f t="shared" si="10"/>
        <v>-7.4574726620931493</v>
      </c>
      <c r="M99">
        <f t="shared" si="11"/>
        <v>-7.4574726620931493</v>
      </c>
      <c r="N99" s="13">
        <f t="shared" si="12"/>
        <v>8.4988722936945923E-8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2.8890058475498992</v>
      </c>
      <c r="H100" s="10">
        <f t="shared" si="13"/>
        <v>-7.4026962292797132</v>
      </c>
      <c r="I100">
        <f t="shared" si="9"/>
        <v>-59.221569834237705</v>
      </c>
      <c r="K100">
        <f t="shared" si="10"/>
        <v>-7.4029948918244726</v>
      </c>
      <c r="M100">
        <f t="shared" si="11"/>
        <v>-7.4029948918244726</v>
      </c>
      <c r="N100" s="13">
        <f t="shared" si="12"/>
        <v>8.9199315642166192E-8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2.9028585249990257</v>
      </c>
      <c r="H101" s="10">
        <f t="shared" si="13"/>
        <v>-7.3475795308716778</v>
      </c>
      <c r="I101">
        <f t="shared" si="9"/>
        <v>-58.780636246973422</v>
      </c>
      <c r="K101">
        <f t="shared" si="10"/>
        <v>-7.3478831759051371</v>
      </c>
      <c r="M101">
        <f t="shared" si="11"/>
        <v>-7.3478831759051371</v>
      </c>
      <c r="N101" s="13">
        <f t="shared" si="12"/>
        <v>9.2200306344471733E-8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2.9167112024481523</v>
      </c>
      <c r="H102" s="10">
        <f t="shared" si="13"/>
        <v>-7.2918790103693372</v>
      </c>
      <c r="I102">
        <f t="shared" si="9"/>
        <v>-58.335032082954697</v>
      </c>
      <c r="K102">
        <f t="shared" si="10"/>
        <v>-7.2921853865941166</v>
      </c>
      <c r="M102">
        <f t="shared" si="11"/>
        <v>-7.2921853865941166</v>
      </c>
      <c r="N102" s="13">
        <f t="shared" si="12"/>
        <v>9.3866391110120269E-8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2.9305638798972784</v>
      </c>
      <c r="H103" s="10">
        <f t="shared" si="13"/>
        <v>-7.2356408718709551</v>
      </c>
      <c r="I103">
        <f t="shared" si="9"/>
        <v>-57.88512697496764</v>
      </c>
      <c r="K103">
        <f t="shared" si="10"/>
        <v>-7.2359476380638235</v>
      </c>
      <c r="M103">
        <f t="shared" si="11"/>
        <v>-7.2359476380638235</v>
      </c>
      <c r="N103" s="13">
        <f t="shared" si="12"/>
        <v>9.4105497086973486E-8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2.944416557346405</v>
      </c>
      <c r="H104" s="10">
        <f t="shared" si="13"/>
        <v>-7.1789096069673937</v>
      </c>
      <c r="I104">
        <f t="shared" si="9"/>
        <v>-57.431276855739149</v>
      </c>
      <c r="K104">
        <f t="shared" si="10"/>
        <v>-7.1792143413469489</v>
      </c>
      <c r="M104">
        <f t="shared" si="11"/>
        <v>-7.1792143413469489</v>
      </c>
      <c r="N104" s="13">
        <f t="shared" si="12"/>
        <v>9.2863042082922735E-8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2.9582692347955306</v>
      </c>
      <c r="H105" s="10">
        <f t="shared" si="13"/>
        <v>-7.1217280482886247</v>
      </c>
      <c r="I105">
        <f t="shared" si="9"/>
        <v>-56.973824386308998</v>
      </c>
      <c r="K105">
        <f t="shared" si="10"/>
        <v>-7.1220282576685161</v>
      </c>
      <c r="M105">
        <f t="shared" si="11"/>
        <v>-7.1220282576685161</v>
      </c>
      <c r="N105" s="13">
        <f t="shared" si="12"/>
        <v>9.0125671774774029E-8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2.9721219122446572</v>
      </c>
      <c r="H106" s="10">
        <f t="shared" si="13"/>
        <v>-7.0641374214926724</v>
      </c>
      <c r="I106">
        <f t="shared" si="9"/>
        <v>-56.513099371941379</v>
      </c>
      <c r="K106">
        <f t="shared" si="10"/>
        <v>-7.0644305502091829</v>
      </c>
      <c r="M106">
        <f t="shared" si="11"/>
        <v>-7.0644305502091829</v>
      </c>
      <c r="N106" s="13">
        <f t="shared" si="12"/>
        <v>8.5924444443056682E-8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2.9859745896937837</v>
      </c>
      <c r="H107" s="10">
        <f t="shared" si="13"/>
        <v>-7.0061773957404894</v>
      </c>
      <c r="I107">
        <f t="shared" si="9"/>
        <v>-56.049419165923915</v>
      </c>
      <c r="K107">
        <f t="shared" si="10"/>
        <v>-7.0064608343447929</v>
      </c>
      <c r="M107">
        <f t="shared" si="11"/>
        <v>-7.0064608343447929</v>
      </c>
      <c r="N107" s="13">
        <f t="shared" si="12"/>
        <v>8.0337442409559345E-8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2.9998272671429103</v>
      </c>
      <c r="H108" s="10">
        <f t="shared" si="13"/>
        <v>-6.9478861326990584</v>
      </c>
      <c r="I108">
        <f t="shared" si="9"/>
        <v>-55.583089061592467</v>
      </c>
      <c r="K108">
        <f t="shared" si="10"/>
        <v>-6.9481572264056712</v>
      </c>
      <c r="M108">
        <f t="shared" si="11"/>
        <v>-6.9481572264056712</v>
      </c>
      <c r="N108" s="13">
        <f t="shared" si="12"/>
        <v>7.3491797765079808E-8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3.0136799445920364</v>
      </c>
      <c r="H109" s="10">
        <f t="shared" si="13"/>
        <v>-6.8893003341138588</v>
      </c>
      <c r="I109">
        <f t="shared" si="9"/>
        <v>-55.11440267291087</v>
      </c>
      <c r="K109">
        <f t="shared" si="10"/>
        <v>-6.8895563909981101</v>
      </c>
      <c r="M109">
        <f t="shared" si="11"/>
        <v>-6.8895563909981101</v>
      </c>
      <c r="N109" s="13">
        <f t="shared" si="12"/>
        <v>6.5565127972505833E-8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3.0275326220411629</v>
      </c>
      <c r="H110" s="10">
        <f t="shared" si="13"/>
        <v>-6.8304552879907376</v>
      </c>
      <c r="I110">
        <f t="shared" si="9"/>
        <v>-54.643642303925901</v>
      </c>
      <c r="K110">
        <f t="shared" si="10"/>
        <v>-6.8306935869292182</v>
      </c>
      <c r="M110">
        <f t="shared" si="11"/>
        <v>-6.8306935869292182</v>
      </c>
      <c r="N110" s="13">
        <f t="shared" si="12"/>
        <v>5.6786384080979208E-8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3.041385299490289</v>
      </c>
      <c r="H111" s="10">
        <f t="shared" si="13"/>
        <v>-6.7713849134261164</v>
      </c>
      <c r="I111">
        <f t="shared" si="9"/>
        <v>-54.171079307408931</v>
      </c>
      <c r="K111">
        <f t="shared" si="10"/>
        <v>-6.771602711775131</v>
      </c>
      <c r="M111">
        <f t="shared" si="11"/>
        <v>-6.771602711775131</v>
      </c>
      <c r="N111" s="13">
        <f t="shared" si="12"/>
        <v>4.7436120833479534E-8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3.0552379769394151</v>
      </c>
      <c r="H112" s="10">
        <f t="shared" si="13"/>
        <v>-6.7121218041234485</v>
      </c>
      <c r="I112">
        <f t="shared" si="9"/>
        <v>-53.696974432987588</v>
      </c>
      <c r="K112">
        <f t="shared" si="10"/>
        <v>-6.712316345131458</v>
      </c>
      <c r="M112">
        <f t="shared" si="11"/>
        <v>-6.712316345131458</v>
      </c>
      <c r="N112" s="13">
        <f t="shared" si="12"/>
        <v>3.7846203797364018E-5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3.0690906543885417</v>
      </c>
      <c r="H113" s="10">
        <f t="shared" si="13"/>
        <v>-6.6526972706327445</v>
      </c>
      <c r="I113">
        <f t="shared" si="9"/>
        <v>-53.221578165061956</v>
      </c>
      <c r="K113">
        <f t="shared" si="10"/>
        <v>-6.6528657905838084</v>
      </c>
      <c r="M113">
        <f t="shared" si="11"/>
        <v>-6.6528657905838084</v>
      </c>
      <c r="N113" s="13">
        <f t="shared" si="12"/>
        <v>2.839897390658866E-5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3.0829433318376682</v>
      </c>
      <c r="H114" s="10">
        <f t="shared" si="13"/>
        <v>-6.5931413813490396</v>
      </c>
      <c r="I114">
        <f t="shared" si="9"/>
        <v>-52.745131050792317</v>
      </c>
      <c r="K114">
        <f t="shared" si="10"/>
        <v>-6.5932811164350476</v>
      </c>
      <c r="M114">
        <f t="shared" si="11"/>
        <v>-6.5932811164350476</v>
      </c>
      <c r="N114" s="13">
        <f t="shared" si="12"/>
        <v>1.9525894261649937E-5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3.0967960092867943</v>
      </c>
      <c r="H115" s="10">
        <f t="shared" si="13"/>
        <v>-6.5334830023046662</v>
      </c>
      <c r="I115">
        <f t="shared" si="9"/>
        <v>-52.267864018437329</v>
      </c>
      <c r="K115">
        <f t="shared" si="10"/>
        <v>-6.5335911952250054</v>
      </c>
      <c r="M115">
        <f t="shared" si="11"/>
        <v>-6.5335911952250054</v>
      </c>
      <c r="N115" s="13">
        <f t="shared" si="12"/>
        <v>1.1705708011536639E-8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3.1106486867359209</v>
      </c>
      <c r="H116" s="10">
        <f t="shared" si="13"/>
        <v>-6.4737498357892749</v>
      </c>
      <c r="I116">
        <f t="shared" si="9"/>
        <v>-51.789998686314199</v>
      </c>
      <c r="K116">
        <f t="shared" si="10"/>
        <v>-6.4738237420772968</v>
      </c>
      <c r="M116">
        <f t="shared" si="11"/>
        <v>-6.4738237420772968</v>
      </c>
      <c r="N116" s="13">
        <f t="shared" si="12"/>
        <v>5.4621394091837398E-9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3.124501364185047</v>
      </c>
      <c r="H117" s="10">
        <f t="shared" si="13"/>
        <v>-6.4139684578305687</v>
      </c>
      <c r="I117">
        <f t="shared" si="9"/>
        <v>-51.311747662644549</v>
      </c>
      <c r="K117">
        <f t="shared" si="10"/>
        <v>-6.4140053519069609</v>
      </c>
      <c r="M117">
        <f t="shared" si="11"/>
        <v>-6.4140053519069609</v>
      </c>
      <c r="N117" s="13">
        <f t="shared" si="12"/>
        <v>1.361172872832006E-9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3.1383540416341735</v>
      </c>
      <c r="H118" s="10">
        <f t="shared" si="13"/>
        <v>-6.354164354567887</v>
      </c>
      <c r="I118">
        <f t="shared" si="9"/>
        <v>-50.833314836543096</v>
      </c>
      <c r="K118">
        <f t="shared" si="10"/>
        <v>-6.3541615355216186</v>
      </c>
      <c r="M118">
        <f t="shared" si="11"/>
        <v>-6.3541615355216186</v>
      </c>
      <c r="N118" s="13">
        <f t="shared" si="12"/>
        <v>7.9470218634971097E-12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3.1522067190832996</v>
      </c>
      <c r="H119" s="10">
        <f t="shared" si="13"/>
        <v>-6.2943619575498335</v>
      </c>
      <c r="I119">
        <f t="shared" si="9"/>
        <v>-50.354895660398668</v>
      </c>
      <c r="K119">
        <f t="shared" si="10"/>
        <v>-6.294316754648019</v>
      </c>
      <c r="M119">
        <f t="shared" si="11"/>
        <v>-6.294316754648019</v>
      </c>
      <c r="N119" s="13">
        <f t="shared" si="12"/>
        <v>2.0433023324543925E-9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3.1660593965324262</v>
      </c>
      <c r="H120" s="10">
        <f t="shared" si="13"/>
        <v>-6.2345846779863194</v>
      </c>
      <c r="I120">
        <f t="shared" si="9"/>
        <v>-49.876677423890555</v>
      </c>
      <c r="K120">
        <f t="shared" si="10"/>
        <v>-6.2344944559148159</v>
      </c>
      <c r="M120">
        <f t="shared" si="11"/>
        <v>-6.2344944559148159</v>
      </c>
      <c r="N120" s="13">
        <f t="shared" si="12"/>
        <v>8.1400221863924083E-9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3.1799120739815527</v>
      </c>
      <c r="H121" s="10">
        <f t="shared" si="13"/>
        <v>-6.1748549399845825</v>
      </c>
      <c r="I121">
        <f t="shared" si="9"/>
        <v>-49.39883951987666</v>
      </c>
      <c r="K121">
        <f t="shared" si="10"/>
        <v>-6.1747171038216857</v>
      </c>
      <c r="M121">
        <f t="shared" si="11"/>
        <v>-6.1747171038216857</v>
      </c>
      <c r="N121" s="13">
        <f t="shared" si="12"/>
        <v>1.8998807802100485E-8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3.1937647514306788</v>
      </c>
      <c r="H122" s="10">
        <f t="shared" si="13"/>
        <v>-6.1151942127978662</v>
      </c>
      <c r="I122">
        <f t="shared" si="9"/>
        <v>-48.92155370238293</v>
      </c>
      <c r="K122">
        <f t="shared" si="10"/>
        <v>-6.1150062127239186</v>
      </c>
      <c r="M122">
        <f t="shared" si="11"/>
        <v>-6.1150062127239186</v>
      </c>
      <c r="N122" s="13">
        <f t="shared" si="12"/>
        <v>3.5344027804299977E-8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3.2076174288798054</v>
      </c>
      <c r="H123" s="10">
        <f t="shared" si="13"/>
        <v>-6.0556230421147559</v>
      </c>
      <c r="I123">
        <f t="shared" si="9"/>
        <v>-48.444984336918047</v>
      </c>
      <c r="K123">
        <f t="shared" si="10"/>
        <v>-6.0553823778608562</v>
      </c>
      <c r="M123">
        <f t="shared" si="11"/>
        <v>-6.0553823778608562</v>
      </c>
      <c r="N123" s="13">
        <f t="shared" si="12"/>
        <v>5.7919283105089927E-8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3.2214701063289315</v>
      </c>
      <c r="H124" s="10">
        <f t="shared" si="13"/>
        <v>-5.9961610804163055</v>
      </c>
      <c r="I124">
        <f t="shared" si="9"/>
        <v>-47.969288643330444</v>
      </c>
      <c r="K124">
        <f t="shared" si="10"/>
        <v>-5.9958653054557507</v>
      </c>
      <c r="M124">
        <f t="shared" si="11"/>
        <v>-5.9958653054557507</v>
      </c>
      <c r="N124" s="13">
        <f t="shared" si="12"/>
        <v>8.7482827291177672E-8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3.235322783778058</v>
      </c>
      <c r="H125" s="10">
        <f t="shared" si="13"/>
        <v>-5.9368271164274002</v>
      </c>
      <c r="I125">
        <f t="shared" si="9"/>
        <v>-47.494616931419202</v>
      </c>
      <c r="K125">
        <f t="shared" si="10"/>
        <v>-5.9364738419138021</v>
      </c>
      <c r="M125">
        <f t="shared" si="11"/>
        <v>-5.9364738419138021</v>
      </c>
      <c r="N125" s="13">
        <f t="shared" si="12"/>
        <v>1.248028819579904E-7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3.2491754612271841</v>
      </c>
      <c r="H126" s="10">
        <f t="shared" si="13"/>
        <v>-5.8776391036880735</v>
      </c>
      <c r="I126">
        <f t="shared" si="9"/>
        <v>-47.021112829504588</v>
      </c>
      <c r="K126">
        <f t="shared" si="10"/>
        <v>-5.8772260021443889</v>
      </c>
      <c r="M126">
        <f t="shared" si="11"/>
        <v>-5.8772260021443889</v>
      </c>
      <c r="N126" s="13">
        <f t="shared" si="12"/>
        <v>1.7065288539457356E-7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3.2630281386763103</v>
      </c>
      <c r="H127" s="10">
        <f t="shared" si="13"/>
        <v>-5.8186141882697546</v>
      </c>
      <c r="I127">
        <f t="shared" si="9"/>
        <v>-46.548913506158037</v>
      </c>
      <c r="K127">
        <f t="shared" si="10"/>
        <v>-5.8181389970327899</v>
      </c>
      <c r="M127">
        <f t="shared" si="11"/>
        <v>-5.8181389970327899</v>
      </c>
      <c r="N127" s="13">
        <f t="shared" si="12"/>
        <v>2.2580671168805263E-7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3.2768808161254368</v>
      </c>
      <c r="H128" s="10">
        <f t="shared" si="13"/>
        <v>-5.7597687356607778</v>
      </c>
      <c r="I128">
        <f t="shared" si="9"/>
        <v>-46.078149885286223</v>
      </c>
      <c r="K128">
        <f t="shared" si="10"/>
        <v>-5.7592292600859398</v>
      </c>
      <c r="M128">
        <f t="shared" si="11"/>
        <v>-5.7592292600859398</v>
      </c>
      <c r="N128" s="13">
        <f t="shared" si="12"/>
        <v>2.9103389584681428E-7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3.2907334935745634</v>
      </c>
      <c r="H129" s="10">
        <f t="shared" si="13"/>
        <v>-5.7011183568447974</v>
      </c>
      <c r="I129">
        <f t="shared" si="9"/>
        <v>-45.608946854758379</v>
      </c>
      <c r="K129">
        <f t="shared" si="10"/>
        <v>-5.7005124732761008</v>
      </c>
      <c r="M129">
        <f t="shared" si="11"/>
        <v>-5.7005124732761008</v>
      </c>
      <c r="N129" s="13">
        <f t="shared" si="12"/>
        <v>3.6709489881655074E-7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3.3045861710236895</v>
      </c>
      <c r="H130" s="10">
        <f t="shared" si="13"/>
        <v>-5.6426779335950767</v>
      </c>
      <c r="I130">
        <f t="shared" si="9"/>
        <v>-45.141423468760614</v>
      </c>
      <c r="K130">
        <f t="shared" si="10"/>
        <v>-5.64200359210564</v>
      </c>
      <c r="M130">
        <f t="shared" si="11"/>
        <v>-5.64200359210564</v>
      </c>
      <c r="N130" s="13">
        <f t="shared" si="12"/>
        <v>4.5473644437583056E-7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3.318438848472816</v>
      </c>
      <c r="H131" s="10">
        <f t="shared" si="13"/>
        <v>-5.5844616430070602</v>
      </c>
      <c r="I131">
        <f t="shared" si="9"/>
        <v>-44.675693144056481</v>
      </c>
      <c r="K131">
        <f t="shared" si="10"/>
        <v>-5.5837168699153956</v>
      </c>
      <c r="M131">
        <f t="shared" si="11"/>
        <v>-5.5837168699153956</v>
      </c>
      <c r="N131" s="13">
        <f t="shared" si="12"/>
        <v>5.5468695806755911E-7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3.3322915259219426</v>
      </c>
      <c r="H132" s="10">
        <f t="shared" si="13"/>
        <v>-5.5264829812909086</v>
      </c>
      <c r="I132">
        <f t="shared" si="9"/>
        <v>-44.211863850327269</v>
      </c>
      <c r="K132">
        <f t="shared" si="10"/>
        <v>-5.5256658814586199</v>
      </c>
      <c r="M132">
        <f t="shared" si="11"/>
        <v>-5.5256658814586199</v>
      </c>
      <c r="N132" s="13">
        <f t="shared" si="12"/>
        <v>6.6765213592626376E-7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3.3461442033710687</v>
      </c>
      <c r="H133" s="10">
        <f t="shared" si="13"/>
        <v>-5.4687547868452073</v>
      </c>
      <c r="I133">
        <f t="shared" si="9"/>
        <v>-43.750038294761659</v>
      </c>
      <c r="K133">
        <f t="shared" si="10"/>
        <v>-5.4678635457616771</v>
      </c>
      <c r="M133">
        <f t="shared" si="11"/>
        <v>-5.4678635457616771</v>
      </c>
      <c r="N133" s="13">
        <f t="shared" si="12"/>
        <v>7.9431066897213009E-7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3.3599968808201948</v>
      </c>
      <c r="H134" s="10">
        <f t="shared" si="13"/>
        <v>-5.4112892626323541</v>
      </c>
      <c r="I134">
        <f t="shared" si="9"/>
        <v>-43.290314101058833</v>
      </c>
      <c r="K134">
        <f t="shared" si="10"/>
        <v>-5.410322148292197</v>
      </c>
      <c r="M134">
        <f t="shared" si="11"/>
        <v>-5.410322148292197</v>
      </c>
      <c r="N134" s="13">
        <f t="shared" si="12"/>
        <v>9.3531014693742621E-7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3.3738495582693213</v>
      </c>
      <c r="H135" s="10">
        <f t="shared" si="13"/>
        <v>-5.354097997875658</v>
      </c>
      <c r="I135">
        <f t="shared" si="9"/>
        <v>-42.832783983005264</v>
      </c>
      <c r="K135">
        <f t="shared" si="10"/>
        <v>-5.3530533624547907</v>
      </c>
      <c r="M135">
        <f t="shared" si="11"/>
        <v>-5.3530533624547907</v>
      </c>
      <c r="N135" s="13">
        <f t="shared" si="12"/>
        <v>1.0912631625306039E-6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3.3877022357184479</v>
      </c>
      <c r="H136" s="10">
        <f t="shared" si="13"/>
        <v>-5.2971919890975556</v>
      </c>
      <c r="I136">
        <f t="shared" si="9"/>
        <v>-42.377535912780445</v>
      </c>
      <c r="K136">
        <f t="shared" si="10"/>
        <v>-5.2960682704337776</v>
      </c>
      <c r="M136">
        <f t="shared" si="11"/>
        <v>-5.2960682704337776</v>
      </c>
      <c r="N136" s="13">
        <f t="shared" si="12"/>
        <v>1.2627436353230774E-6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3.401554913167574</v>
      </c>
      <c r="H137" s="10">
        <f t="shared" si="13"/>
        <v>-5.2405816605178854</v>
      </c>
      <c r="I137">
        <f t="shared" si="9"/>
        <v>-41.924653284143083</v>
      </c>
      <c r="K137">
        <f t="shared" si="10"/>
        <v>-5.2393773834019362</v>
      </c>
      <c r="M137">
        <f t="shared" si="11"/>
        <v>-5.2393773834019362</v>
      </c>
      <c r="N137" s="13">
        <f t="shared" si="12"/>
        <v>1.4502833719991192E-6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3.4154075906167005</v>
      </c>
      <c r="H138" s="10">
        <f t="shared" si="13"/>
        <v>-5.1842768838305542</v>
      </c>
      <c r="I138">
        <f t="shared" si="9"/>
        <v>-41.474215070644433</v>
      </c>
      <c r="K138">
        <f t="shared" si="10"/>
        <v>-5.1829906611136449</v>
      </c>
      <c r="M138">
        <f t="shared" si="11"/>
        <v>-5.1829906611136449</v>
      </c>
      <c r="N138" s="13">
        <f t="shared" si="12"/>
        <v>1.6543688774934325E-6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3.4292602680658271</v>
      </c>
      <c r="H139" s="10">
        <f t="shared" si="13"/>
        <v>-5.1282869973765175</v>
      </c>
      <c r="I139">
        <f t="shared" si="9"/>
        <v>-41.02629597901214</v>
      </c>
      <c r="K139">
        <f t="shared" si="10"/>
        <v>-5.1269175309003581</v>
      </c>
      <c r="M139">
        <f t="shared" si="11"/>
        <v>-5.1269175309003581</v>
      </c>
      <c r="N139" s="13">
        <f t="shared" si="12"/>
        <v>1.8754384293245295E-6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3.4431129455149527</v>
      </c>
      <c r="H140" s="10">
        <f t="shared" si="13"/>
        <v>-5.072620824730393</v>
      </c>
      <c r="I140">
        <f t="shared" si="9"/>
        <v>-40.580966597843144</v>
      </c>
      <c r="K140">
        <f t="shared" si="10"/>
        <v>-5.0711669060857378</v>
      </c>
      <c r="M140">
        <f t="shared" si="11"/>
        <v>-5.0711669060857378</v>
      </c>
      <c r="N140" s="13">
        <f t="shared" si="12"/>
        <v>2.1138794252759007E-6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3.4569656229640793</v>
      </c>
      <c r="H141" s="10">
        <f t="shared" si="13"/>
        <v>-5.0172866927176427</v>
      </c>
      <c r="I141">
        <f t="shared" si="9"/>
        <v>-40.138293541741142</v>
      </c>
      <c r="K141">
        <f t="shared" si="10"/>
        <v>-5.015747203837372</v>
      </c>
      <c r="M141">
        <f t="shared" si="11"/>
        <v>-5.015747203837372</v>
      </c>
      <c r="N141" s="13">
        <f t="shared" si="12"/>
        <v>2.3700260124770334E-6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3.4708183004132054</v>
      </c>
      <c r="H142" s="10">
        <f t="shared" si="13"/>
        <v>-4.9622924488787294</v>
      </c>
      <c r="I142">
        <f t="shared" si="9"/>
        <v>-39.698339591029836</v>
      </c>
      <c r="K142">
        <f t="shared" si="10"/>
        <v>-4.9606663624714926</v>
      </c>
      <c r="M142">
        <f t="shared" si="11"/>
        <v>-4.9606663624714926</v>
      </c>
      <c r="N142" s="13">
        <f t="shared" si="12"/>
        <v>2.6441570038003699E-6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3.4846709778623319</v>
      </c>
      <c r="H143" s="10">
        <f t="shared" si="13"/>
        <v>-4.9076454783962093</v>
      </c>
      <c r="I143">
        <f t="shared" si="9"/>
        <v>-39.261163827169675</v>
      </c>
      <c r="K143">
        <f t="shared" si="10"/>
        <v>-4.9059318582265821</v>
      </c>
      <c r="M143">
        <f t="shared" si="11"/>
        <v>-4.9059318582265821</v>
      </c>
      <c r="N143" s="13">
        <f t="shared" si="12"/>
        <v>2.9364940857534398E-6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3.4985236553114585</v>
      </c>
      <c r="H144" s="10">
        <f t="shared" si="13"/>
        <v>-4.8533527205002986</v>
      </c>
      <c r="I144">
        <f t="shared" si="9"/>
        <v>-38.826821764002389</v>
      </c>
      <c r="K144">
        <f t="shared" si="10"/>
        <v>-4.8515507215214129</v>
      </c>
      <c r="M144">
        <f t="shared" si="11"/>
        <v>-4.8515507215214129</v>
      </c>
      <c r="N144" s="13">
        <f t="shared" si="12"/>
        <v>3.2472003199053834E-6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3.512376332760585</v>
      </c>
      <c r="H145" s="10">
        <f t="shared" si="13"/>
        <v>-4.799420684367985</v>
      </c>
      <c r="I145">
        <f t="shared" si="9"/>
        <v>-38.39536547494388</v>
      </c>
      <c r="K145">
        <f t="shared" si="10"/>
        <v>-4.7975295527125379</v>
      </c>
      <c r="M145">
        <f t="shared" si="11"/>
        <v>-4.7975295527125379</v>
      </c>
      <c r="N145" s="13">
        <f t="shared" si="12"/>
        <v>3.5763789382339977E-6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3.5262290102097107</v>
      </c>
      <c r="H146" s="10">
        <f t="shared" si="13"/>
        <v>-4.7458554645303854</v>
      </c>
      <c r="I146">
        <f t="shared" si="9"/>
        <v>-37.966843716243083</v>
      </c>
      <c r="K146">
        <f t="shared" si="10"/>
        <v>-4.7438745373658397</v>
      </c>
      <c r="M146">
        <f t="shared" si="11"/>
        <v>-4.7438745373658397</v>
      </c>
      <c r="N146" s="13">
        <f t="shared" si="12"/>
        <v>3.9240724312349719E-6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3.5400816876588372</v>
      </c>
      <c r="H147" s="10">
        <f t="shared" si="13"/>
        <v>-4.6926627558025658</v>
      </c>
      <c r="I147">
        <f t="shared" si="9"/>
        <v>-37.541302046420526</v>
      </c>
      <c r="K147">
        <f t="shared" si="10"/>
        <v>-4.6905914610563464</v>
      </c>
      <c r="M147">
        <f t="shared" si="11"/>
        <v>-4.6905914610563464</v>
      </c>
      <c r="N147" s="13">
        <f t="shared" si="12"/>
        <v>4.2902619257159454E-6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3.5539343651079638</v>
      </c>
      <c r="H148" s="10">
        <f t="shared" si="13"/>
        <v>-4.6398478677497419</v>
      </c>
      <c r="I148">
        <f t="shared" ref="I148:I211" si="16">H148*$E$6</f>
        <v>-37.118782941997935</v>
      </c>
      <c r="K148">
        <f t="shared" ref="K148:K211" si="17">(1/2)*($L$9*$L$4*EXP(-$L$7*$O$6*(G148/$O$6-1))-($L$9*$L$6*EXP(-$L$5*$O$6*(G148/$O$6-1))))</f>
        <v>-4.6376857237101303</v>
      </c>
      <c r="M148">
        <f t="shared" ref="M148:M211" si="18">(1/2)*($L$9*$O$4*EXP(-$O$8*$O$6*(G148/$O$6-1))-($L$9*$O$7*EXP(-$O$5*$O$6*(G148/$O$6-1))))</f>
        <v>-4.6376857237101303</v>
      </c>
      <c r="N148" s="13">
        <f t="shared" ref="N148:N211" si="19">(M148-H148)^2*O148</f>
        <v>4.6748668480278326E-6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3.5677870425570899</v>
      </c>
      <c r="H149" s="10">
        <f t="shared" ref="H149:H212" si="20">-(-$B$4)*(1+D149+$E$5*D149^3)*EXP(-D149)</f>
        <v>-4.587415738703279</v>
      </c>
      <c r="I149">
        <f t="shared" si="16"/>
        <v>-36.699325909626232</v>
      </c>
      <c r="K149">
        <f t="shared" si="17"/>
        <v>-4.5851623535016532</v>
      </c>
      <c r="M149">
        <f t="shared" si="18"/>
        <v>-4.5851623535016532</v>
      </c>
      <c r="N149" s="13">
        <f t="shared" si="19"/>
        <v>5.0777448669060047E-6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3.5816397200062164</v>
      </c>
      <c r="H150" s="10">
        <f t="shared" si="20"/>
        <v>-4.535370949339649</v>
      </c>
      <c r="I150">
        <f t="shared" si="16"/>
        <v>-36.282967594717192</v>
      </c>
      <c r="K150">
        <f t="shared" si="17"/>
        <v>-4.5330260203195829</v>
      </c>
      <c r="M150">
        <f t="shared" si="18"/>
        <v>-4.5330260203195829</v>
      </c>
      <c r="N150" s="13">
        <f t="shared" si="19"/>
        <v>5.4986921091482117E-6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3.595492397455343</v>
      </c>
      <c r="H151" s="10">
        <f t="shared" si="20"/>
        <v>-4.4837177358350253</v>
      </c>
      <c r="I151">
        <f t="shared" si="16"/>
        <v>-35.869741886680202</v>
      </c>
      <c r="K151">
        <f t="shared" si="17"/>
        <v>-4.4812810488137753</v>
      </c>
      <c r="M151">
        <f t="shared" si="18"/>
        <v>-4.4812810488137753</v>
      </c>
      <c r="N151" s="13">
        <f t="shared" si="19"/>
        <v>5.9374436395281722E-6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3.6093450749044687</v>
      </c>
      <c r="H152" s="10">
        <f t="shared" si="20"/>
        <v>-4.4324600026079368</v>
      </c>
      <c r="I152">
        <f t="shared" si="16"/>
        <v>-35.459680020863495</v>
      </c>
      <c r="K152">
        <f t="shared" si="17"/>
        <v>-4.4299314310356328</v>
      </c>
      <c r="M152">
        <f t="shared" si="18"/>
        <v>-4.4299314310356328</v>
      </c>
      <c r="N152" s="13">
        <f t="shared" si="19"/>
        <v>6.3936741962640086E-6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3.6231977523535952</v>
      </c>
      <c r="H153" s="10">
        <f t="shared" si="20"/>
        <v>-4.3816013346619727</v>
      </c>
      <c r="I153">
        <f t="shared" si="16"/>
        <v>-35.052810677295781</v>
      </c>
      <c r="K153">
        <f t="shared" si="17"/>
        <v>-4.3789808386838294</v>
      </c>
      <c r="M153">
        <f t="shared" si="18"/>
        <v>-4.3789808386838294</v>
      </c>
      <c r="N153" s="13">
        <f t="shared" si="19"/>
        <v>6.8669991714651534E-6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3.6370504298027218</v>
      </c>
      <c r="H154" s="10">
        <f t="shared" si="20"/>
        <v>-4.3311450095402781</v>
      </c>
      <c r="I154">
        <f t="shared" si="16"/>
        <v>-34.649160076322225</v>
      </c>
      <c r="K154">
        <f t="shared" si="17"/>
        <v>-4.3284326349669779</v>
      </c>
      <c r="M154">
        <f t="shared" si="18"/>
        <v>-4.3284326349669779</v>
      </c>
      <c r="N154" s="13">
        <f t="shared" si="19"/>
        <v>7.3569758258854551E-6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3.6509031072518479</v>
      </c>
      <c r="H155" s="10">
        <f t="shared" si="20"/>
        <v>-4.2810940089031417</v>
      </c>
      <c r="I155">
        <f t="shared" si="16"/>
        <v>-34.248752071225134</v>
      </c>
      <c r="K155">
        <f t="shared" si="17"/>
        <v>-4.2782898860945036</v>
      </c>
      <c r="M155">
        <f t="shared" si="18"/>
        <v>-4.2782898860945036</v>
      </c>
      <c r="N155" s="13">
        <f t="shared" si="19"/>
        <v>7.8631047259248543E-6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3.6647557847009744</v>
      </c>
      <c r="H156" s="10">
        <f t="shared" si="20"/>
        <v>-4.2314510297397954</v>
      </c>
      <c r="I156">
        <f t="shared" si="16"/>
        <v>-33.851608237918363</v>
      </c>
      <c r="K156">
        <f t="shared" si="17"/>
        <v>-4.2285553724066416</v>
      </c>
      <c r="M156">
        <f t="shared" si="18"/>
        <v>-4.2285553724066416</v>
      </c>
      <c r="N156" s="13">
        <f t="shared" si="19"/>
        <v>8.3848313910472507E-6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3.678608462150101</v>
      </c>
      <c r="H157" s="10">
        <f t="shared" si="20"/>
        <v>-4.1822184952250954</v>
      </c>
      <c r="I157">
        <f t="shared" si="16"/>
        <v>-33.457747961800763</v>
      </c>
      <c r="K157">
        <f t="shared" si="17"/>
        <v>-4.1792315991542441</v>
      </c>
      <c r="M157">
        <f t="shared" si="18"/>
        <v>-4.1792315991542441</v>
      </c>
      <c r="N157" s="13">
        <f t="shared" si="19"/>
        <v>8.9215481380665183E-6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3.6924611395992275</v>
      </c>
      <c r="H158" s="10">
        <f t="shared" si="20"/>
        <v>-4.1333985652315652</v>
      </c>
      <c r="I158">
        <f t="shared" si="16"/>
        <v>-33.067188521852522</v>
      </c>
      <c r="K158">
        <f t="shared" si="17"/>
        <v>-4.1303208069386477</v>
      </c>
      <c r="M158">
        <f t="shared" si="18"/>
        <v>-4.1303208069386477</v>
      </c>
      <c r="N158" s="13">
        <f t="shared" si="19"/>
        <v>9.4725961096228436E-6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3.7063138170483532</v>
      </c>
      <c r="H159" s="10">
        <f t="shared" si="20"/>
        <v>-4.0849931465069131</v>
      </c>
      <c r="I159">
        <f t="shared" si="16"/>
        <v>-32.679945172055305</v>
      </c>
      <c r="K159">
        <f t="shared" si="17"/>
        <v>-4.0818249818216756</v>
      </c>
      <c r="M159">
        <f t="shared" si="18"/>
        <v>-4.0818249818216756</v>
      </c>
      <c r="N159" s="13">
        <f t="shared" si="19"/>
        <v>1.003726747278607E-5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3.7201664944974797</v>
      </c>
      <c r="H160" s="10">
        <f t="shared" si="20"/>
        <v>-4.0370039025268971</v>
      </c>
      <c r="I160">
        <f t="shared" si="16"/>
        <v>-32.296031220215177</v>
      </c>
      <c r="K160">
        <f t="shared" si="17"/>
        <v>-4.0337458651154865</v>
      </c>
      <c r="M160">
        <f t="shared" si="18"/>
        <v>-4.0337458651154865</v>
      </c>
      <c r="N160" s="13">
        <f t="shared" si="19"/>
        <v>1.0614807774151208E-5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3.7340191719466058</v>
      </c>
      <c r="H161" s="10">
        <f t="shared" si="20"/>
        <v>-3.9894322630330881</v>
      </c>
      <c r="I161">
        <f t="shared" si="16"/>
        <v>-31.915458104264705</v>
      </c>
      <c r="K161">
        <f t="shared" si="17"/>
        <v>-3.9860849628617876</v>
      </c>
      <c r="M161">
        <f t="shared" si="18"/>
        <v>-3.9860849628617876</v>
      </c>
      <c r="N161" s="13">
        <f t="shared" si="19"/>
        <v>1.1204418436788165E-5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3.7478718493957324</v>
      </c>
      <c r="H162" s="10">
        <f t="shared" si="20"/>
        <v>-3.9422794332648743</v>
      </c>
      <c r="I162">
        <f t="shared" si="16"/>
        <v>-31.538235466118994</v>
      </c>
      <c r="K162">
        <f t="shared" si="17"/>
        <v>-3.9388435550095053</v>
      </c>
      <c r="M162">
        <f t="shared" si="18"/>
        <v>-3.9388435550095053</v>
      </c>
      <c r="N162" s="13">
        <f t="shared" si="19"/>
        <v>1.1805259385717189E-5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3.7617245268448589</v>
      </c>
      <c r="H163" s="10">
        <f t="shared" si="20"/>
        <v>-3.8955464028947109</v>
      </c>
      <c r="I163">
        <f t="shared" si="16"/>
        <v>-31.164371223157687</v>
      </c>
      <c r="K163">
        <f t="shared" si="17"/>
        <v>-3.8920227042999302</v>
      </c>
      <c r="M163">
        <f t="shared" si="18"/>
        <v>-3.8920227042999302</v>
      </c>
      <c r="N163" s="13">
        <f t="shared" si="19"/>
        <v>1.2416451786859008E-5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3.7755772042939855</v>
      </c>
      <c r="H164" s="10">
        <f t="shared" si="20"/>
        <v>-3.8492339546754315</v>
      </c>
      <c r="I164">
        <f t="shared" si="16"/>
        <v>-30.793871637403452</v>
      </c>
      <c r="K164">
        <f t="shared" si="17"/>
        <v>-3.8456232648679514</v>
      </c>
      <c r="M164">
        <f t="shared" si="18"/>
        <v>-3.8456232648679514</v>
      </c>
      <c r="N164" s="13">
        <f t="shared" si="19"/>
        <v>1.3037080885840961E-5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3.7894298817431111</v>
      </c>
      <c r="H165" s="10">
        <f t="shared" si="20"/>
        <v>-3.8033426728081485</v>
      </c>
      <c r="I165">
        <f t="shared" si="16"/>
        <v>-30.426741382465188</v>
      </c>
      <c r="K165">
        <f t="shared" si="17"/>
        <v>-3.7996458905678381</v>
      </c>
      <c r="M165">
        <f t="shared" si="18"/>
        <v>-3.7996458905678381</v>
      </c>
      <c r="N165" s="13">
        <f t="shared" si="19"/>
        <v>1.3666198932274734E-5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3.8032825591922377</v>
      </c>
      <c r="H166" s="10">
        <f t="shared" si="20"/>
        <v>-3.7578729510390332</v>
      </c>
      <c r="I166">
        <f t="shared" si="16"/>
        <v>-30.062983608312265</v>
      </c>
      <c r="K166">
        <f t="shared" si="17"/>
        <v>-3.7540910430316932</v>
      </c>
      <c r="M166">
        <f t="shared" si="18"/>
        <v>-3.7540910430316932</v>
      </c>
      <c r="N166" s="13">
        <f t="shared" si="19"/>
        <v>1.4302828175982546E-5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3.8171352366413638</v>
      </c>
      <c r="H167" s="10">
        <f t="shared" si="20"/>
        <v>-3.7128250004930492</v>
      </c>
      <c r="I167">
        <f t="shared" si="16"/>
        <v>-29.702600003944394</v>
      </c>
      <c r="K167">
        <f t="shared" si="17"/>
        <v>-3.708958999468611</v>
      </c>
      <c r="M167">
        <f t="shared" si="18"/>
        <v>-3.708958999468611</v>
      </c>
      <c r="N167" s="13">
        <f t="shared" si="19"/>
        <v>1.4945963920957498E-5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3.8309879140904903</v>
      </c>
      <c r="H168" s="10">
        <f t="shared" si="20"/>
        <v>-3.6681988572524693</v>
      </c>
      <c r="I168">
        <f t="shared" si="16"/>
        <v>-29.345590858019754</v>
      </c>
      <c r="K168">
        <f t="shared" si="17"/>
        <v>-3.6642498602121591</v>
      </c>
      <c r="M168">
        <f t="shared" si="18"/>
        <v>-3.6642498602121591</v>
      </c>
      <c r="N168" s="13">
        <f t="shared" si="19"/>
        <v>1.5594577624378355E-5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3.8448405915396169</v>
      </c>
      <c r="H169" s="10">
        <f t="shared" si="20"/>
        <v>-3.6239943896877751</v>
      </c>
      <c r="I169">
        <f t="shared" si="16"/>
        <v>-28.991955117502201</v>
      </c>
      <c r="K169">
        <f t="shared" si="17"/>
        <v>-3.6199635560237415</v>
      </c>
      <c r="M169">
        <f t="shared" si="18"/>
        <v>-3.6199635560237415</v>
      </c>
      <c r="N169" s="13">
        <f t="shared" si="19"/>
        <v>1.6247620027106228E-5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3.8586932689887434</v>
      </c>
      <c r="H170" s="10">
        <f t="shared" si="20"/>
        <v>-3.58021130554835</v>
      </c>
      <c r="I170">
        <f t="shared" si="16"/>
        <v>-28.6416904443868</v>
      </c>
      <c r="K170">
        <f t="shared" si="17"/>
        <v>-3.5760998551590966</v>
      </c>
      <c r="M170">
        <f t="shared" si="18"/>
        <v>-3.5760998551590966</v>
      </c>
      <c r="N170" s="13">
        <f t="shared" si="19"/>
        <v>1.6904024303292129E-5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3.87254594643787</v>
      </c>
      <c r="H171" s="10">
        <f t="shared" si="20"/>
        <v>-3.5368491588201385</v>
      </c>
      <c r="I171">
        <f t="shared" si="16"/>
        <v>-28.294793270561108</v>
      </c>
      <c r="K171">
        <f t="shared" si="17"/>
        <v>-3.5326583702050094</v>
      </c>
      <c r="M171">
        <f t="shared" si="18"/>
        <v>-3.5326583702050094</v>
      </c>
      <c r="N171" s="13">
        <f t="shared" si="19"/>
        <v>1.7562709216695807E-5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3.8863986238869956</v>
      </c>
      <c r="H172" s="10">
        <f t="shared" si="20"/>
        <v>-3.4939073563572487</v>
      </c>
      <c r="I172">
        <f t="shared" si="16"/>
        <v>-27.95125885085799</v>
      </c>
      <c r="K172">
        <f t="shared" si="17"/>
        <v>-3.4896385646930943</v>
      </c>
      <c r="M172">
        <f t="shared" si="18"/>
        <v>-3.4896385646930943</v>
      </c>
      <c r="N172" s="13">
        <f t="shared" si="19"/>
        <v>1.8222582271954024E-5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3.9002513013361222</v>
      </c>
      <c r="H173" s="10">
        <f t="shared" si="20"/>
        <v>-3.4513851642942894</v>
      </c>
      <c r="I173">
        <f t="shared" si="16"/>
        <v>-27.611081314354315</v>
      </c>
      <c r="K173">
        <f t="shared" si="17"/>
        <v>-3.4470397594973128</v>
      </c>
      <c r="M173">
        <f t="shared" si="18"/>
        <v>-3.4470397594973128</v>
      </c>
      <c r="N173" s="13">
        <f t="shared" si="19"/>
        <v>1.8882542849587669E-5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3.9141039787852483</v>
      </c>
      <c r="H174" s="10">
        <f t="shared" si="20"/>
        <v>-3.4092817142460183</v>
      </c>
      <c r="I174">
        <f t="shared" si="16"/>
        <v>-27.274253713968147</v>
      </c>
      <c r="K174">
        <f t="shared" si="17"/>
        <v>-3.40486113902173</v>
      </c>
      <c r="M174">
        <f t="shared" si="18"/>
        <v>-3.40486113902173</v>
      </c>
      <c r="N174" s="13">
        <f t="shared" si="19"/>
        <v>1.9541485313591487E-5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3.9279566562343748</v>
      </c>
      <c r="H175" s="10">
        <f t="shared" si="20"/>
        <v>-3.3675960093007009</v>
      </c>
      <c r="I175">
        <f t="shared" si="16"/>
        <v>-26.940768074405607</v>
      </c>
      <c r="K175">
        <f t="shared" si="17"/>
        <v>-3.3631017571847508</v>
      </c>
      <c r="M175">
        <f t="shared" si="18"/>
        <v>-3.3631017571847508</v>
      </c>
      <c r="N175" s="13">
        <f t="shared" si="19"/>
        <v>2.0198302081722083E-5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3.9418093336835014</v>
      </c>
      <c r="H176" s="10">
        <f t="shared" si="20"/>
        <v>-3.3263269298133999</v>
      </c>
      <c r="I176">
        <f t="shared" si="16"/>
        <v>-26.6106154385072</v>
      </c>
      <c r="K176">
        <f t="shared" si="17"/>
        <v>-3.3217605432059853</v>
      </c>
      <c r="M176">
        <f t="shared" si="18"/>
        <v>-3.3217605432059853</v>
      </c>
      <c r="N176" s="13">
        <f t="shared" si="19"/>
        <v>2.0851886648375387E-5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3.9556620111326279</v>
      </c>
      <c r="H177" s="10">
        <f t="shared" si="20"/>
        <v>-3.2854732390052304</v>
      </c>
      <c r="I177">
        <f t="shared" si="16"/>
        <v>-26.283785912041843</v>
      </c>
      <c r="K177">
        <f t="shared" si="17"/>
        <v>-3.2808363072016551</v>
      </c>
      <c r="M177">
        <f t="shared" si="18"/>
        <v>-3.2808363072016551</v>
      </c>
      <c r="N177" s="13">
        <f t="shared" si="19"/>
        <v>2.1501136551007832E-5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3.9695146885817545</v>
      </c>
      <c r="H178" s="10">
        <f t="shared" si="20"/>
        <v>-3.245033588374441</v>
      </c>
      <c r="I178">
        <f t="shared" si="16"/>
        <v>-25.960268706995528</v>
      </c>
      <c r="K178">
        <f t="shared" si="17"/>
        <v>-3.2403277455942963</v>
      </c>
      <c r="M178">
        <f t="shared" si="18"/>
        <v>-3.2403277455942963</v>
      </c>
      <c r="N178" s="13">
        <f t="shared" si="19"/>
        <v>2.2144956271440397E-5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3.9833673660308802</v>
      </c>
      <c r="H179" s="10">
        <f t="shared" si="20"/>
        <v>-3.2050065229250273</v>
      </c>
      <c r="I179">
        <f t="shared" si="16"/>
        <v>-25.640052183400218</v>
      </c>
      <c r="K179">
        <f t="shared" si="17"/>
        <v>-3.2002334463423678</v>
      </c>
      <c r="M179">
        <f t="shared" si="18"/>
        <v>-3.2002334463423678</v>
      </c>
      <c r="N179" s="13">
        <f t="shared" si="19"/>
        <v>2.278226006393214E-5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3.9972200434800063</v>
      </c>
      <c r="H180" s="10">
        <f t="shared" si="20"/>
        <v>-3.1653904862183992</v>
      </c>
      <c r="I180">
        <f t="shared" si="16"/>
        <v>-25.323123889747194</v>
      </c>
      <c r="K180">
        <f t="shared" si="17"/>
        <v>-3.1605518939951729</v>
      </c>
      <c r="M180">
        <f t="shared" si="18"/>
        <v>-3.1605518939951729</v>
      </c>
      <c r="N180" s="13">
        <f t="shared" si="19"/>
        <v>2.3411974702666577E-5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4.0110727209291328</v>
      </c>
      <c r="H181" s="10">
        <f t="shared" si="20"/>
        <v>-3.1261838252534839</v>
      </c>
      <c r="I181">
        <f t="shared" si="16"/>
        <v>-25.009470602027871</v>
      </c>
      <c r="K181">
        <f t="shared" si="17"/>
        <v>-3.1212814745783959</v>
      </c>
      <c r="M181">
        <f t="shared" si="18"/>
        <v>-3.1212814745783959</v>
      </c>
      <c r="N181" s="13">
        <f t="shared" si="19"/>
        <v>2.403304214153617E-5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4.0249253983782589</v>
      </c>
      <c r="H182" s="10">
        <f t="shared" si="20"/>
        <v>-3.0873847951804816</v>
      </c>
      <c r="I182">
        <f t="shared" si="16"/>
        <v>-24.699078361443853</v>
      </c>
      <c r="K182">
        <f t="shared" si="17"/>
        <v>-3.0824204803153643</v>
      </c>
      <c r="M182">
        <f t="shared" si="18"/>
        <v>-3.0824204803153643</v>
      </c>
      <c r="N182" s="13">
        <f t="shared" si="19"/>
        <v>2.4644422080024408E-5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4.038778075827385</v>
      </c>
      <c r="H183" s="10">
        <f t="shared" si="20"/>
        <v>-3.0489915638533378</v>
      </c>
      <c r="I183">
        <f t="shared" si="16"/>
        <v>-24.391932510826702</v>
      </c>
      <c r="K183">
        <f t="shared" si="17"/>
        <v>-3.043967114188979</v>
      </c>
      <c r="M183">
        <f t="shared" si="18"/>
        <v>-3.043967114188979</v>
      </c>
      <c r="N183" s="13">
        <f t="shared" si="19"/>
        <v>2.5245094429675023E-5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4.052630753276512</v>
      </c>
      <c r="H184" s="10">
        <f t="shared" si="20"/>
        <v>-3.0110022162258678</v>
      </c>
      <c r="I184">
        <f t="shared" si="16"/>
        <v>-24.088017729806943</v>
      </c>
      <c r="K184">
        <f t="shared" si="17"/>
        <v>-3.0059194943492042</v>
      </c>
      <c r="M184">
        <f t="shared" si="18"/>
        <v>-3.0059194943492042</v>
      </c>
      <c r="N184" s="13">
        <f t="shared" si="19"/>
        <v>2.583406167551462E-5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4.0664834307256381</v>
      </c>
      <c r="H185" s="10">
        <f t="shared" si="20"/>
        <v>-2.9734147585962991</v>
      </c>
      <c r="I185">
        <f t="shared" si="16"/>
        <v>-23.787318068770393</v>
      </c>
      <c r="K185">
        <f t="shared" si="17"/>
        <v>-2.9682756583707537</v>
      </c>
      <c r="M185">
        <f t="shared" si="18"/>
        <v>-2.9682756583707537</v>
      </c>
      <c r="N185" s="13">
        <f t="shared" si="19"/>
        <v>2.6410351128201021E-5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4.0803361081747642</v>
      </c>
      <c r="H186" s="10">
        <f t="shared" si="20"/>
        <v>-2.9362271227048837</v>
      </c>
      <c r="I186">
        <f t="shared" si="16"/>
        <v>-23.48981698163907</v>
      </c>
      <c r="K186">
        <f t="shared" si="17"/>
        <v>-2.9310335673655317</v>
      </c>
      <c r="M186">
        <f t="shared" si="18"/>
        <v>-2.9310335673655317</v>
      </c>
      <c r="N186" s="13">
        <f t="shared" si="19"/>
        <v>2.6973017062912319E-5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4.0941887856238912</v>
      </c>
      <c r="H187" s="10">
        <f t="shared" si="20"/>
        <v>-2.8994371696890884</v>
      </c>
      <c r="I187">
        <f t="shared" si="16"/>
        <v>-23.195497357512707</v>
      </c>
      <c r="K187">
        <f t="shared" si="17"/>
        <v>-2.8941911099542805</v>
      </c>
      <c r="M187">
        <f t="shared" si="18"/>
        <v>-2.8941911099542805</v>
      </c>
      <c r="N187" s="13">
        <f t="shared" si="19"/>
        <v>2.7521142741172218E-5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4.1080414630730173</v>
      </c>
      <c r="H188" s="10">
        <f t="shared" si="20"/>
        <v>-2.8630426939007365</v>
      </c>
      <c r="I188">
        <f t="shared" si="16"/>
        <v>-22.904341551205892</v>
      </c>
      <c r="K188">
        <f t="shared" si="17"/>
        <v>-2.8577461061017098</v>
      </c>
      <c r="M188">
        <f t="shared" si="18"/>
        <v>-2.8577461061017098</v>
      </c>
      <c r="N188" s="13">
        <f t="shared" si="19"/>
        <v>2.8053842312799063E-5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4.1218941405221434</v>
      </c>
      <c r="H189" s="10">
        <f t="shared" si="20"/>
        <v>-2.8270414265893549</v>
      </c>
      <c r="I189">
        <f t="shared" si="16"/>
        <v>-22.616331412714839</v>
      </c>
      <c r="K189">
        <f t="shared" si="17"/>
        <v>-2.8216963108192403</v>
      </c>
      <c r="M189">
        <f t="shared" si="18"/>
        <v>-2.8216963108192403</v>
      </c>
      <c r="N189" s="13">
        <f t="shared" si="19"/>
        <v>2.8570262595927143E-5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4.1357468179712695</v>
      </c>
      <c r="H190" s="10">
        <f t="shared" si="20"/>
        <v>-2.7914310394558584</v>
      </c>
      <c r="I190">
        <f t="shared" si="16"/>
        <v>-22.331448315646867</v>
      </c>
      <c r="K190">
        <f t="shared" si="17"/>
        <v>-2.7860394177394809</v>
      </c>
      <c r="M190">
        <f t="shared" si="18"/>
        <v>-2.7860394177394809</v>
      </c>
      <c r="N190" s="13">
        <f t="shared" si="19"/>
        <v>2.9069584732512541E-5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4.1495994954203965</v>
      </c>
      <c r="H191" s="10">
        <f t="shared" si="20"/>
        <v>-2.7562091480805697</v>
      </c>
      <c r="I191">
        <f t="shared" si="16"/>
        <v>-22.049673184644558</v>
      </c>
      <c r="K191">
        <f t="shared" si="17"/>
        <v>-2.7507730625662905</v>
      </c>
      <c r="M191">
        <f t="shared" si="18"/>
        <v>-2.7507730625662905</v>
      </c>
      <c r="N191" s="13">
        <f t="shared" si="19"/>
        <v>2.9551025718556261E-5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4.1634521728695226</v>
      </c>
      <c r="H192" s="10">
        <f t="shared" si="20"/>
        <v>-2.7213733152294735</v>
      </c>
      <c r="I192">
        <f t="shared" si="16"/>
        <v>-21.770986521835788</v>
      </c>
      <c r="K192">
        <f t="shared" si="17"/>
        <v>-2.7158948264043099</v>
      </c>
      <c r="M192">
        <f t="shared" si="18"/>
        <v>-2.7158948264043099</v>
      </c>
      <c r="N192" s="13">
        <f t="shared" si="19"/>
        <v>3.001383980744192E-5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4.1773048503186487</v>
      </c>
      <c r="H193" s="10">
        <f t="shared" si="20"/>
        <v>-2.6869210540424837</v>
      </c>
      <c r="I193">
        <f t="shared" si="16"/>
        <v>-21.49536843233987</v>
      </c>
      <c r="K193">
        <f t="shared" si="17"/>
        <v>-2.681402238971593</v>
      </c>
      <c r="M193">
        <f t="shared" si="18"/>
        <v>-2.681402238971593</v>
      </c>
      <c r="N193" s="13">
        <f t="shared" si="19"/>
        <v>3.0457319786690238E-5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4.1911575277677757</v>
      </c>
      <c r="H194" s="10">
        <f t="shared" si="20"/>
        <v>-2.6528498311073867</v>
      </c>
      <c r="I194">
        <f t="shared" si="16"/>
        <v>-21.222798648859094</v>
      </c>
      <c r="K194">
        <f t="shared" si="17"/>
        <v>-2.6472927816989982</v>
      </c>
      <c r="M194">
        <f t="shared" si="18"/>
        <v>-2.6472927816989982</v>
      </c>
      <c r="N194" s="13">
        <f t="shared" si="19"/>
        <v>3.0880798127271266E-5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4.2050102052169018</v>
      </c>
      <c r="H195" s="10">
        <f t="shared" si="20"/>
        <v>-2.6191570694230237</v>
      </c>
      <c r="I195">
        <f t="shared" si="16"/>
        <v>-20.95325655538419</v>
      </c>
      <c r="K195">
        <f t="shared" si="17"/>
        <v>-2.6135638907197998</v>
      </c>
      <c r="M195">
        <f t="shared" si="18"/>
        <v>-2.6135638907197998</v>
      </c>
      <c r="N195" s="13">
        <f t="shared" si="19"/>
        <v>3.1283648006198009E-5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4.2188628826660279</v>
      </c>
      <c r="H196" s="10">
        <f t="shared" si="20"/>
        <v>-2.5858401512551716</v>
      </c>
      <c r="I196">
        <f t="shared" si="16"/>
        <v>-20.686721210041373</v>
      </c>
      <c r="K196">
        <f t="shared" si="17"/>
        <v>-2.5802129597528909</v>
      </c>
      <c r="M196">
        <f t="shared" si="18"/>
        <v>-2.5802129597528909</v>
      </c>
      <c r="N196" s="13">
        <f t="shared" si="19"/>
        <v>3.1665284203340667E-5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4.232715560115154</v>
      </c>
      <c r="H197" s="10">
        <f t="shared" si="20"/>
        <v>-2.5528964208884775</v>
      </c>
      <c r="I197">
        <f t="shared" si="16"/>
        <v>-20.42317136710782</v>
      </c>
      <c r="K197">
        <f t="shared" si="17"/>
        <v>-2.547237342882902</v>
      </c>
      <c r="M197">
        <f t="shared" si="18"/>
        <v>-2.547237342882902</v>
      </c>
      <c r="N197" s="13">
        <f t="shared" si="19"/>
        <v>3.2025163873187392E-5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4.246568237564281</v>
      </c>
      <c r="H198" s="10">
        <f t="shared" si="20"/>
        <v>-2.5203231872777003</v>
      </c>
      <c r="I198">
        <f t="shared" si="16"/>
        <v>-20.162585498221603</v>
      </c>
      <c r="K198">
        <f t="shared" si="17"/>
        <v>-2.5146343572404022</v>
      </c>
      <c r="M198">
        <f t="shared" si="18"/>
        <v>-2.5146343572404022</v>
      </c>
      <c r="N198" s="13">
        <f t="shared" si="19"/>
        <v>3.2362787193265589E-5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4.2604209150134071</v>
      </c>
      <c r="H199" s="10">
        <f t="shared" si="20"/>
        <v>-2.4881177266014269</v>
      </c>
      <c r="I199">
        <f t="shared" si="16"/>
        <v>-19.904941812811416</v>
      </c>
      <c r="K199">
        <f t="shared" si="17"/>
        <v>-2.482401285585309</v>
      </c>
      <c r="M199">
        <f t="shared" si="18"/>
        <v>-2.482401285585309</v>
      </c>
      <c r="N199" s="13">
        <f t="shared" si="19"/>
        <v>3.2677697890755066E-5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4.2742735924625332</v>
      </c>
      <c r="H200" s="10">
        <f t="shared" si="20"/>
        <v>-2.4562772847213314</v>
      </c>
      <c r="I200">
        <f t="shared" si="16"/>
        <v>-19.650218277770652</v>
      </c>
      <c r="K200">
        <f t="shared" si="17"/>
        <v>-2.4505353787964617</v>
      </c>
      <c r="M200">
        <f t="shared" si="18"/>
        <v>-2.4505353787964617</v>
      </c>
      <c r="N200" s="13">
        <f t="shared" si="19"/>
        <v>3.2969483650054721E-5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4.2881262699116602</v>
      </c>
      <c r="H201" s="10">
        <f t="shared" si="20"/>
        <v>-2.4247990795499548</v>
      </c>
      <c r="I201">
        <f t="shared" si="16"/>
        <v>-19.398392636399638</v>
      </c>
      <c r="K201">
        <f t="shared" si="17"/>
        <v>-2.4190338582703488</v>
      </c>
      <c r="M201">
        <f t="shared" si="18"/>
        <v>-2.4190338582703488</v>
      </c>
      <c r="N201" s="13">
        <f t="shared" si="19"/>
        <v>3.3237776402821754E-5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4.3019789473607863</v>
      </c>
      <c r="H202" s="10">
        <f t="shared" si="20"/>
        <v>-2.3936803033298966</v>
      </c>
      <c r="I202">
        <f t="shared" si="16"/>
        <v>-19.149442426639173</v>
      </c>
      <c r="K202">
        <f t="shared" si="17"/>
        <v>-2.3878939182317787</v>
      </c>
      <c r="M202">
        <f t="shared" si="18"/>
        <v>-2.3878939182317787</v>
      </c>
      <c r="N202" s="13">
        <f t="shared" si="19"/>
        <v>3.3482252503720985E-5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4.3158316248099124</v>
      </c>
      <c r="H203" s="10">
        <f t="shared" si="20"/>
        <v>-2.3629181248272282</v>
      </c>
      <c r="I203">
        <f t="shared" si="16"/>
        <v>-18.903344998617825</v>
      </c>
      <c r="K203">
        <f t="shared" si="17"/>
        <v>-2.3571127279592385</v>
      </c>
      <c r="M203">
        <f t="shared" si="18"/>
        <v>-2.3571127279592385</v>
      </c>
      <c r="N203" s="13">
        <f t="shared" si="19"/>
        <v>3.3702632794863957E-5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4.3296843022590386</v>
      </c>
      <c r="H204" s="10">
        <f t="shared" si="20"/>
        <v>-2.3325096914418486</v>
      </c>
      <c r="I204">
        <f t="shared" si="16"/>
        <v>-18.660077531534789</v>
      </c>
      <c r="K204">
        <f t="shared" si="17"/>
        <v>-2.3266874339276535</v>
      </c>
      <c r="M204">
        <f t="shared" si="18"/>
        <v>-2.3266874339276535</v>
      </c>
      <c r="N204" s="13">
        <f t="shared" si="19"/>
        <v>3.3898682561600989E-5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4.3435369797081647</v>
      </c>
      <c r="H205" s="10">
        <f t="shared" si="20"/>
        <v>-2.3024521312374242</v>
      </c>
      <c r="I205">
        <f t="shared" si="16"/>
        <v>-18.419617049899394</v>
      </c>
      <c r="K205">
        <f t="shared" si="17"/>
        <v>-2.2966151618710997</v>
      </c>
      <c r="M205">
        <f t="shared" si="18"/>
        <v>-2.2966151618710997</v>
      </c>
      <c r="N205" s="13">
        <f t="shared" si="19"/>
        <v>3.407021138341059E-5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4.3573896571572917</v>
      </c>
      <c r="H206" s="10">
        <f t="shared" si="20"/>
        <v>-2.2727425548934881</v>
      </c>
      <c r="I206">
        <f t="shared" si="16"/>
        <v>-18.181940439147905</v>
      </c>
      <c r="K206">
        <f t="shared" si="17"/>
        <v>-2.2668930187680032</v>
      </c>
      <c r="M206">
        <f t="shared" si="18"/>
        <v>-2.2668930187680032</v>
      </c>
      <c r="N206" s="13">
        <f t="shared" si="19"/>
        <v>3.4217072883352763E-5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4.3712423346064178</v>
      </c>
      <c r="H207" s="10">
        <f t="shared" si="20"/>
        <v>-2.2433780575821705</v>
      </c>
      <c r="I207">
        <f t="shared" si="16"/>
        <v>-17.947024460657364</v>
      </c>
      <c r="K207">
        <f t="shared" si="17"/>
        <v>-2.2375180947512674</v>
      </c>
      <c r="M207">
        <f t="shared" si="18"/>
        <v>-2.2375180947512674</v>
      </c>
      <c r="N207" s="13">
        <f t="shared" si="19"/>
        <v>3.4339164379565465E-5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4.3850950120555439</v>
      </c>
      <c r="H208" s="10">
        <f t="shared" si="20"/>
        <v>-2.2143557207719904</v>
      </c>
      <c r="I208">
        <f t="shared" si="16"/>
        <v>-17.714845766175923</v>
      </c>
      <c r="K208">
        <f t="shared" si="17"/>
        <v>-2.2084874649456796</v>
      </c>
      <c r="M208">
        <f t="shared" si="18"/>
        <v>-2.2084874649456796</v>
      </c>
      <c r="N208" s="13">
        <f t="shared" si="19"/>
        <v>3.4436426443030492E-5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4.39894768950467</v>
      </c>
      <c r="H209" s="10">
        <f t="shared" si="20"/>
        <v>-2.1856726139610507</v>
      </c>
      <c r="I209">
        <f t="shared" si="16"/>
        <v>-17.485380911688406</v>
      </c>
      <c r="K209">
        <f t="shared" si="17"/>
        <v>-2.1797981912349313</v>
      </c>
      <c r="M209">
        <f t="shared" si="18"/>
        <v>-2.1797981912349313</v>
      </c>
      <c r="N209" s="13">
        <f t="shared" si="19"/>
        <v>3.4508842365147812E-5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4.4128003669537961</v>
      </c>
      <c r="H210" s="10">
        <f t="shared" si="20"/>
        <v>-2.1573257963419015</v>
      </c>
      <c r="I210">
        <f t="shared" si="16"/>
        <v>-17.258606370735212</v>
      </c>
      <c r="K210">
        <f t="shared" si="17"/>
        <v>-2.1514473239604524</v>
      </c>
      <c r="M210">
        <f t="shared" si="18"/>
        <v>-2.1514473239604524</v>
      </c>
      <c r="N210" s="13">
        <f t="shared" si="19"/>
        <v>3.4556437539460066E-5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4.4266530444029231</v>
      </c>
      <c r="H211" s="10">
        <f t="shared" si="20"/>
        <v>-2.1293123184002902</v>
      </c>
      <c r="I211">
        <f t="shared" si="16"/>
        <v>-17.034498547202322</v>
      </c>
      <c r="K211">
        <f t="shared" si="17"/>
        <v>-2.1234319035542359</v>
      </c>
      <c r="M211">
        <f t="shared" si="18"/>
        <v>-2.1234319035542359</v>
      </c>
      <c r="N211" s="13">
        <f t="shared" si="19"/>
        <v>3.4579278761695614E-5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4.4405057218520492</v>
      </c>
      <c r="H212" s="10">
        <f t="shared" si="20"/>
        <v>-2.1016292234499283</v>
      </c>
      <c r="I212">
        <f t="shared" ref="I212:I275" si="23">H212*$E$6</f>
        <v>-16.813033787599426</v>
      </c>
      <c r="K212">
        <f t="shared" ref="K212:K275" si="24">(1/2)*($L$9*$L$4*EXP(-$L$7*$O$6*(G212/$O$6-1))-($L$9*$L$6*EXP(-$L$5*$O$6*(G212/$O$6-1))))</f>
        <v>-2.0957489621077672</v>
      </c>
      <c r="M212">
        <f t="shared" ref="M212:M275" si="25">(1/2)*($L$9*$O$4*EXP(-$O$8*$O$6*(G212/$O$6-1))-($L$9*$O$7*EXP(-$O$5*$O$6*(G212/$O$6-1))))</f>
        <v>-2.0957489621077672</v>
      </c>
      <c r="N212" s="13">
        <f t="shared" ref="N212:N275" si="26">(M212-H212)^2*O212</f>
        <v>3.4577473452114622E-5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4.4543583993011762</v>
      </c>
      <c r="H213" s="10">
        <f t="shared" ref="H213:H276" si="27">-(-$B$4)*(1+D213+$E$5*D213^3)*EXP(-D213)</f>
        <v>-2.0742735491053583</v>
      </c>
      <c r="I213">
        <f t="shared" si="23"/>
        <v>-16.594188392842867</v>
      </c>
      <c r="K213">
        <f t="shared" si="24"/>
        <v>-2.0683955248790573</v>
      </c>
      <c r="M213">
        <f t="shared" si="25"/>
        <v>-2.0683955248790573</v>
      </c>
      <c r="N213" s="13">
        <f t="shared" si="26"/>
        <v>3.4551168804981646E-5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4.4682110767503023</v>
      </c>
      <c r="H214" s="10">
        <f t="shared" si="27"/>
        <v>-2.0472423286949368</v>
      </c>
      <c r="I214">
        <f t="shared" si="23"/>
        <v>-16.377938629559495</v>
      </c>
      <c r="K214">
        <f t="shared" si="24"/>
        <v>-2.0413686117398253</v>
      </c>
      <c r="M214">
        <f t="shared" si="25"/>
        <v>-2.0413686117398253</v>
      </c>
      <c r="N214" s="13">
        <f t="shared" si="26"/>
        <v>3.4500550868764529E-5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4.4820637541994284</v>
      </c>
      <c r="H215" s="10">
        <f t="shared" si="27"/>
        <v>-2.0205325926158801</v>
      </c>
      <c r="I215">
        <f t="shared" si="23"/>
        <v>-16.164260740927041</v>
      </c>
      <c r="K215">
        <f t="shared" si="24"/>
        <v>-2.0146652385646777</v>
      </c>
      <c r="M215">
        <f t="shared" si="25"/>
        <v>-2.0146652385646777</v>
      </c>
      <c r="N215" s="13">
        <f t="shared" si="26"/>
        <v>3.4425843562161479E-5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4.4959164316485545</v>
      </c>
      <c r="H216" s="10">
        <f t="shared" si="27"/>
        <v>-1.9941413696332808</v>
      </c>
      <c r="I216">
        <f t="shared" si="23"/>
        <v>-15.953130957066247</v>
      </c>
      <c r="K216">
        <f t="shared" si="24"/>
        <v>-1.9882824185642001</v>
      </c>
      <c r="M216">
        <f t="shared" si="25"/>
        <v>-1.9882824185642001</v>
      </c>
      <c r="N216" s="13">
        <f t="shared" si="26"/>
        <v>3.4327307629882375E-5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4.5097691090976806</v>
      </c>
      <c r="H217" s="10">
        <f t="shared" si="27"/>
        <v>-1.9680656881249174</v>
      </c>
      <c r="I217">
        <f t="shared" si="23"/>
        <v>-15.74452550499934</v>
      </c>
      <c r="K217">
        <f t="shared" si="24"/>
        <v>-1.9622171635637495</v>
      </c>
      <c r="M217">
        <f t="shared" si="25"/>
        <v>-1.9622171635637495</v>
      </c>
      <c r="N217" s="13">
        <f t="shared" si="26"/>
        <v>3.4205239542584311E-5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4.5236217865468076</v>
      </c>
      <c r="H218" s="10">
        <f t="shared" si="27"/>
        <v>-1.9423025772736606</v>
      </c>
      <c r="I218">
        <f t="shared" si="23"/>
        <v>-15.538420618189285</v>
      </c>
      <c r="K218">
        <f t="shared" si="24"/>
        <v>-1.9364664852296922</v>
      </c>
      <c r="M218">
        <f t="shared" si="25"/>
        <v>-1.9364664852296922</v>
      </c>
      <c r="N218" s="13">
        <f t="shared" si="26"/>
        <v>3.4059970345671253E-5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4.5374744639959337</v>
      </c>
      <c r="H219" s="10">
        <f t="shared" si="27"/>
        <v>-1.9168490682091905</v>
      </c>
      <c r="I219">
        <f t="shared" si="23"/>
        <v>-15.334792545673524</v>
      </c>
      <c r="K219">
        <f t="shared" si="24"/>
        <v>-1.9110273962448168</v>
      </c>
      <c r="M219">
        <f t="shared" si="25"/>
        <v>-1.9110273962448168</v>
      </c>
      <c r="N219" s="13">
        <f t="shared" si="26"/>
        <v>3.3891864460775618E-5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4.5513271414450607</v>
      </c>
      <c r="H220" s="10">
        <f t="shared" si="27"/>
        <v>-1.8917021951007105</v>
      </c>
      <c r="I220">
        <f t="shared" si="23"/>
        <v>-15.133617560805684</v>
      </c>
      <c r="K220">
        <f t="shared" si="24"/>
        <v>-1.8858969114345288</v>
      </c>
      <c r="M220">
        <f t="shared" si="25"/>
        <v>-1.8858969114345288</v>
      </c>
      <c r="N220" s="13">
        <f t="shared" si="26"/>
        <v>3.3701318444836216E-5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4.5651798188941868</v>
      </c>
      <c r="H221" s="10">
        <f t="shared" si="27"/>
        <v>-1.8668589962022817</v>
      </c>
      <c r="I221">
        <f t="shared" si="23"/>
        <v>-14.934871969618253</v>
      </c>
      <c r="K221">
        <f t="shared" si="24"/>
        <v>-1.8610720488454866</v>
      </c>
      <c r="M221">
        <f t="shared" si="25"/>
        <v>-1.8610720488454866</v>
      </c>
      <c r="N221" s="13">
        <f t="shared" si="26"/>
        <v>3.3488759710317565E-5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4.5790324963433129</v>
      </c>
      <c r="H222" s="10">
        <f t="shared" si="27"/>
        <v>-1.8423165148523608</v>
      </c>
      <c r="I222">
        <f t="shared" si="23"/>
        <v>-14.738532118818886</v>
      </c>
      <c r="K222">
        <f t="shared" si="24"/>
        <v>-1.8365498307781709</v>
      </c>
      <c r="M222">
        <f t="shared" si="25"/>
        <v>-1.8365498307781709</v>
      </c>
      <c r="N222" s="13">
        <f t="shared" si="26"/>
        <v>3.3254645211515404E-5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4.592885173792439</v>
      </c>
      <c r="H223" s="10">
        <f t="shared" si="27"/>
        <v>-1.8180718004290659</v>
      </c>
      <c r="I223">
        <f t="shared" si="23"/>
        <v>-14.544574403432527</v>
      </c>
      <c r="K223">
        <f t="shared" si="24"/>
        <v>-1.8123272847749528</v>
      </c>
      <c r="M223">
        <f t="shared" si="25"/>
        <v>-1.8123272847749528</v>
      </c>
      <c r="N223" s="13">
        <f t="shared" si="26"/>
        <v>3.2999460100351123E-5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4.6067378512415651</v>
      </c>
      <c r="H224" s="10">
        <f t="shared" si="27"/>
        <v>-1.7941219092626575</v>
      </c>
      <c r="I224">
        <f t="shared" si="23"/>
        <v>-14.35297527410126</v>
      </c>
      <c r="K224">
        <f t="shared" si="24"/>
        <v>-1.7884014445650676</v>
      </c>
      <c r="M224">
        <f t="shared" si="25"/>
        <v>-1.7884014445650676</v>
      </c>
      <c r="N224" s="13">
        <f t="shared" si="26"/>
        <v>3.2723716356372433E-5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4.6205905286906921</v>
      </c>
      <c r="H225" s="10">
        <f t="shared" si="27"/>
        <v>-1.7704639055066771</v>
      </c>
      <c r="I225">
        <f t="shared" si="23"/>
        <v>-14.163711244053417</v>
      </c>
      <c r="K225">
        <f t="shared" si="24"/>
        <v>-1.7647693509679612</v>
      </c>
      <c r="M225">
        <f t="shared" si="25"/>
        <v>-1.7647693509679612</v>
      </c>
      <c r="N225" s="13">
        <f t="shared" si="26"/>
        <v>3.2427951394410126E-5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4.6344432061398182</v>
      </c>
      <c r="H226" s="10">
        <f t="shared" si="27"/>
        <v>-1.7470948619691251</v>
      </c>
      <c r="I226">
        <f t="shared" si="23"/>
        <v>-13.976758895753001</v>
      </c>
      <c r="K226">
        <f t="shared" si="24"/>
        <v>-1.741428052756357</v>
      </c>
      <c r="M226">
        <f t="shared" si="25"/>
        <v>-1.741428052756357</v>
      </c>
      <c r="N226" s="13">
        <f t="shared" si="26"/>
        <v>3.2112726653913141E-5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4.6482958835889452</v>
      </c>
      <c r="H227" s="10">
        <f t="shared" si="27"/>
        <v>-1.7240118609050519</v>
      </c>
      <c r="I227">
        <f t="shared" si="23"/>
        <v>-13.792094887240415</v>
      </c>
      <c r="K227">
        <f t="shared" si="24"/>
        <v>-1.7183746074803716</v>
      </c>
      <c r="M227">
        <f t="shared" si="25"/>
        <v>-1.7183746074803716</v>
      </c>
      <c r="N227" s="13">
        <f t="shared" si="26"/>
        <v>3.1778626174069139E-5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4.6621485610380713</v>
      </c>
      <c r="H228" s="10">
        <f t="shared" si="27"/>
        <v>-1.701211994771854</v>
      </c>
      <c r="I228">
        <f t="shared" si="23"/>
        <v>-13.609695958174832</v>
      </c>
      <c r="K228">
        <f t="shared" si="24"/>
        <v>-1.6956060822540115</v>
      </c>
      <c r="M228">
        <f t="shared" si="25"/>
        <v>-1.6956060822540115</v>
      </c>
      <c r="N228" s="13">
        <f t="shared" si="26"/>
        <v>3.1426255157703031E-5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4.6760012384871974</v>
      </c>
      <c r="H229" s="10">
        <f t="shared" si="27"/>
        <v>-1.6786923669485585</v>
      </c>
      <c r="I229">
        <f t="shared" si="23"/>
        <v>-13.429538935588468</v>
      </c>
      <c r="K229">
        <f t="shared" si="24"/>
        <v>-1.673119554505248</v>
      </c>
      <c r="M229">
        <f t="shared" si="25"/>
        <v>-1.673119554505248</v>
      </c>
      <c r="N229" s="13">
        <f t="shared" si="26"/>
        <v>3.1056238528316763E-5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4.6898539159363235</v>
      </c>
      <c r="H230" s="10">
        <f t="shared" si="27"/>
        <v>-1.6564500924203185</v>
      </c>
      <c r="I230">
        <f t="shared" si="23"/>
        <v>-13.251600739362548</v>
      </c>
      <c r="K230">
        <f t="shared" si="24"/>
        <v>-1.6509121126909485</v>
      </c>
      <c r="M230">
        <f t="shared" si="25"/>
        <v>-1.6509121126909485</v>
      </c>
      <c r="N230" s="13">
        <f t="shared" si="26"/>
        <v>3.0669219482912788E-5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4.7037065933854496</v>
      </c>
      <c r="H231" s="10">
        <f t="shared" si="27"/>
        <v>-1.6344822984293272</v>
      </c>
      <c r="I231">
        <f t="shared" si="23"/>
        <v>-13.075858387434618</v>
      </c>
      <c r="K231">
        <f t="shared" si="24"/>
        <v>-1.6289808569777975</v>
      </c>
      <c r="M231">
        <f t="shared" si="25"/>
        <v>-1.6289808569777975</v>
      </c>
      <c r="N231" s="13">
        <f t="shared" si="26"/>
        <v>3.0265858044609806E-5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4.7175592708345766</v>
      </c>
      <c r="H232" s="10">
        <f t="shared" si="27"/>
        <v>-1.6127861250932973</v>
      </c>
      <c r="I232">
        <f t="shared" si="23"/>
        <v>-12.902289000746379</v>
      </c>
      <c r="K232">
        <f t="shared" si="24"/>
        <v>-1.6073228998903772</v>
      </c>
      <c r="M232">
        <f t="shared" si="25"/>
        <v>-1.6073228998903772</v>
      </c>
      <c r="N232" s="13">
        <f t="shared" si="26"/>
        <v>2.984682961782121E-5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4.7314119482837027</v>
      </c>
      <c r="H233" s="10">
        <f t="shared" si="27"/>
        <v>-1.5913587259926281</v>
      </c>
      <c r="I233">
        <f t="shared" si="23"/>
        <v>-12.730869807941025</v>
      </c>
      <c r="K233">
        <f t="shared" si="24"/>
        <v>-1.5859353669275158</v>
      </c>
      <c r="M233">
        <f t="shared" si="25"/>
        <v>-1.5859353669275158</v>
      </c>
      <c r="N233" s="13">
        <f t="shared" si="26"/>
        <v>2.9412823549135387E-5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4.7452646257328288</v>
      </c>
      <c r="H234" s="10">
        <f t="shared" si="27"/>
        <v>-1.5701972687273609</v>
      </c>
      <c r="I234">
        <f t="shared" si="23"/>
        <v>-12.561578149818887</v>
      </c>
      <c r="K234">
        <f t="shared" si="24"/>
        <v>-1.5648153971479641</v>
      </c>
      <c r="M234">
        <f t="shared" si="25"/>
        <v>-1.5648153971479641</v>
      </c>
      <c r="N234" s="13">
        <f t="shared" si="26"/>
        <v>2.896454169711831E-5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4.7591173031819549</v>
      </c>
      <c r="H235" s="10">
        <f t="shared" si="27"/>
        <v>-1.5492989354449582</v>
      </c>
      <c r="I235">
        <f t="shared" si="23"/>
        <v>-12.394391483559666</v>
      </c>
      <c r="K235">
        <f t="shared" si="24"/>
        <v>-1.5439601437264605</v>
      </c>
      <c r="M235">
        <f t="shared" si="25"/>
        <v>-1.5439601437264605</v>
      </c>
      <c r="N235" s="13">
        <f t="shared" si="26"/>
        <v>2.8502697013499787E-5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4.772969980631081</v>
      </c>
      <c r="H236" s="10">
        <f t="shared" si="27"/>
        <v>-1.5286609233399429</v>
      </c>
      <c r="I236">
        <f t="shared" si="23"/>
        <v>-12.229287386719543</v>
      </c>
      <c r="K236">
        <f t="shared" si="24"/>
        <v>-1.5233667744811947</v>
      </c>
      <c r="M236">
        <f t="shared" si="25"/>
        <v>-1.5233667744811947</v>
      </c>
      <c r="N236" s="13">
        <f t="shared" si="26"/>
        <v>2.8028012138584093E-5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4.786822658080208</v>
      </c>
      <c r="H237" s="10">
        <f t="shared" si="27"/>
        <v>-1.5082804451263812</v>
      </c>
      <c r="I237">
        <f t="shared" si="23"/>
        <v>-12.066243561011049</v>
      </c>
      <c r="K237">
        <f t="shared" si="24"/>
        <v>-1.5030324723736401</v>
      </c>
      <c r="M237">
        <f t="shared" si="25"/>
        <v>-1.5030324723736401</v>
      </c>
      <c r="N237" s="13">
        <f t="shared" si="26"/>
        <v>2.7541218013512221E-5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4.8006753355293341</v>
      </c>
      <c r="H238" s="10">
        <f t="shared" si="27"/>
        <v>-1.4881547294841668</v>
      </c>
      <c r="I238">
        <f t="shared" si="23"/>
        <v>-11.905237835873335</v>
      </c>
      <c r="K238">
        <f t="shared" si="24"/>
        <v>-1.4829544359817273</v>
      </c>
      <c r="M238">
        <f t="shared" si="25"/>
        <v>-1.4829544359817273</v>
      </c>
      <c r="N238" s="13">
        <f t="shared" si="26"/>
        <v>2.7043052511515073E-5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4.8145280129784611</v>
      </c>
      <c r="H239" s="10">
        <f t="shared" si="27"/>
        <v>-1.468281021480041</v>
      </c>
      <c r="I239">
        <f t="shared" si="23"/>
        <v>-11.746248171840328</v>
      </c>
      <c r="K239">
        <f t="shared" si="24"/>
        <v>-1.4631298799472474</v>
      </c>
      <c r="M239">
        <f t="shared" si="25"/>
        <v>-1.4631298799472474</v>
      </c>
      <c r="N239" s="13">
        <f t="shared" si="26"/>
        <v>2.653425909087133E-5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4.8283806904275872</v>
      </c>
      <c r="H240" s="10">
        <f t="shared" si="27"/>
        <v>-1.4486565829642433</v>
      </c>
      <c r="I240">
        <f t="shared" si="23"/>
        <v>-11.589252663713946</v>
      </c>
      <c r="K240">
        <f t="shared" si="24"/>
        <v>-1.4435560353984132</v>
      </c>
      <c r="M240">
        <f t="shared" si="25"/>
        <v>-1.4435560353984132</v>
      </c>
      <c r="N240" s="13">
        <f t="shared" si="26"/>
        <v>2.601558547129552E-5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4.8422333678767133</v>
      </c>
      <c r="H241" s="10">
        <f t="shared" si="27"/>
        <v>-1.4292786929436687</v>
      </c>
      <c r="I241">
        <f t="shared" si="23"/>
        <v>-11.43422954354935</v>
      </c>
      <c r="K241">
        <f t="shared" si="24"/>
        <v>-1.4242301503484311</v>
      </c>
      <c r="M241">
        <f t="shared" si="25"/>
        <v>-1.4242301503484311</v>
      </c>
      <c r="N241" s="13">
        <f t="shared" si="26"/>
        <v>2.5487782335928104E-5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4.8560860453258394</v>
      </c>
      <c r="H242" s="10">
        <f t="shared" si="27"/>
        <v>-1.4101446479323769</v>
      </c>
      <c r="I242">
        <f t="shared" si="23"/>
        <v>-11.281157183459015</v>
      </c>
      <c r="K242">
        <f t="shared" si="24"/>
        <v>-1.4051494900709125</v>
      </c>
      <c r="M242">
        <f t="shared" si="25"/>
        <v>-1.4051494900709125</v>
      </c>
      <c r="N242" s="13">
        <f t="shared" si="26"/>
        <v>2.4951602060949874E-5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4.8699387227749655</v>
      </c>
      <c r="H243" s="10">
        <f t="shared" si="27"/>
        <v>-1.3912517622802663</v>
      </c>
      <c r="I243">
        <f t="shared" si="23"/>
        <v>-11.13001409824213</v>
      </c>
      <c r="K243">
        <f t="shared" si="24"/>
        <v>-1.3863113374529603</v>
      </c>
      <c r="M243">
        <f t="shared" si="25"/>
        <v>-1.3863113374529603</v>
      </c>
      <c r="N243" s="13">
        <f t="shared" si="26"/>
        <v>2.4407797474260973E-5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4.8837914002240925</v>
      </c>
      <c r="H244" s="10">
        <f t="shared" si="27"/>
        <v>-1.3725973684807102</v>
      </c>
      <c r="I244">
        <f t="shared" si="23"/>
        <v>-10.980778947845682</v>
      </c>
      <c r="K244">
        <f t="shared" si="24"/>
        <v>-1.3677129933267038</v>
      </c>
      <c r="M244">
        <f t="shared" si="25"/>
        <v>-1.3677129933267038</v>
      </c>
      <c r="N244" s="13">
        <f t="shared" si="26"/>
        <v>2.385712064507519E-5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4.8976440776732186</v>
      </c>
      <c r="H245" s="10">
        <f t="shared" si="27"/>
        <v>-1.354178817457927</v>
      </c>
      <c r="I245">
        <f t="shared" si="23"/>
        <v>-10.833430539663416</v>
      </c>
      <c r="K245">
        <f t="shared" si="24"/>
        <v>-1.3493517767800558</v>
      </c>
      <c r="M245">
        <f t="shared" si="25"/>
        <v>-1.3493517767800558</v>
      </c>
      <c r="N245" s="13">
        <f t="shared" si="26"/>
        <v>2.3300321705823334E-5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4.9114967551223456</v>
      </c>
      <c r="H246" s="10">
        <f t="shared" si="27"/>
        <v>-1.3359934788348173</v>
      </c>
      <c r="I246">
        <f t="shared" si="23"/>
        <v>-10.687947830678539</v>
      </c>
      <c r="K246">
        <f t="shared" si="24"/>
        <v>-1.3312250254474189</v>
      </c>
      <c r="M246">
        <f t="shared" si="25"/>
        <v>-1.3312250254474189</v>
      </c>
      <c r="N246" s="13">
        <f t="shared" si="26"/>
        <v>2.2738147707791248E-5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4.9253494325714717</v>
      </c>
      <c r="H247" s="10">
        <f t="shared" si="27"/>
        <v>-1.3180387411819945</v>
      </c>
      <c r="I247">
        <f t="shared" si="23"/>
        <v>-10.544309929455956</v>
      </c>
      <c r="K247">
        <f t="shared" si="24"/>
        <v>-1.3133300957810892</v>
      </c>
      <c r="M247">
        <f t="shared" si="25"/>
        <v>-1.3133300957810892</v>
      </c>
      <c r="N247" s="13">
        <f t="shared" si="26"/>
        <v>2.2171341511466823E-5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4.9392021100205969</v>
      </c>
      <c r="H248" s="10">
        <f t="shared" si="27"/>
        <v>-1.3003120122487075</v>
      </c>
      <c r="I248">
        <f t="shared" si="23"/>
        <v>-10.40249609798966</v>
      </c>
      <c r="K248">
        <f t="shared" si="24"/>
        <v>-1.295664363304007</v>
      </c>
      <c r="M248">
        <f t="shared" si="25"/>
        <v>-1.295664363304007</v>
      </c>
      <c r="N248" s="13">
        <f t="shared" si="26"/>
        <v>2.1600640713175565E-5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4.9530547874697239</v>
      </c>
      <c r="H249" s="10">
        <f t="shared" si="27"/>
        <v>-1.28281071917633</v>
      </c>
      <c r="I249">
        <f t="shared" si="23"/>
        <v>-10.26248575341064</v>
      </c>
      <c r="K249">
        <f t="shared" si="24"/>
        <v>-1.2782252228445796</v>
      </c>
      <c r="M249">
        <f t="shared" si="25"/>
        <v>-1.2782252228445796</v>
      </c>
      <c r="N249" s="13">
        <f t="shared" si="26"/>
        <v>2.1026776608496622E-5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4.96690746491885</v>
      </c>
      <c r="H250" s="10">
        <f t="shared" si="27"/>
        <v>-1.2655323086950623</v>
      </c>
      <c r="I250">
        <f t="shared" si="23"/>
        <v>-10.124258469560498</v>
      </c>
      <c r="K250">
        <f t="shared" si="24"/>
        <v>-1.2610100887541971</v>
      </c>
      <c r="M250">
        <f t="shared" si="25"/>
        <v>-1.2610100887541971</v>
      </c>
      <c r="N250" s="13">
        <f t="shared" si="26"/>
        <v>2.0450473193558971E-5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4.980760142367977</v>
      </c>
      <c r="H251" s="10">
        <f t="shared" si="27"/>
        <v>-1.2484742473044901</v>
      </c>
      <c r="I251">
        <f t="shared" si="23"/>
        <v>-9.9877939784359206</v>
      </c>
      <c r="K251">
        <f t="shared" si="24"/>
        <v>-1.2440163951080732</v>
      </c>
      <c r="M251">
        <f t="shared" si="25"/>
        <v>-1.2440163951080732</v>
      </c>
      <c r="N251" s="13">
        <f t="shared" si="26"/>
        <v>1.9872446205099181E-5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4.9946128198171031</v>
      </c>
      <c r="H252" s="10">
        <f t="shared" si="27"/>
        <v>-1.2316340214386057</v>
      </c>
      <c r="I252">
        <f t="shared" si="23"/>
        <v>-9.8530721715088454</v>
      </c>
      <c r="K252">
        <f t="shared" si="24"/>
        <v>-1.2272415958900518</v>
      </c>
      <c r="M252">
        <f t="shared" si="25"/>
        <v>-1.2272415958900518</v>
      </c>
      <c r="N252" s="13">
        <f t="shared" si="26"/>
        <v>1.9293402199589049E-5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5.0084654972662284</v>
      </c>
      <c r="H253" s="10">
        <f t="shared" si="27"/>
        <v>-1.2150091376158865</v>
      </c>
      <c r="I253">
        <f t="shared" si="23"/>
        <v>-9.7200731009270918</v>
      </c>
      <c r="K253">
        <f t="shared" si="24"/>
        <v>-1.2106831651619399</v>
      </c>
      <c r="M253">
        <f t="shared" si="25"/>
        <v>-1.2106831651619399</v>
      </c>
      <c r="N253" s="13">
        <f t="shared" si="26"/>
        <v>1.8714037672304889E-5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5.0223181747153562</v>
      </c>
      <c r="H254" s="10">
        <f t="shared" si="27"/>
        <v>-1.1985971225750018</v>
      </c>
      <c r="I254">
        <f t="shared" si="23"/>
        <v>-9.5887769806000147</v>
      </c>
      <c r="K254">
        <f t="shared" si="24"/>
        <v>-1.1943385972179585</v>
      </c>
      <c r="M254">
        <f t="shared" si="25"/>
        <v>-1.1943385972179585</v>
      </c>
      <c r="N254" s="13">
        <f t="shared" si="26"/>
        <v>1.813503821658074E-5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5.0361708521644815</v>
      </c>
      <c r="H255" s="10">
        <f t="shared" si="27"/>
        <v>-1.1823955233967112</v>
      </c>
      <c r="I255">
        <f t="shared" si="23"/>
        <v>-9.4591641871736893</v>
      </c>
      <c r="K255">
        <f t="shared" si="24"/>
        <v>-1.178205406724893</v>
      </c>
      <c r="M255">
        <f t="shared" si="25"/>
        <v>-1.178205406724893</v>
      </c>
      <c r="N255" s="13">
        <f t="shared" si="26"/>
        <v>1.7557077723448179E-5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5.0500235296136085</v>
      </c>
      <c r="H256" s="10">
        <f t="shared" si="27"/>
        <v>-1.1664019076124819</v>
      </c>
      <c r="I256">
        <f t="shared" si="23"/>
        <v>-9.3312152608998549</v>
      </c>
      <c r="K256">
        <f t="shared" si="24"/>
        <v>-1.1622811288484138</v>
      </c>
      <c r="M256">
        <f t="shared" si="25"/>
        <v>-1.1622811288484138</v>
      </c>
      <c r="N256" s="13">
        <f t="shared" si="26"/>
        <v>1.698081762239398E-5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5.0638762070627346</v>
      </c>
      <c r="H257" s="10">
        <f t="shared" si="27"/>
        <v>-1.1506138633003533</v>
      </c>
      <c r="I257">
        <f t="shared" si="23"/>
        <v>-9.2049109064028265</v>
      </c>
      <c r="K257">
        <f t="shared" si="24"/>
        <v>-1.1465633193661777</v>
      </c>
      <c r="M257">
        <f t="shared" si="25"/>
        <v>-1.1465633193661777</v>
      </c>
      <c r="N257" s="13">
        <f t="shared" si="26"/>
        <v>1.6406906162686647E-5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5.0777288845118607</v>
      </c>
      <c r="H258" s="10">
        <f t="shared" si="27"/>
        <v>-1.1350289991685463</v>
      </c>
      <c r="I258">
        <f t="shared" si="23"/>
        <v>-9.0802319933483702</v>
      </c>
      <c r="K258">
        <f t="shared" si="24"/>
        <v>-1.1310495547681489</v>
      </c>
      <c r="M258">
        <f t="shared" si="25"/>
        <v>-1.1310495547681489</v>
      </c>
      <c r="N258" s="13">
        <f t="shared" si="26"/>
        <v>1.5835977735853624E-5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5.0915815619609877</v>
      </c>
      <c r="H259" s="10">
        <f t="shared" si="27"/>
        <v>-1.1196449446273098</v>
      </c>
      <c r="I259">
        <f t="shared" si="23"/>
        <v>-8.9571595570184783</v>
      </c>
      <c r="K259">
        <f t="shared" si="24"/>
        <v>-1.1157374323446556</v>
      </c>
      <c r="M259">
        <f t="shared" si="25"/>
        <v>-1.1157374323446556</v>
      </c>
      <c r="N259" s="13">
        <f t="shared" si="26"/>
        <v>1.5268652239093278E-5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5.1054342394101129</v>
      </c>
      <c r="H260" s="10">
        <f t="shared" si="27"/>
        <v>-1.104459349849471</v>
      </c>
      <c r="I260">
        <f t="shared" si="23"/>
        <v>-8.8356747987957682</v>
      </c>
      <c r="K260">
        <f t="shared" si="24"/>
        <v>-1.1006245702626678</v>
      </c>
      <c r="M260">
        <f t="shared" si="25"/>
        <v>-1.1006245702626678</v>
      </c>
      <c r="N260" s="13">
        <f t="shared" si="26"/>
        <v>1.4705534479362733E-5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5.1192869168592399</v>
      </c>
      <c r="H261" s="10">
        <f t="shared" si="27"/>
        <v>-1.0894698858201457</v>
      </c>
      <c r="I261">
        <f t="shared" si="23"/>
        <v>-8.7157590865611656</v>
      </c>
      <c r="K261">
        <f t="shared" si="24"/>
        <v>-1.0857086076307263</v>
      </c>
      <c r="M261">
        <f t="shared" si="25"/>
        <v>-1.0857086076307263</v>
      </c>
      <c r="N261" s="13">
        <f t="shared" si="26"/>
        <v>1.4147213618202107E-5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5.133139594308366</v>
      </c>
      <c r="H262" s="10">
        <f t="shared" si="27"/>
        <v>-1.0746742443760535</v>
      </c>
      <c r="I262">
        <f t="shared" si="23"/>
        <v>-8.5973939550084282</v>
      </c>
      <c r="K262">
        <f t="shared" si="24"/>
        <v>-1.0709872045530056</v>
      </c>
      <c r="M262">
        <f t="shared" si="25"/>
        <v>-1.0709872045530056</v>
      </c>
      <c r="N262" s="13">
        <f t="shared" si="26"/>
        <v>1.3594262656741577E-5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5.146992271757493</v>
      </c>
      <c r="H263" s="10">
        <f t="shared" si="27"/>
        <v>-1.0600701382348574</v>
      </c>
      <c r="I263">
        <f t="shared" si="23"/>
        <v>-8.4805611058788593</v>
      </c>
      <c r="K263">
        <f t="shared" si="24"/>
        <v>-1.0564580421728988</v>
      </c>
      <c r="M263">
        <f t="shared" si="25"/>
        <v>-1.0564580421728988</v>
      </c>
      <c r="N263" s="13">
        <f t="shared" si="26"/>
        <v>1.3047237960816527E-5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5.1608449492066191</v>
      </c>
      <c r="H264" s="10">
        <f t="shared" si="27"/>
        <v>-1.0456553010149476</v>
      </c>
      <c r="I264">
        <f t="shared" si="23"/>
        <v>-8.3652424081195811</v>
      </c>
      <c r="K264">
        <f t="shared" si="24"/>
        <v>-1.0421188227065865</v>
      </c>
      <c r="M264">
        <f t="shared" si="25"/>
        <v>-1.0421188227065865</v>
      </c>
      <c r="N264" s="13">
        <f t="shared" si="26"/>
        <v>1.2506678825508757E-5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5.1746976266557452</v>
      </c>
      <c r="H265" s="10">
        <f t="shared" si="27"/>
        <v>-1.0314274872460607</v>
      </c>
      <c r="I265">
        <f t="shared" si="23"/>
        <v>-8.2514198979684856</v>
      </c>
      <c r="K265">
        <f t="shared" si="24"/>
        <v>-1.0279672694669491</v>
      </c>
      <c r="M265">
        <f t="shared" si="25"/>
        <v>-1.0279672694669491</v>
      </c>
      <c r="N265" s="13">
        <f t="shared" si="26"/>
        <v>1.1973107078880372E-5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5.1885503041048722</v>
      </c>
      <c r="H266" s="10">
        <f t="shared" si="27"/>
        <v>-1.0173844723711258</v>
      </c>
      <c r="I266">
        <f t="shared" si="23"/>
        <v>-8.1390757789690067</v>
      </c>
      <c r="K266">
        <f t="shared" si="24"/>
        <v>-1.0140011268782472</v>
      </c>
      <c r="M266">
        <f t="shared" si="25"/>
        <v>-1.0140011268782472</v>
      </c>
      <c r="N266" s="13">
        <f t="shared" si="26"/>
        <v>1.1447026724182372E-5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5.2024029815539974</v>
      </c>
      <c r="H267" s="10">
        <f t="shared" si="27"/>
        <v>-1.0035240527397071</v>
      </c>
      <c r="I267">
        <f t="shared" si="23"/>
        <v>-8.028192421917657</v>
      </c>
      <c r="K267">
        <f t="shared" si="24"/>
        <v>-1.0002181604819405</v>
      </c>
      <c r="M267">
        <f t="shared" si="25"/>
        <v>-1.0002181604819405</v>
      </c>
      <c r="N267" s="13">
        <f t="shared" si="26"/>
        <v>1.0928923619961636E-5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5.2162556590031244</v>
      </c>
      <c r="H268" s="10">
        <f t="shared" si="27"/>
        <v>-0.98984404559340289</v>
      </c>
      <c r="I268">
        <f t="shared" si="23"/>
        <v>-7.9187523647472231</v>
      </c>
      <c r="K268">
        <f t="shared" si="24"/>
        <v>-0.9866161569339873</v>
      </c>
      <c r="M268">
        <f t="shared" si="25"/>
        <v>-0.9866161569339873</v>
      </c>
      <c r="N268" s="13">
        <f t="shared" si="26"/>
        <v>1.0419265197583774E-5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5.2301083364522505</v>
      </c>
      <c r="H269" s="10">
        <f t="shared" si="27"/>
        <v>-0.97634228904355114</v>
      </c>
      <c r="I269">
        <f t="shared" si="23"/>
        <v>-7.8107383123484091</v>
      </c>
      <c r="K269">
        <f t="shared" si="24"/>
        <v>-0.97319292399401869</v>
      </c>
      <c r="M269">
        <f t="shared" si="25"/>
        <v>-0.97319292399401869</v>
      </c>
      <c r="N269" s="13">
        <f t="shared" si="26"/>
        <v>9.9185002152165232E-6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5.2439610139013766</v>
      </c>
      <c r="H270" s="10">
        <f t="shared" si="27"/>
        <v>-0.96301664204157766</v>
      </c>
      <c r="I270">
        <f t="shared" si="23"/>
        <v>-7.7041331363326213</v>
      </c>
      <c r="K270">
        <f t="shared" si="24"/>
        <v>-0.95994629050669045</v>
      </c>
      <c r="M270">
        <f t="shared" si="25"/>
        <v>-0.95994629050669045</v>
      </c>
      <c r="N270" s="13">
        <f t="shared" si="26"/>
        <v>9.4270585477842877E-6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5.2578136913505036</v>
      </c>
      <c r="H271" s="10">
        <f t="shared" si="27"/>
        <v>-0.94986498434230759</v>
      </c>
      <c r="I271">
        <f t="shared" si="23"/>
        <v>-7.5989198747384608</v>
      </c>
      <c r="K271">
        <f t="shared" si="24"/>
        <v>-0.94687410637557334</v>
      </c>
      <c r="M271">
        <f t="shared" si="25"/>
        <v>-0.94687410637557334</v>
      </c>
      <c r="N271" s="13">
        <f t="shared" si="26"/>
        <v>8.9453510118964084E-6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5.2716663687996297</v>
      </c>
      <c r="H272" s="10">
        <f t="shared" si="27"/>
        <v>-0.93688521646056555</v>
      </c>
      <c r="I272">
        <f t="shared" si="23"/>
        <v>-7.4950817316845244</v>
      </c>
      <c r="K272">
        <f t="shared" si="24"/>
        <v>-0.93397424252989125</v>
      </c>
      <c r="M272">
        <f t="shared" si="25"/>
        <v>-0.93397424252989125</v>
      </c>
      <c r="N272" s="13">
        <f t="shared" si="26"/>
        <v>8.4737692250653771E-6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5.2855190462487567</v>
      </c>
      <c r="H273" s="10">
        <f t="shared" si="27"/>
        <v>-0.92407525962135229</v>
      </c>
      <c r="I273">
        <f t="shared" si="23"/>
        <v>-7.3926020769708183</v>
      </c>
      <c r="K273">
        <f t="shared" si="24"/>
        <v>-0.92124459088440469</v>
      </c>
      <c r="M273">
        <f t="shared" si="25"/>
        <v>-0.92124459088440469</v>
      </c>
      <c r="N273" s="13">
        <f t="shared" si="26"/>
        <v>8.012685498332491E-6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5.2993717236978819</v>
      </c>
      <c r="H274" s="10">
        <f t="shared" si="27"/>
        <v>-0.91143305570390731</v>
      </c>
      <c r="I274">
        <f t="shared" si="23"/>
        <v>-7.2914644456312585</v>
      </c>
      <c r="K274">
        <f t="shared" si="24"/>
        <v>-0.90868306429276779</v>
      </c>
      <c r="M274">
        <f t="shared" si="25"/>
        <v>-0.90868306429276779</v>
      </c>
      <c r="N274" s="13">
        <f t="shared" si="26"/>
        <v>7.5624527613411206E-6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5.3132244011470089</v>
      </c>
      <c r="H275" s="10">
        <f t="shared" si="27"/>
        <v>-0.89895656717992656</v>
      </c>
      <c r="I275">
        <f t="shared" si="23"/>
        <v>-7.1916525374394125</v>
      </c>
      <c r="K275">
        <f t="shared" si="24"/>
        <v>-0.89628759649461487</v>
      </c>
      <c r="M275">
        <f t="shared" si="25"/>
        <v>-0.89628759649461487</v>
      </c>
      <c r="N275" s="13">
        <f t="shared" si="26"/>
        <v>7.1234045190531473E-6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5.327077078596135</v>
      </c>
      <c r="H276" s="10">
        <f t="shared" si="27"/>
        <v>-0.88664377704622277</v>
      </c>
      <c r="I276">
        <f t="shared" ref="I276:I339" si="30">H276*$E$6</f>
        <v>-7.0931502163697822</v>
      </c>
      <c r="K276">
        <f t="shared" ref="K276:K339" si="31">(1/2)*($L$9*$L$4*EXP(-$L$7*$O$6*(G276/$O$6-1))-($L$9*$L$6*EXP(-$L$5*$O$6*(G276/$O$6-1))))</f>
        <v>-0.88405614205669414</v>
      </c>
      <c r="M276">
        <f t="shared" ref="M276:M339" si="32">(1/2)*($L$9*$O$4*EXP(-$O$8*$O$6*(G276/$O$6-1))-($L$9*$O$7*EXP(-$O$5*$O$6*(G276/$O$6-1))))</f>
        <v>-0.88405614205669414</v>
      </c>
      <c r="N276" s="13">
        <f t="shared" ref="N276:N339" si="33">(M276-H276)^2*O276</f>
        <v>6.6958548390328385E-6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5.340929756045262</v>
      </c>
      <c r="H277" s="10">
        <f t="shared" ref="H277:H340" si="34">-(-$B$4)*(1+D277+$E$5*D277^3)*EXP(-D277)</f>
        <v>-0.8744926887520762</v>
      </c>
      <c r="I277">
        <f t="shared" si="30"/>
        <v>-6.9959415100166096</v>
      </c>
      <c r="K277">
        <f t="shared" si="31"/>
        <v>-0.87198667630827931</v>
      </c>
      <c r="M277">
        <f t="shared" si="32"/>
        <v>-0.87198667630827931</v>
      </c>
      <c r="N277" s="13">
        <f t="shared" si="33"/>
        <v>6.2800983684648612E-6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5.3547824334943952</v>
      </c>
      <c r="H278" s="10">
        <f t="shared" si="34"/>
        <v>-0.86250132612154373</v>
      </c>
      <c r="I278">
        <f t="shared" si="30"/>
        <v>-6.9000106089723499</v>
      </c>
      <c r="K278">
        <f t="shared" si="31"/>
        <v>-0.86007719527115267</v>
      </c>
      <c r="M278">
        <f t="shared" si="32"/>
        <v>-0.86007719527115267</v>
      </c>
      <c r="N278" s="13">
        <f t="shared" si="33"/>
        <v>5.8764103798176822E-6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5.3686351109435142</v>
      </c>
      <c r="H279" s="10">
        <f t="shared" si="34"/>
        <v>-0.85066773327099765</v>
      </c>
      <c r="I279">
        <f t="shared" si="30"/>
        <v>-6.8053418661679812</v>
      </c>
      <c r="K279">
        <f t="shared" si="31"/>
        <v>-0.84832571558442438</v>
      </c>
      <c r="M279">
        <f t="shared" si="32"/>
        <v>-0.84832571558442438</v>
      </c>
      <c r="N279" s="13">
        <f t="shared" si="33"/>
        <v>5.4850468442220218E-6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5.3824877883926403</v>
      </c>
      <c r="H280" s="10">
        <f t="shared" si="34"/>
        <v>-0.8389899745220164</v>
      </c>
      <c r="I280">
        <f t="shared" si="30"/>
        <v>-6.7119197961761312</v>
      </c>
      <c r="K280">
        <f t="shared" si="31"/>
        <v>-0.83673027442432535</v>
      </c>
      <c r="M280">
        <f t="shared" si="32"/>
        <v>-0.83673027442432535</v>
      </c>
      <c r="N280" s="13">
        <f t="shared" si="33"/>
        <v>5.1062445315049547E-6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5.3963404658417664</v>
      </c>
      <c r="H281" s="10">
        <f t="shared" si="34"/>
        <v>-0.82746613431006222</v>
      </c>
      <c r="I281">
        <f t="shared" si="30"/>
        <v>-6.6197290744804977</v>
      </c>
      <c r="K281">
        <f t="shared" si="31"/>
        <v>-0.82528892941942045</v>
      </c>
      <c r="M281">
        <f t="shared" si="32"/>
        <v>-0.82528892941942045</v>
      </c>
      <c r="N281" s="13">
        <f t="shared" si="33"/>
        <v>4.7402211358344444E-6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5.4101931432908996</v>
      </c>
      <c r="H282" s="10">
        <f t="shared" si="34"/>
        <v>-0.81609431708895719</v>
      </c>
      <c r="I282">
        <f t="shared" si="30"/>
        <v>-6.5287545367116575</v>
      </c>
      <c r="K282">
        <f t="shared" si="31"/>
        <v>-0.81399975856123719</v>
      </c>
      <c r="M282">
        <f t="shared" si="32"/>
        <v>-0.81399975856123719</v>
      </c>
      <c r="N282" s="13">
        <f t="shared" si="33"/>
        <v>4.3871754260445867E-6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5.4240458207400195</v>
      </c>
      <c r="H283" s="10">
        <f t="shared" si="34"/>
        <v>-0.80487264723152452</v>
      </c>
      <c r="I283">
        <f t="shared" si="30"/>
        <v>-6.4389811778521961</v>
      </c>
      <c r="K283">
        <f t="shared" si="31"/>
        <v>-0.80286086011071511</v>
      </c>
      <c r="M283">
        <f t="shared" si="32"/>
        <v>-0.80286086011071511</v>
      </c>
      <c r="N283" s="13">
        <f t="shared" si="33"/>
        <v>4.0472874194545962E-6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5.4378984981891456</v>
      </c>
      <c r="H284" s="10">
        <f t="shared" si="34"/>
        <v>-0.79379926892645869</v>
      </c>
      <c r="I284">
        <f t="shared" si="30"/>
        <v>-6.3503941514116695</v>
      </c>
      <c r="K284">
        <f t="shared" si="31"/>
        <v>-0.79187035250052806</v>
      </c>
      <c r="M284">
        <f t="shared" si="32"/>
        <v>-0.79187035250052806</v>
      </c>
      <c r="N284" s="13">
        <f t="shared" si="33"/>
        <v>3.7207185782249834E-6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5.4517511756382726</v>
      </c>
      <c r="H285" s="10">
        <f t="shared" si="34"/>
        <v>-0.78287234607180789</v>
      </c>
      <c r="I285">
        <f t="shared" si="30"/>
        <v>-6.2629787685744631</v>
      </c>
      <c r="K285">
        <f t="shared" si="31"/>
        <v>-0.78102637423366494</v>
      </c>
      <c r="M285">
        <f t="shared" si="32"/>
        <v>-0.78102637423366494</v>
      </c>
      <c r="N285" s="13">
        <f t="shared" si="33"/>
        <v>3.4076120272168458E-6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5.4656038530874049</v>
      </c>
      <c r="H286" s="10">
        <f t="shared" si="34"/>
        <v>-0.77209006216507559</v>
      </c>
      <c r="I286">
        <f t="shared" si="30"/>
        <v>-6.1767204973206047</v>
      </c>
      <c r="K286">
        <f t="shared" si="31"/>
        <v>-0.77032708377830261</v>
      </c>
      <c r="M286">
        <f t="shared" si="32"/>
        <v>-0.77032708377830261</v>
      </c>
      <c r="N286" s="13">
        <f t="shared" si="33"/>
        <v>3.108092792228635E-6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5.4794565305365257</v>
      </c>
      <c r="H287" s="10">
        <f t="shared" si="34"/>
        <v>-0.76145062019026433</v>
      </c>
      <c r="I287">
        <f t="shared" si="30"/>
        <v>-6.0916049615221146</v>
      </c>
      <c r="K287">
        <f t="shared" si="31"/>
        <v>-0.75977065945928091</v>
      </c>
      <c r="M287">
        <f t="shared" si="32"/>
        <v>-0.75977065945928091</v>
      </c>
      <c r="N287" s="13">
        <f t="shared" si="33"/>
        <v>2.8222680576463494E-6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5.4933092079856509</v>
      </c>
      <c r="H288" s="10">
        <f t="shared" si="34"/>
        <v>-0.75095224250190806</v>
      </c>
      <c r="I288">
        <f t="shared" si="30"/>
        <v>-6.0076179400152645</v>
      </c>
      <c r="K288">
        <f t="shared" si="31"/>
        <v>-0.74935529934625178</v>
      </c>
      <c r="M288">
        <f t="shared" si="32"/>
        <v>-0.74935529934625178</v>
      </c>
      <c r="N288" s="13">
        <f t="shared" si="33"/>
        <v>2.5502274423974473E-6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5.5071618854347779</v>
      </c>
      <c r="H289" s="10">
        <f t="shared" si="34"/>
        <v>-0.74059317070643638</v>
      </c>
      <c r="I289">
        <f t="shared" si="30"/>
        <v>-5.924745365651491</v>
      </c>
      <c r="K289">
        <f t="shared" si="31"/>
        <v>-0.73907922113882785</v>
      </c>
      <c r="M289">
        <f t="shared" si="32"/>
        <v>-0.73907922113882785</v>
      </c>
      <c r="N289" s="13">
        <f t="shared" si="33"/>
        <v>2.2920432932620555E-6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5.5210145628839111</v>
      </c>
      <c r="H290" s="10">
        <f t="shared" si="34"/>
        <v>-0.73037166554086497</v>
      </c>
      <c r="I290">
        <f t="shared" si="30"/>
        <v>-5.8429733243269197</v>
      </c>
      <c r="K290">
        <f t="shared" si="31"/>
        <v>-0.72894066204876795</v>
      </c>
      <c r="M290">
        <f t="shared" si="32"/>
        <v>-0.72894066204876795</v>
      </c>
      <c r="N290" s="13">
        <f t="shared" si="33"/>
        <v>2.0477709943938548E-6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5.5348672403330301</v>
      </c>
      <c r="H291" s="10">
        <f t="shared" si="34"/>
        <v>-0.72028600674910104</v>
      </c>
      <c r="I291">
        <f t="shared" si="30"/>
        <v>-5.7622880539928083</v>
      </c>
      <c r="K291">
        <f t="shared" si="31"/>
        <v>-0.71893787867945669</v>
      </c>
      <c r="M291">
        <f t="shared" si="32"/>
        <v>-0.71893787867945669</v>
      </c>
      <c r="N291" s="13">
        <f t="shared" si="33"/>
        <v>1.8174492921630009E-6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5.5487199177821571</v>
      </c>
      <c r="H292" s="10">
        <f t="shared" si="34"/>
        <v>-0.71033449295589124</v>
      </c>
      <c r="I292">
        <f t="shared" si="30"/>
        <v>-5.6826759436471299</v>
      </c>
      <c r="K292">
        <f t="shared" si="31"/>
        <v>-0.70906914690273815</v>
      </c>
      <c r="M292">
        <f t="shared" si="32"/>
        <v>-0.70906914690273815</v>
      </c>
      <c r="N292" s="13">
        <f t="shared" si="33"/>
        <v>1.6011006342301115E-6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5.5625725952312832</v>
      </c>
      <c r="H293" s="10">
        <f t="shared" si="34"/>
        <v>-0.70051544153872503</v>
      </c>
      <c r="I293">
        <f t="shared" si="30"/>
        <v>-5.6041235323098002</v>
      </c>
      <c r="K293">
        <f t="shared" si="31"/>
        <v>-0.69933276173342251</v>
      </c>
      <c r="M293">
        <f t="shared" si="32"/>
        <v>-0.69933276173342251</v>
      </c>
      <c r="N293" s="13">
        <f t="shared" si="33"/>
        <v>1.3987315218703858E-6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5.5764252726804155</v>
      </c>
      <c r="H294" s="10">
        <f t="shared" si="34"/>
        <v>-0.69082718849767333</v>
      </c>
      <c r="I294">
        <f t="shared" si="30"/>
        <v>-5.5266175079813866</v>
      </c>
      <c r="K294">
        <f t="shared" si="31"/>
        <v>-0.68972703720143091</v>
      </c>
      <c r="M294">
        <f t="shared" si="32"/>
        <v>-0.68972703720143091</v>
      </c>
      <c r="N294" s="13">
        <f t="shared" si="33"/>
        <v>1.2103328746238619E-6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5.5902779501295354</v>
      </c>
      <c r="H295" s="10">
        <f t="shared" si="34"/>
        <v>-0.68126808832342023</v>
      </c>
      <c r="I295">
        <f t="shared" si="30"/>
        <v>-5.4501447065873618</v>
      </c>
      <c r="K295">
        <f t="shared" si="31"/>
        <v>-0.68025030622187388</v>
      </c>
      <c r="M295">
        <f t="shared" si="32"/>
        <v>-0.68025030622187388</v>
      </c>
      <c r="N295" s="13">
        <f t="shared" si="33"/>
        <v>1.0358804062281036E-6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5.6041306275786615</v>
      </c>
      <c r="H296" s="10">
        <f t="shared" si="34"/>
        <v>-0.67183651386350196</v>
      </c>
      <c r="I296">
        <f t="shared" si="30"/>
        <v>-5.3746921109080157</v>
      </c>
      <c r="K296">
        <f t="shared" si="31"/>
        <v>-0.67090092046306227</v>
      </c>
      <c r="M296">
        <f t="shared" si="32"/>
        <v>-0.67090092046306227</v>
      </c>
      <c r="N296" s="13">
        <f t="shared" si="33"/>
        <v>8.7533501094630919E-7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5.6179833050277876</v>
      </c>
      <c r="H297" s="10">
        <f t="shared" si="34"/>
        <v>-0.66253085618704122</v>
      </c>
      <c r="I297">
        <f t="shared" si="30"/>
        <v>-5.3002468494963297</v>
      </c>
      <c r="K297">
        <f t="shared" si="31"/>
        <v>-0.66167725021275048</v>
      </c>
      <c r="M297">
        <f t="shared" si="32"/>
        <v>-0.66167725021275048</v>
      </c>
      <c r="N297" s="13">
        <f t="shared" si="33"/>
        <v>7.2864315934484126E-7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5.6318359824769209</v>
      </c>
      <c r="H298" s="10">
        <f t="shared" si="34"/>
        <v>-0.65334952444792971</v>
      </c>
      <c r="I298">
        <f t="shared" si="30"/>
        <v>-5.2267961955834377</v>
      </c>
      <c r="K298">
        <f t="shared" si="31"/>
        <v>-0.65257768424258111</v>
      </c>
      <c r="M298">
        <f t="shared" si="32"/>
        <v>-0.65257768424258111</v>
      </c>
      <c r="N298" s="13">
        <f t="shared" si="33"/>
        <v>5.9573730259256145E-7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5.6456886599260407</v>
      </c>
      <c r="H299" s="10">
        <f t="shared" si="34"/>
        <v>-0.64429094574671564</v>
      </c>
      <c r="I299">
        <f t="shared" si="30"/>
        <v>-5.1543275659737251</v>
      </c>
      <c r="K299">
        <f t="shared" si="31"/>
        <v>-0.64360062967097897</v>
      </c>
      <c r="M299">
        <f t="shared" si="32"/>
        <v>-0.64360062967097897</v>
      </c>
      <c r="N299" s="13">
        <f t="shared" si="33"/>
        <v>4.765362844204667E-7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5.6595413373751677</v>
      </c>
      <c r="H300" s="10">
        <f t="shared" si="34"/>
        <v>-0.63535356499117002</v>
      </c>
      <c r="I300">
        <f t="shared" si="30"/>
        <v>-5.0828285199293601</v>
      </c>
      <c r="K300">
        <f t="shared" si="31"/>
        <v>-0.63474451182449043</v>
      </c>
      <c r="M300">
        <f t="shared" si="32"/>
        <v>-0.63474451182449043</v>
      </c>
      <c r="N300" s="13">
        <f t="shared" si="33"/>
        <v>3.7094575984243048E-7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5.6733940148243018</v>
      </c>
      <c r="H301" s="10">
        <f t="shared" si="34"/>
        <v>-0.62653584475581137</v>
      </c>
      <c r="I301">
        <f t="shared" si="30"/>
        <v>-5.0122867580464909</v>
      </c>
      <c r="K301">
        <f t="shared" si="31"/>
        <v>-0.62600777409784181</v>
      </c>
      <c r="M301">
        <f t="shared" si="32"/>
        <v>-0.62600777409784181</v>
      </c>
      <c r="N301" s="13">
        <f t="shared" si="33"/>
        <v>2.7885861980840329E-7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5.6872466922734271</v>
      </c>
      <c r="H302" s="10">
        <f t="shared" si="34"/>
        <v>-0.61783626514035228</v>
      </c>
      <c r="I302">
        <f t="shared" si="30"/>
        <v>-4.9426901211228182</v>
      </c>
      <c r="K302">
        <f t="shared" si="31"/>
        <v>-0.61738887781269791</v>
      </c>
      <c r="M302">
        <f t="shared" si="32"/>
        <v>-0.61738887781269791</v>
      </c>
      <c r="N302" s="13">
        <f t="shared" si="33"/>
        <v>2.0015542094571808E-7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5.7010993697225532</v>
      </c>
      <c r="H303" s="10">
        <f t="shared" si="34"/>
        <v>-0.60925332362720097</v>
      </c>
      <c r="I303">
        <f t="shared" si="30"/>
        <v>-4.8740265890176078</v>
      </c>
      <c r="K303">
        <f t="shared" si="31"/>
        <v>-0.60888630207524641</v>
      </c>
      <c r="M303">
        <f t="shared" si="32"/>
        <v>-0.60888630207524641</v>
      </c>
      <c r="N303" s="13">
        <f t="shared" si="33"/>
        <v>1.3470481959913419E-7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5.714952047171673</v>
      </c>
      <c r="H304" s="10">
        <f t="shared" si="34"/>
        <v>-0.60078553493818043</v>
      </c>
      <c r="I304">
        <f t="shared" si="30"/>
        <v>-4.8062842795054435</v>
      </c>
      <c r="K304">
        <f t="shared" si="31"/>
        <v>-0.60049854363279431</v>
      </c>
      <c r="M304">
        <f t="shared" si="32"/>
        <v>-0.60049854363279431</v>
      </c>
      <c r="N304" s="13">
        <f t="shared" si="33"/>
        <v>8.2364009367228899E-8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5.7288047246208063</v>
      </c>
      <c r="H305" s="10">
        <f t="shared" si="34"/>
        <v>-0.5924314308904578</v>
      </c>
      <c r="I305">
        <f t="shared" si="30"/>
        <v>-4.7394514471236624</v>
      </c>
      <c r="K305">
        <f t="shared" si="31"/>
        <v>-0.59222411672936548</v>
      </c>
      <c r="M305">
        <f t="shared" si="32"/>
        <v>-0.59222411672936548</v>
      </c>
      <c r="N305" s="13">
        <f t="shared" si="33"/>
        <v>4.2979161389412471E-8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5.7426574020699332</v>
      </c>
      <c r="H306" s="10">
        <f t="shared" si="34"/>
        <v>-0.58418956025189472</v>
      </c>
      <c r="I306">
        <f t="shared" si="30"/>
        <v>-4.6735164820151578</v>
      </c>
      <c r="K306">
        <f t="shared" si="31"/>
        <v>-0.58406155296050888</v>
      </c>
      <c r="M306">
        <f t="shared" si="32"/>
        <v>-0.58406155296050888</v>
      </c>
      <c r="N306" s="13">
        <f t="shared" si="33"/>
        <v>1.6385866647940737E-8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5.7565100795190585</v>
      </c>
      <c r="H307" s="10">
        <f t="shared" si="34"/>
        <v>-0.57605848859575171</v>
      </c>
      <c r="I307">
        <f t="shared" si="30"/>
        <v>-4.6084679087660136</v>
      </c>
      <c r="K307">
        <f t="shared" si="31"/>
        <v>-0.57600940112727805</v>
      </c>
      <c r="M307">
        <f t="shared" si="32"/>
        <v>-0.57600940112727805</v>
      </c>
      <c r="N307" s="13">
        <f t="shared" si="33"/>
        <v>2.4095795611517766E-9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5.7703627569681784</v>
      </c>
      <c r="H308" s="10">
        <f t="shared" si="34"/>
        <v>-0.56803679815497821</v>
      </c>
      <c r="I308">
        <f t="shared" si="30"/>
        <v>-4.5442943852398257</v>
      </c>
      <c r="K308">
        <f t="shared" si="31"/>
        <v>-0.56806622708959775</v>
      </c>
      <c r="M308">
        <f t="shared" si="32"/>
        <v>-0.56806622708959775</v>
      </c>
      <c r="N308" s="13">
        <f t="shared" si="33"/>
        <v>8.6606219284153853E-10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5.7842154344173116</v>
      </c>
      <c r="H309" s="10">
        <f t="shared" si="34"/>
        <v>-0.56012308767605534</v>
      </c>
      <c r="I309">
        <f t="shared" si="30"/>
        <v>-4.4809847014084427</v>
      </c>
      <c r="K309">
        <f t="shared" si="31"/>
        <v>-0.56023061361900306</v>
      </c>
      <c r="M309">
        <f t="shared" si="32"/>
        <v>-0.56023061361900306</v>
      </c>
      <c r="N309" s="13">
        <f t="shared" si="33"/>
        <v>1.1561828406795715E-8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5.7980681118664377</v>
      </c>
      <c r="H310" s="10">
        <f t="shared" si="34"/>
        <v>-0.55231597227257168</v>
      </c>
      <c r="I310">
        <f t="shared" si="30"/>
        <v>-4.4185277781805734</v>
      </c>
      <c r="K310">
        <f t="shared" si="31"/>
        <v>-0.55250116025093954</v>
      </c>
      <c r="M310">
        <f t="shared" si="32"/>
        <v>-0.55250116025093954</v>
      </c>
      <c r="N310" s="13">
        <f t="shared" si="33"/>
        <v>3.4294587331975824E-8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5.8119207893155647</v>
      </c>
      <c r="H311" s="10">
        <f t="shared" si="34"/>
        <v>-0.54461408327847394</v>
      </c>
      <c r="I311">
        <f t="shared" si="30"/>
        <v>-4.3569126662277915</v>
      </c>
      <c r="K311">
        <f t="shared" si="31"/>
        <v>-0.54487648313655601</v>
      </c>
      <c r="M311">
        <f t="shared" si="32"/>
        <v>-0.54487648313655601</v>
      </c>
      <c r="N311" s="13">
        <f t="shared" si="33"/>
        <v>6.885368552149264E-8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5.8257734667646837</v>
      </c>
      <c r="H312" s="10">
        <f t="shared" si="34"/>
        <v>-0.53701606810119229</v>
      </c>
      <c r="I312">
        <f t="shared" si="30"/>
        <v>-4.2961285448095383</v>
      </c>
      <c r="K312">
        <f t="shared" si="31"/>
        <v>-0.53735521489422067</v>
      </c>
      <c r="M312">
        <f t="shared" si="32"/>
        <v>-0.53735521489422067</v>
      </c>
      <c r="N312" s="13">
        <f t="shared" si="33"/>
        <v>1.1502054722143319E-7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5.839626144213816</v>
      </c>
      <c r="H313" s="10">
        <f t="shared" si="34"/>
        <v>-0.52952059007460794</v>
      </c>
      <c r="I313">
        <f t="shared" si="30"/>
        <v>-4.2361647205968636</v>
      </c>
      <c r="K313">
        <f t="shared" si="31"/>
        <v>-0.52993600446070577</v>
      </c>
      <c r="M313">
        <f t="shared" si="32"/>
        <v>-0.52993600446070577</v>
      </c>
      <c r="N313" s="13">
        <f t="shared" si="33"/>
        <v>1.7256911217703134E-7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5.853478821662943</v>
      </c>
      <c r="H314" s="10">
        <f t="shared" si="34"/>
        <v>-0.52212632831202355</v>
      </c>
      <c r="I314">
        <f t="shared" si="30"/>
        <v>-4.1770106264961884</v>
      </c>
      <c r="K314">
        <f t="shared" si="31"/>
        <v>-0.5226175169422338</v>
      </c>
      <c r="M314">
        <f t="shared" si="32"/>
        <v>-0.5226175169422338</v>
      </c>
      <c r="N314" s="13">
        <f t="shared" si="33"/>
        <v>2.4126627044782035E-7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5.8673314991120682</v>
      </c>
      <c r="H315" s="10">
        <f t="shared" si="34"/>
        <v>-0.51483197755907384</v>
      </c>
      <c r="I315">
        <f t="shared" si="30"/>
        <v>-4.1186558204725907</v>
      </c>
      <c r="K315">
        <f t="shared" si="31"/>
        <v>-0.51539843346530945</v>
      </c>
      <c r="M315">
        <f t="shared" si="32"/>
        <v>-0.51539843346530945</v>
      </c>
      <c r="N315" s="13">
        <f t="shared" si="33"/>
        <v>3.2087229370920374E-7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5.881184176561189</v>
      </c>
      <c r="H316" s="10">
        <f t="shared" si="34"/>
        <v>-0.50763624804675822</v>
      </c>
      <c r="I316">
        <f t="shared" si="30"/>
        <v>-4.0610899843740658</v>
      </c>
      <c r="K316">
        <f t="shared" si="31"/>
        <v>-0.50827745102752897</v>
      </c>
      <c r="M316">
        <f t="shared" si="32"/>
        <v>-0.50827745102752897</v>
      </c>
      <c r="N316" s="13">
        <f t="shared" si="33"/>
        <v>4.111412625492945E-7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5.8950368540103213</v>
      </c>
      <c r="H317" s="10">
        <f t="shared" si="34"/>
        <v>-0.50053786534455769</v>
      </c>
      <c r="I317">
        <f t="shared" si="30"/>
        <v>-4.0043029227564615</v>
      </c>
      <c r="K317">
        <f t="shared" si="31"/>
        <v>-0.50125328234834399</v>
      </c>
      <c r="M317">
        <f t="shared" si="32"/>
        <v>-0.50125328234834399</v>
      </c>
      <c r="N317" s="13">
        <f t="shared" si="33"/>
        <v>5.1182148930656763E-7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5.9088895314594492</v>
      </c>
      <c r="H318" s="10">
        <f t="shared" si="34"/>
        <v>-0.49353557021378142</v>
      </c>
      <c r="I318">
        <f t="shared" si="30"/>
        <v>-3.9482845617102513</v>
      </c>
      <c r="K318">
        <f t="shared" si="31"/>
        <v>-0.49432465571991457</v>
      </c>
      <c r="M318">
        <f t="shared" si="32"/>
        <v>-0.49432465571991457</v>
      </c>
      <c r="N318" s="13">
        <f t="shared" si="33"/>
        <v>6.2265593598942227E-7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5.9227422089085744</v>
      </c>
      <c r="H319" s="10">
        <f t="shared" si="34"/>
        <v>-0.48662811846107645</v>
      </c>
      <c r="I319">
        <f t="shared" si="30"/>
        <v>-3.8930249476886116</v>
      </c>
      <c r="K319">
        <f t="shared" si="31"/>
        <v>-0.48749031485800531</v>
      </c>
      <c r="M319">
        <f t="shared" si="32"/>
        <v>-0.48749031485800531</v>
      </c>
      <c r="N319" s="13">
        <f t="shared" si="33"/>
        <v>7.43382626877109E-7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5.9365948863576934</v>
      </c>
      <c r="H320" s="10">
        <f t="shared" si="34"/>
        <v>-0.47981428079226607</v>
      </c>
      <c r="I320">
        <f t="shared" si="30"/>
        <v>-3.8385142463381285</v>
      </c>
      <c r="K320">
        <f t="shared" si="31"/>
        <v>-0.48074901875308568</v>
      </c>
      <c r="M320">
        <f t="shared" si="32"/>
        <v>-0.48074901875308568</v>
      </c>
      <c r="N320" s="13">
        <f t="shared" si="33"/>
        <v>8.7373505539720159E-7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5.9504475638068275</v>
      </c>
      <c r="H321" s="10">
        <f t="shared" si="34"/>
        <v>-0.47309284266647422</v>
      </c>
      <c r="I321">
        <f t="shared" si="30"/>
        <v>-3.7847427413317938</v>
      </c>
      <c r="K321">
        <f t="shared" si="31"/>
        <v>-0.47409954152159822</v>
      </c>
      <c r="M321">
        <f t="shared" si="32"/>
        <v>-0.47409954152159822</v>
      </c>
      <c r="N321" s="13">
        <f t="shared" si="33"/>
        <v>1.0134425849079717E-6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5.9643002412559536</v>
      </c>
      <c r="H322" s="10">
        <f t="shared" si="34"/>
        <v>-0.46646260415067203</v>
      </c>
      <c r="I322">
        <f t="shared" si="30"/>
        <v>-3.7317008332053763</v>
      </c>
      <c r="K322">
        <f t="shared" si="31"/>
        <v>-0.46754067225754581</v>
      </c>
      <c r="M322">
        <f t="shared" si="32"/>
        <v>-0.46754067225754581</v>
      </c>
      <c r="N322" s="13">
        <f t="shared" si="33"/>
        <v>1.1622308430584055E-6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5.9781529187050806</v>
      </c>
      <c r="H323" s="10">
        <f t="shared" si="34"/>
        <v>-0.45992237977456774</v>
      </c>
      <c r="I323">
        <f t="shared" si="30"/>
        <v>-3.6793790381965419</v>
      </c>
      <c r="K323">
        <f t="shared" si="31"/>
        <v>-0.46107121488430119</v>
      </c>
      <c r="M323">
        <f t="shared" si="32"/>
        <v>-0.46107121488430119</v>
      </c>
      <c r="N323" s="13">
        <f t="shared" si="33"/>
        <v>1.3198221093562895E-6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5.9920055961541996</v>
      </c>
      <c r="H324" s="10">
        <f t="shared" si="34"/>
        <v>-0.45347099838600097</v>
      </c>
      <c r="I324">
        <f t="shared" si="30"/>
        <v>-3.6277679870880077</v>
      </c>
      <c r="K324">
        <f t="shared" si="31"/>
        <v>-0.45468998800683519</v>
      </c>
      <c r="M324">
        <f t="shared" si="32"/>
        <v>-0.45468998800683519</v>
      </c>
      <c r="N324" s="13">
        <f t="shared" si="33"/>
        <v>1.485935695701558E-6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6.0058582736033337</v>
      </c>
      <c r="H325" s="10">
        <f t="shared" si="34"/>
        <v>-0.44710730300679102</v>
      </c>
      <c r="I325">
        <f t="shared" si="30"/>
        <v>-3.5768584240543282</v>
      </c>
      <c r="K325">
        <f t="shared" si="31"/>
        <v>-0.44839582476428874</v>
      </c>
      <c r="M325">
        <f t="shared" si="32"/>
        <v>-0.44839582476428874</v>
      </c>
      <c r="N325" s="13">
        <f t="shared" si="33"/>
        <v>1.6602883195450084E-6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6.0197109510524589</v>
      </c>
      <c r="H326" s="10">
        <f t="shared" si="34"/>
        <v>-0.44083015068916087</v>
      </c>
      <c r="I326">
        <f t="shared" si="30"/>
        <v>-3.526641205513287</v>
      </c>
      <c r="K326">
        <f t="shared" si="31"/>
        <v>-0.44218757268303749</v>
      </c>
      <c r="M326">
        <f t="shared" si="32"/>
        <v>-0.44218757268303749</v>
      </c>
      <c r="N326" s="13">
        <f t="shared" si="33"/>
        <v>1.8425944694599716E-6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6.033563628501585</v>
      </c>
      <c r="H327" s="10">
        <f t="shared" si="34"/>
        <v>-0.43463841237265999</v>
      </c>
      <c r="I327">
        <f t="shared" si="30"/>
        <v>-3.4771072989812799</v>
      </c>
      <c r="K327">
        <f t="shared" si="31"/>
        <v>-0.43606409353015801</v>
      </c>
      <c r="M327">
        <f t="shared" si="32"/>
        <v>-0.43606409353015801</v>
      </c>
      <c r="N327" s="13">
        <f t="shared" si="33"/>
        <v>2.032566762844913E-6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6.047416305950712</v>
      </c>
      <c r="H328" s="10">
        <f t="shared" si="34"/>
        <v>-0.42853097274172958</v>
      </c>
      <c r="I328">
        <f t="shared" si="30"/>
        <v>-3.4282477819338366</v>
      </c>
      <c r="K328">
        <f t="shared" si="31"/>
        <v>-0.43002426316746695</v>
      </c>
      <c r="M328">
        <f t="shared" si="32"/>
        <v>-0.43002426316746695</v>
      </c>
      <c r="N328" s="13">
        <f t="shared" si="33"/>
        <v>2.2299162955988963E-6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6.0612689833998372</v>
      </c>
      <c r="H329" s="10">
        <f t="shared" si="34"/>
        <v>-0.42250673008387823</v>
      </c>
      <c r="I329">
        <f t="shared" si="30"/>
        <v>-3.3800538406710259</v>
      </c>
      <c r="K329">
        <f t="shared" si="31"/>
        <v>-0.4240669714060728</v>
      </c>
      <c r="M329">
        <f t="shared" si="32"/>
        <v>-0.4240669714060728</v>
      </c>
      <c r="N329" s="13">
        <f t="shared" si="33"/>
        <v>2.4343529834834493E-6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6.0751216608489651</v>
      </c>
      <c r="H330" s="10">
        <f t="shared" si="34"/>
        <v>-0.41656459614851205</v>
      </c>
      <c r="I330">
        <f t="shared" si="30"/>
        <v>-3.3325167691880964</v>
      </c>
      <c r="K330">
        <f t="shared" si="31"/>
        <v>-0.41819112186152391</v>
      </c>
      <c r="M330">
        <f t="shared" si="32"/>
        <v>-0.41819112186152391</v>
      </c>
      <c r="N330" s="13">
        <f t="shared" si="33"/>
        <v>2.6455858950887448E-6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6.0889743382980903</v>
      </c>
      <c r="H331" s="10">
        <f t="shared" si="34"/>
        <v>-0.41070349600645617</v>
      </c>
      <c r="I331">
        <f t="shared" si="30"/>
        <v>-3.2856279680516494</v>
      </c>
      <c r="K331">
        <f t="shared" si="31"/>
        <v>-0.41239563180956973</v>
      </c>
      <c r="M331">
        <f t="shared" si="32"/>
        <v>-0.41239563180956973</v>
      </c>
      <c r="N331" s="13">
        <f t="shared" si="33"/>
        <v>2.8633235761787698E-6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6.1028270157472173</v>
      </c>
      <c r="H332" s="10">
        <f t="shared" si="34"/>
        <v>-0.40492236791018205</v>
      </c>
      <c r="I332">
        <f t="shared" si="30"/>
        <v>-3.2393789432814564</v>
      </c>
      <c r="K332">
        <f t="shared" si="31"/>
        <v>-0.40667943204255652</v>
      </c>
      <c r="M332">
        <f t="shared" si="32"/>
        <v>-0.40667943204255652</v>
      </c>
      <c r="N332" s="13">
        <f t="shared" si="33"/>
        <v>3.0872743652768668E-6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6.1166796931963434</v>
      </c>
      <c r="H333" s="10">
        <f t="shared" si="34"/>
        <v>-0.39922016315477626</v>
      </c>
      <c r="I333">
        <f t="shared" si="30"/>
        <v>-3.1937613052382101</v>
      </c>
      <c r="K333">
        <f t="shared" si="31"/>
        <v>-0.4010414667265132</v>
      </c>
      <c r="M333">
        <f t="shared" si="32"/>
        <v>-0.4010414667265132</v>
      </c>
      <c r="N333" s="13">
        <f t="shared" si="33"/>
        <v>3.3171467004217055E-6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6.1305323706454686</v>
      </c>
      <c r="H334" s="10">
        <f t="shared" si="34"/>
        <v>-0.39359584593966918</v>
      </c>
      <c r="I334">
        <f t="shared" si="30"/>
        <v>-3.1487667675173534</v>
      </c>
      <c r="K334">
        <f t="shared" si="31"/>
        <v>-0.39548069325892743</v>
      </c>
      <c r="M334">
        <f t="shared" si="32"/>
        <v>-0.39548069325892743</v>
      </c>
      <c r="N334" s="13">
        <f t="shared" si="33"/>
        <v>3.5526494169150257E-6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6.1443850480945965</v>
      </c>
      <c r="H335" s="10">
        <f t="shared" si="34"/>
        <v>-0.38804839323114604</v>
      </c>
      <c r="I335">
        <f t="shared" si="30"/>
        <v>-3.1043871458491683</v>
      </c>
      <c r="K335">
        <f t="shared" si="31"/>
        <v>-0.38999608212725445</v>
      </c>
      <c r="M335">
        <f t="shared" si="32"/>
        <v>-0.38999608212725445</v>
      </c>
      <c r="N335" s="13">
        <f t="shared" si="33"/>
        <v>3.7934920360240071E-6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6.1582377255437217</v>
      </c>
      <c r="H336" s="10">
        <f t="shared" si="34"/>
        <v>-0.38257679462566685</v>
      </c>
      <c r="I336">
        <f t="shared" si="30"/>
        <v>-3.0606143570053348</v>
      </c>
      <c r="K336">
        <f t="shared" si="31"/>
        <v>-0.38458661676818545</v>
      </c>
      <c r="M336">
        <f t="shared" si="32"/>
        <v>-0.38458661676818545</v>
      </c>
      <c r="N336" s="13">
        <f t="shared" si="33"/>
        <v>4.0393850445580653E-6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6.1720904029928496</v>
      </c>
      <c r="H337" s="10">
        <f t="shared" si="34"/>
        <v>-0.37718005221400724</v>
      </c>
      <c r="I337">
        <f t="shared" si="30"/>
        <v>-3.017440417712058</v>
      </c>
      <c r="K337">
        <f t="shared" si="31"/>
        <v>-0.37925129342767944</v>
      </c>
      <c r="M337">
        <f t="shared" si="32"/>
        <v>-0.37925129342767944</v>
      </c>
      <c r="N337" s="13">
        <f t="shared" si="33"/>
        <v>4.2900401652142573E-6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6.1859430804419748</v>
      </c>
      <c r="H338" s="10">
        <f t="shared" si="34"/>
        <v>-0.37185718044624855</v>
      </c>
      <c r="I338">
        <f t="shared" si="30"/>
        <v>-2.9748574435699884</v>
      </c>
      <c r="K338">
        <f t="shared" si="31"/>
        <v>-0.3739891210218137</v>
      </c>
      <c r="M338">
        <f t="shared" si="32"/>
        <v>-0.3739891210218137</v>
      </c>
      <c r="N338" s="13">
        <f t="shared" si="33"/>
        <v>4.5451706177410629E-6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6.1997957578911018</v>
      </c>
      <c r="H339" s="10">
        <f t="shared" si="34"/>
        <v>-0.3666072059976252</v>
      </c>
      <c r="I339">
        <f t="shared" si="30"/>
        <v>-2.9328576479810016</v>
      </c>
      <c r="K339">
        <f t="shared" si="31"/>
        <v>-0.3687991209984387</v>
      </c>
      <c r="M339">
        <f t="shared" si="32"/>
        <v>-0.3687991209984387</v>
      </c>
      <c r="N339" s="13">
        <f t="shared" si="33"/>
        <v>4.8044913707912661E-6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6.2136484353402279</v>
      </c>
      <c r="H340" s="10">
        <f t="shared" si="34"/>
        <v>-0.36142916763525518</v>
      </c>
      <c r="I340">
        <f t="shared" ref="I340:I403" si="37">H340*$E$6</f>
        <v>-2.8914333410820414</v>
      </c>
      <c r="K340">
        <f t="shared" ref="K340:K403" si="38">(1/2)*($L$9*$L$4*EXP(-$L$7*$O$6*(G340/$O$6-1))-($L$9*$L$6*EXP(-$L$5*$O$6*(G340/$O$6-1))))</f>
        <v>-0.36368032719968468</v>
      </c>
      <c r="M340">
        <f t="shared" ref="M340:M403" si="39">(1/2)*($L$9*$O$4*EXP(-$O$8*$O$6*(G340/$O$6-1))-($L$9*$O$7*EXP(-$O$5*$O$6*(G340/$O$6-1))))</f>
        <v>-0.36368032719968468</v>
      </c>
      <c r="N340" s="13">
        <f t="shared" ref="N340:N403" si="40">(M340-H340)^2*O340</f>
        <v>5.0677193845224421E-6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6.227501112789354</v>
      </c>
      <c r="H341" s="10">
        <f t="shared" ref="H341:H404" si="41">-(-$B$4)*(1+D341+$E$5*D341^3)*EXP(-D341)</f>
        <v>-0.35632211608576153</v>
      </c>
      <c r="I341">
        <f t="shared" si="37"/>
        <v>-2.8505769286860922</v>
      </c>
      <c r="K341">
        <f t="shared" si="38"/>
        <v>-0.35863178572532656</v>
      </c>
      <c r="M341">
        <f t="shared" si="39"/>
        <v>-0.35863178572532656</v>
      </c>
      <c r="N341" s="13">
        <f t="shared" si="40"/>
        <v>5.3345738439284385E-6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6.241353790238481</v>
      </c>
      <c r="H342" s="10">
        <f t="shared" si="41"/>
        <v>-0.35128511390380573</v>
      </c>
      <c r="I342">
        <f t="shared" si="37"/>
        <v>-2.8102809112304459</v>
      </c>
      <c r="K342">
        <f t="shared" si="38"/>
        <v>-0.35365255479702234</v>
      </c>
      <c r="M342">
        <f t="shared" si="39"/>
        <v>-0.35365255479702234</v>
      </c>
      <c r="N342" s="13">
        <f t="shared" si="40"/>
        <v>5.604776382874261E-6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6.2552064676876062</v>
      </c>
      <c r="H343" s="10">
        <f t="shared" si="41"/>
        <v>-0.34631723534153985</v>
      </c>
      <c r="I343">
        <f t="shared" si="37"/>
        <v>-2.7705378827323188</v>
      </c>
      <c r="K343">
        <f t="shared" si="38"/>
        <v>-0.34874170462345294</v>
      </c>
      <c r="M343">
        <f t="shared" si="39"/>
        <v>-0.34874170462345294</v>
      </c>
      <c r="N343" s="13">
        <f t="shared" si="40"/>
        <v>5.8780512989401674E-6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6.2690591451367332</v>
      </c>
      <c r="H344" s="10">
        <f t="shared" si="41"/>
        <v>-0.34141756621899855</v>
      </c>
      <c r="I344">
        <f t="shared" si="37"/>
        <v>-2.7313405297519884</v>
      </c>
      <c r="K344">
        <f t="shared" si="38"/>
        <v>-0.34389831726636466</v>
      </c>
      <c r="M344">
        <f t="shared" si="39"/>
        <v>-0.34389831726636466</v>
      </c>
      <c r="N344" s="13">
        <f t="shared" si="40"/>
        <v>6.1541257590080731E-6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6.2829118225858593</v>
      </c>
      <c r="H345" s="10">
        <f t="shared" si="41"/>
        <v>-0.3365852037954325</v>
      </c>
      <c r="I345">
        <f t="shared" si="37"/>
        <v>-2.69268163036346</v>
      </c>
      <c r="K345">
        <f t="shared" si="38"/>
        <v>-0.33912148650754487</v>
      </c>
      <c r="M345">
        <f t="shared" si="39"/>
        <v>-0.33912148650754487</v>
      </c>
      <c r="N345" s="13">
        <f t="shared" si="40"/>
        <v>6.4327299957600781E-6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6.2967645000349863</v>
      </c>
      <c r="H346" s="10">
        <f t="shared" si="41"/>
        <v>-0.331819256641604</v>
      </c>
      <c r="I346">
        <f t="shared" si="37"/>
        <v>-2.654554053132832</v>
      </c>
      <c r="K346">
        <f t="shared" si="38"/>
        <v>-0.3344103177167278</v>
      </c>
      <c r="M346">
        <f t="shared" si="39"/>
        <v>-0.3344103177167278</v>
      </c>
      <c r="N346" s="13">
        <f t="shared" si="40"/>
        <v>6.7135974950217115E-6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6.3106171774841124</v>
      </c>
      <c r="H347" s="10">
        <f t="shared" si="41"/>
        <v>-0.32711884451304646</v>
      </c>
      <c r="I347">
        <f t="shared" si="37"/>
        <v>-2.6169507561043717</v>
      </c>
      <c r="K347">
        <f t="shared" si="38"/>
        <v>-0.32976392772045859</v>
      </c>
      <c r="M347">
        <f t="shared" si="39"/>
        <v>-0.32976392772045859</v>
      </c>
      <c r="N347" s="13">
        <f t="shared" si="40"/>
        <v>6.9964651741336702E-6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6.3244698549332377</v>
      </c>
      <c r="H348" s="10">
        <f t="shared" si="41"/>
        <v>-0.32248309822430338</v>
      </c>
      <c r="I348">
        <f t="shared" si="37"/>
        <v>-2.579864785794427</v>
      </c>
      <c r="K348">
        <f t="shared" si="38"/>
        <v>-0.32518144467191429</v>
      </c>
      <c r="M348">
        <f t="shared" si="39"/>
        <v>-0.32518144467191429</v>
      </c>
      <c r="N348" s="13">
        <f t="shared" si="40"/>
        <v>7.2810735513344221E-6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6.3383225323823655</v>
      </c>
      <c r="H349" s="10">
        <f t="shared" si="41"/>
        <v>-0.31791115952414856</v>
      </c>
      <c r="I349">
        <f t="shared" si="37"/>
        <v>-2.5432892761931885</v>
      </c>
      <c r="K349">
        <f t="shared" si="38"/>
        <v>-0.32066200792170269</v>
      </c>
      <c r="M349">
        <f t="shared" si="39"/>
        <v>-0.32066200792170269</v>
      </c>
      <c r="N349" s="13">
        <f t="shared" si="40"/>
        <v>7.567166906326118E-6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6.3521752098314908</v>
      </c>
      <c r="H350" s="10">
        <f t="shared" si="41"/>
        <v>-0.31340218097180317</v>
      </c>
      <c r="I350">
        <f t="shared" si="37"/>
        <v>-2.5072174477744253</v>
      </c>
      <c r="K350">
        <f t="shared" si="38"/>
        <v>-0.31620476788964519</v>
      </c>
      <c r="M350">
        <f t="shared" si="39"/>
        <v>-0.31620476788964519</v>
      </c>
      <c r="N350" s="13">
        <f t="shared" si="40"/>
        <v>7.8544934320592362E-6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6.3660278872806186</v>
      </c>
      <c r="H351" s="10">
        <f t="shared" si="41"/>
        <v>-0.30895532581414753</v>
      </c>
      <c r="I351">
        <f t="shared" si="37"/>
        <v>-2.4716426065131802</v>
      </c>
      <c r="K351">
        <f t="shared" si="38"/>
        <v>-0.31180888593754913</v>
      </c>
      <c r="M351">
        <f t="shared" si="39"/>
        <v>-0.31180888593754913</v>
      </c>
      <c r="N351" s="13">
        <f t="shared" si="40"/>
        <v>8.1428053778677519E-6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6.3798805647297439</v>
      </c>
      <c r="H352" s="10">
        <f t="shared" si="41"/>
        <v>-0.30456976786394196</v>
      </c>
      <c r="I352">
        <f t="shared" si="37"/>
        <v>-2.4365581429115357</v>
      </c>
      <c r="K352">
        <f t="shared" si="38"/>
        <v>-0.30747353424298751</v>
      </c>
      <c r="M352">
        <f t="shared" si="39"/>
        <v>-0.30747353424298751</v>
      </c>
      <c r="N352" s="13">
        <f t="shared" si="40"/>
        <v>8.4318591840752867E-6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6.3937332421788708</v>
      </c>
      <c r="H353" s="10">
        <f t="shared" si="41"/>
        <v>-0.30024469137905524</v>
      </c>
      <c r="I353">
        <f t="shared" si="37"/>
        <v>-2.4019575310324419</v>
      </c>
      <c r="K353">
        <f t="shared" si="38"/>
        <v>-0.30319789567408256</v>
      </c>
      <c r="M353">
        <f t="shared" si="39"/>
        <v>-0.30319789567408256</v>
      </c>
      <c r="N353" s="13">
        <f t="shared" si="40"/>
        <v>8.7214156081678268E-6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6.407585919627997</v>
      </c>
      <c r="H354" s="10">
        <f t="shared" si="41"/>
        <v>-0.29597929094271169</v>
      </c>
      <c r="I354">
        <f t="shared" si="37"/>
        <v>-2.3678343275416935</v>
      </c>
      <c r="K354">
        <f t="shared" si="38"/>
        <v>-0.29898116366531158</v>
      </c>
      <c r="M354">
        <f t="shared" si="39"/>
        <v>-0.29898116366531158</v>
      </c>
      <c r="N354" s="13">
        <f t="shared" si="40"/>
        <v>9.0112398426892482E-6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6.4214385970771231</v>
      </c>
      <c r="H355" s="10">
        <f t="shared" si="41"/>
        <v>-0.29177277134475488</v>
      </c>
      <c r="I355">
        <f t="shared" si="37"/>
        <v>-2.334182170758039</v>
      </c>
      <c r="K355">
        <f t="shared" si="38"/>
        <v>-0.29482254209433018</v>
      </c>
      <c r="M355">
        <f t="shared" si="39"/>
        <v>-0.29482254209433018</v>
      </c>
      <c r="N355" s="13">
        <f t="shared" si="40"/>
        <v>9.3011016249650752E-6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6.43529127452625</v>
      </c>
      <c r="H356" s="10">
        <f t="shared" si="41"/>
        <v>-0.287624347463938</v>
      </c>
      <c r="I356">
        <f t="shared" si="37"/>
        <v>-2.300994779711504</v>
      </c>
      <c r="K356">
        <f t="shared" si="38"/>
        <v>-0.29072124515982911</v>
      </c>
      <c r="M356">
        <f t="shared" si="39"/>
        <v>-0.29072124515982911</v>
      </c>
      <c r="N356" s="13">
        <f t="shared" si="40"/>
        <v>9.5907753388156655E-6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6.4491439519753753</v>
      </c>
      <c r="H357" s="10">
        <f t="shared" si="41"/>
        <v>-0.28353324415123743</v>
      </c>
      <c r="I357">
        <f t="shared" si="37"/>
        <v>-2.2682659532098994</v>
      </c>
      <c r="K357">
        <f t="shared" si="38"/>
        <v>-0.28667649726042294</v>
      </c>
      <c r="M357">
        <f t="shared" si="39"/>
        <v>-0.28667649726042294</v>
      </c>
      <c r="N357" s="13">
        <f t="shared" si="40"/>
        <v>9.8800401084043537E-6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6.4629966294245023</v>
      </c>
      <c r="H358" s="10">
        <f t="shared" si="41"/>
        <v>-0.27949869611419731</v>
      </c>
      <c r="I358">
        <f t="shared" si="37"/>
        <v>-2.2359895689135785</v>
      </c>
      <c r="K358">
        <f t="shared" si="38"/>
        <v>-0.28268753287457482</v>
      </c>
      <c r="M358">
        <f t="shared" si="39"/>
        <v>-0.28268753287457482</v>
      </c>
      <c r="N358" s="13">
        <f t="shared" si="40"/>
        <v>1.0168679884334942E-5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6.4768493068736284</v>
      </c>
      <c r="H359" s="10">
        <f t="shared" si="41"/>
        <v>-0.27551994780230488</v>
      </c>
      <c r="I359">
        <f t="shared" si="37"/>
        <v>-2.204159582418439</v>
      </c>
      <c r="K359">
        <f t="shared" si="38"/>
        <v>-0.2787535964415685</v>
      </c>
      <c r="M359">
        <f t="shared" si="39"/>
        <v>-0.2787535964415685</v>
      </c>
      <c r="N359" s="13">
        <f t="shared" si="40"/>
        <v>1.0456483522211461E-5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6.4907019843227554</v>
      </c>
      <c r="H360" s="10">
        <f t="shared" si="41"/>
        <v>-0.27159625329339593</v>
      </c>
      <c r="I360">
        <f t="shared" si="37"/>
        <v>-2.1727700263471674</v>
      </c>
      <c r="K360">
        <f t="shared" si="38"/>
        <v>-0.27487394224352024</v>
      </c>
      <c r="M360">
        <f t="shared" si="39"/>
        <v>-0.27487394224352024</v>
      </c>
      <c r="N360" s="13">
        <f t="shared" si="40"/>
        <v>1.0743244853767023E-5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6.5045546617718815</v>
      </c>
      <c r="H361" s="10">
        <f t="shared" si="41"/>
        <v>-0.26772687618109681</v>
      </c>
      <c r="I361">
        <f t="shared" si="37"/>
        <v>-2.1418150094487745</v>
      </c>
      <c r="K361">
        <f t="shared" si="38"/>
        <v>-0.27104783428844353</v>
      </c>
      <c r="M361">
        <f t="shared" si="39"/>
        <v>-0.27104783428844353</v>
      </c>
      <c r="N361" s="13">
        <f t="shared" si="40"/>
        <v>1.1028762750751959E-5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6.5184073392210067</v>
      </c>
      <c r="H362" s="10">
        <f t="shared" si="41"/>
        <v>-0.26391108946329667</v>
      </c>
      <c r="I362">
        <f t="shared" si="37"/>
        <v>-2.1112887157063733</v>
      </c>
      <c r="K362">
        <f t="shared" si="38"/>
        <v>-0.26727454619435997</v>
      </c>
      <c r="M362">
        <f t="shared" si="39"/>
        <v>-0.26727454619435997</v>
      </c>
      <c r="N362" s="13">
        <f t="shared" si="40"/>
        <v>1.1312841181735073E-5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6.5322600166701337</v>
      </c>
      <c r="H363" s="10">
        <f t="shared" si="41"/>
        <v>-0.26014817543165653</v>
      </c>
      <c r="I363">
        <f t="shared" si="37"/>
        <v>-2.0811854034532522</v>
      </c>
      <c r="K363">
        <f t="shared" si="38"/>
        <v>-0.26355336107446597</v>
      </c>
      <c r="M363">
        <f t="shared" si="39"/>
        <v>-0.26355336107446597</v>
      </c>
      <c r="N363" s="13">
        <f t="shared" si="40"/>
        <v>1.1595289261995604E-5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6.5461126941192598</v>
      </c>
      <c r="H364" s="10">
        <f t="shared" si="41"/>
        <v>-0.2564374255621496</v>
      </c>
      <c r="I364">
        <f t="shared" si="37"/>
        <v>-2.0514994044971968</v>
      </c>
      <c r="K364">
        <f t="shared" si="38"/>
        <v>-0.25988357142335095</v>
      </c>
      <c r="M364">
        <f t="shared" si="39"/>
        <v>-0.25988357142335095</v>
      </c>
      <c r="N364" s="13">
        <f t="shared" si="40"/>
        <v>1.1875921296675153E-5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6.559965371568385</v>
      </c>
      <c r="H365" s="10">
        <f t="shared" si="41"/>
        <v>-0.25277814040663549</v>
      </c>
      <c r="I365">
        <f t="shared" si="37"/>
        <v>-2.0222251232530839</v>
      </c>
      <c r="K365">
        <f t="shared" si="38"/>
        <v>-0.25626447900426946</v>
      </c>
      <c r="M365">
        <f t="shared" si="39"/>
        <v>-0.25626447900426946</v>
      </c>
      <c r="N365" s="13">
        <f t="shared" si="40"/>
        <v>1.2154556817352435E-5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6.5738180490175129</v>
      </c>
      <c r="H366" s="10">
        <f t="shared" si="41"/>
        <v>-0.24916962948546545</v>
      </c>
      <c r="I366">
        <f t="shared" si="37"/>
        <v>-1.9933570358837236</v>
      </c>
      <c r="K366">
        <f t="shared" si="38"/>
        <v>-0.25269539473746749</v>
      </c>
      <c r="M366">
        <f t="shared" si="39"/>
        <v>-0.25269539473746749</v>
      </c>
      <c r="N366" s="13">
        <f t="shared" si="40"/>
        <v>1.243102061222504E-5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6.5876707264666381</v>
      </c>
      <c r="H367" s="10">
        <f t="shared" si="41"/>
        <v>-0.24561121118111792</v>
      </c>
      <c r="I367">
        <f t="shared" si="37"/>
        <v>-1.9648896894489434</v>
      </c>
      <c r="K367">
        <f t="shared" si="38"/>
        <v>-0.24917563858956768</v>
      </c>
      <c r="M367">
        <f t="shared" si="39"/>
        <v>-0.24917563858956768</v>
      </c>
      <c r="N367" s="13">
        <f t="shared" si="40"/>
        <v>1.2705142750107837E-5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6.601523403915766</v>
      </c>
      <c r="H368" s="10">
        <f t="shared" si="41"/>
        <v>-0.24210221263286189</v>
      </c>
      <c r="I368">
        <f t="shared" si="37"/>
        <v>-1.9368177010628951</v>
      </c>
      <c r="K368">
        <f t="shared" si="38"/>
        <v>-0.24570453946399778</v>
      </c>
      <c r="M368">
        <f t="shared" si="39"/>
        <v>-0.24570453946399778</v>
      </c>
      <c r="N368" s="13">
        <f t="shared" si="40"/>
        <v>1.2976758598321608E-5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6.6153760813648912</v>
      </c>
      <c r="H369" s="10">
        <f t="shared" si="41"/>
        <v>-0.23864196963244669</v>
      </c>
      <c r="I369">
        <f t="shared" si="37"/>
        <v>-1.9091357570595735</v>
      </c>
      <c r="K369">
        <f t="shared" si="38"/>
        <v>-0.24228143509248715</v>
      </c>
      <c r="M369">
        <f t="shared" si="39"/>
        <v>-0.24228143509248715</v>
      </c>
      <c r="N369" s="13">
        <f t="shared" si="40"/>
        <v>1.3245708834827507E-5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6.6292287588140191</v>
      </c>
      <c r="H370" s="10">
        <f t="shared" si="41"/>
        <v>-0.23522982652081459</v>
      </c>
      <c r="I370">
        <f t="shared" si="37"/>
        <v>-1.8818386121665167</v>
      </c>
      <c r="K370">
        <f t="shared" si="38"/>
        <v>-0.23890567192759873</v>
      </c>
      <c r="M370">
        <f t="shared" si="39"/>
        <v>-0.23890567192759873</v>
      </c>
      <c r="N370" s="13">
        <f t="shared" si="40"/>
        <v>1.3511839454576098E-5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6.6430814362631443</v>
      </c>
      <c r="H371" s="10">
        <f t="shared" si="41"/>
        <v>-0.23186513608583495</v>
      </c>
      <c r="I371">
        <f t="shared" si="37"/>
        <v>-1.8549210886866796</v>
      </c>
      <c r="K371">
        <f t="shared" si="38"/>
        <v>-0.23557660503632569</v>
      </c>
      <c r="M371">
        <f t="shared" si="39"/>
        <v>-0.23557660503632569</v>
      </c>
      <c r="N371" s="13">
        <f t="shared" si="40"/>
        <v>1.3775001770456814E-5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6.6569341137122713</v>
      </c>
      <c r="H372" s="10">
        <f t="shared" si="41"/>
        <v>-0.22854725946105417</v>
      </c>
      <c r="I372">
        <f t="shared" si="37"/>
        <v>-1.8283780756884334</v>
      </c>
      <c r="K372">
        <f t="shared" si="38"/>
        <v>-0.23229359799472418</v>
      </c>
      <c r="M372">
        <f t="shared" si="39"/>
        <v>-0.23229359799472418</v>
      </c>
      <c r="N372" s="13">
        <f t="shared" si="40"/>
        <v>1.4035052408860782E-5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6.6707867911613974</v>
      </c>
      <c r="H373" s="10">
        <f t="shared" si="41"/>
        <v>-0.22527556602546256</v>
      </c>
      <c r="I373">
        <f t="shared" si="37"/>
        <v>-1.8022045282037005</v>
      </c>
      <c r="K373">
        <f t="shared" si="38"/>
        <v>-0.22905602278360104</v>
      </c>
      <c r="M373">
        <f t="shared" si="39"/>
        <v>-0.22905602278360104</v>
      </c>
      <c r="N373" s="13">
        <f t="shared" si="40"/>
        <v>1.4291853300154937E-5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6.6846394686105226</v>
      </c>
      <c r="H374" s="10">
        <f t="shared" si="41"/>
        <v>-0.2220494333042681</v>
      </c>
      <c r="I374">
        <f t="shared" si="37"/>
        <v>-1.7763954664341448</v>
      </c>
      <c r="K374">
        <f t="shared" si="38"/>
        <v>-0.22586325968523935</v>
      </c>
      <c r="M374">
        <f t="shared" si="39"/>
        <v>-0.22586325968523935</v>
      </c>
      <c r="N374" s="13">
        <f t="shared" si="40"/>
        <v>1.4545271664192239E-5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6.6984921460596496</v>
      </c>
      <c r="H375" s="10">
        <f t="shared" si="41"/>
        <v>-0.21886824687068013</v>
      </c>
      <c r="I375">
        <f t="shared" si="37"/>
        <v>-1.750945974965441</v>
      </c>
      <c r="K375">
        <f t="shared" si="38"/>
        <v>-0.22271469718116454</v>
      </c>
      <c r="M375">
        <f t="shared" si="39"/>
        <v>-0.22271469718116454</v>
      </c>
      <c r="N375" s="13">
        <f t="shared" si="40"/>
        <v>1.479517999102567E-5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6.7123448235087757</v>
      </c>
      <c r="H376" s="10">
        <f t="shared" si="41"/>
        <v>-0.21573140024869292</v>
      </c>
      <c r="I376">
        <f t="shared" si="37"/>
        <v>-1.7258512019895433</v>
      </c>
      <c r="K376">
        <f t="shared" si="38"/>
        <v>-0.21960973185095151</v>
      </c>
      <c r="M376">
        <f t="shared" si="39"/>
        <v>-0.21960973185095151</v>
      </c>
      <c r="N376" s="13">
        <f t="shared" si="40"/>
        <v>1.5041456017077675E-5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6.7261975009579027</v>
      </c>
      <c r="H377" s="10">
        <f t="shared" si="41"/>
        <v>-0.21263829481686883</v>
      </c>
      <c r="I377">
        <f t="shared" si="37"/>
        <v>-1.7011063585349506</v>
      </c>
      <c r="K377">
        <f t="shared" si="38"/>
        <v>-0.21654776827205977</v>
      </c>
      <c r="M377">
        <f t="shared" si="39"/>
        <v>-0.21654776827205977</v>
      </c>
      <c r="N377" s="13">
        <f t="shared" si="40"/>
        <v>1.5283982696842563E-5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6.7400501784070288</v>
      </c>
      <c r="H378" s="10">
        <f t="shared" si="41"/>
        <v>-0.20958833971311386</v>
      </c>
      <c r="I378">
        <f t="shared" si="37"/>
        <v>-1.6767067177049109</v>
      </c>
      <c r="K378">
        <f t="shared" si="38"/>
        <v>-0.21352821892070406</v>
      </c>
      <c r="M378">
        <f t="shared" si="39"/>
        <v>-0.21352821892070406</v>
      </c>
      <c r="N378" s="13">
        <f t="shared" si="40"/>
        <v>1.55226481704016E-5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6.753902855856154</v>
      </c>
      <c r="H379" s="10">
        <f t="shared" si="41"/>
        <v>-0.20658095174044291</v>
      </c>
      <c r="I379">
        <f t="shared" si="37"/>
        <v>-1.6526476139235433</v>
      </c>
      <c r="K379">
        <f t="shared" si="38"/>
        <v>-0.21055050407374573</v>
      </c>
      <c r="M379">
        <f t="shared" si="39"/>
        <v>-0.21055050407374573</v>
      </c>
      <c r="N379" s="13">
        <f t="shared" si="40"/>
        <v>1.575734572682984E-5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6.7677555333052819</v>
      </c>
      <c r="H380" s="10">
        <f t="shared" si="41"/>
        <v>-0.20361555527372743</v>
      </c>
      <c r="I380">
        <f t="shared" si="37"/>
        <v>-1.6289244421898195</v>
      </c>
      <c r="K380">
        <f t="shared" si="38"/>
        <v>-0.20761405171160785</v>
      </c>
      <c r="M380">
        <f t="shared" si="39"/>
        <v>-0.20761405171160785</v>
      </c>
      <c r="N380" s="13">
        <f t="shared" si="40"/>
        <v>1.5987973763742381E-5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6.7816082107544071</v>
      </c>
      <c r="H381" s="10">
        <f t="shared" si="41"/>
        <v>-0.20069158216742303</v>
      </c>
      <c r="I381">
        <f t="shared" si="37"/>
        <v>-1.6055326573393842</v>
      </c>
      <c r="K381">
        <f t="shared" si="38"/>
        <v>-0.20471829742221162</v>
      </c>
      <c r="M381">
        <f t="shared" si="39"/>
        <v>-0.20471829742221162</v>
      </c>
      <c r="N381" s="13">
        <f t="shared" si="40"/>
        <v>1.6214435743147166E-5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6.7954608882035341</v>
      </c>
      <c r="H382" s="10">
        <f t="shared" si="41"/>
        <v>-0.19780847166426901</v>
      </c>
      <c r="I382">
        <f t="shared" si="37"/>
        <v>-1.5824677733141521</v>
      </c>
      <c r="K382">
        <f t="shared" si="38"/>
        <v>-0.20186268430591686</v>
      </c>
      <c r="M382">
        <f t="shared" si="39"/>
        <v>-0.20186268430591686</v>
      </c>
      <c r="N382" s="13">
        <f t="shared" si="40"/>
        <v>1.6436640143697219E-5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6.8093135656526602</v>
      </c>
      <c r="H383" s="10">
        <f t="shared" si="41"/>
        <v>-0.19496567030495612</v>
      </c>
      <c r="I383">
        <f t="shared" si="37"/>
        <v>-1.559725362439649</v>
      </c>
      <c r="K383">
        <f t="shared" si="38"/>
        <v>-0.1990466628814774</v>
      </c>
      <c r="M383">
        <f t="shared" si="39"/>
        <v>-0.1990466628814774</v>
      </c>
      <c r="N383" s="13">
        <f t="shared" si="40"/>
        <v>1.6654500409621801E-5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6.8231662431017854</v>
      </c>
      <c r="H384" s="10">
        <f t="shared" si="41"/>
        <v>-0.19216263183875679</v>
      </c>
      <c r="I384">
        <f t="shared" si="37"/>
        <v>-1.5373010547100543</v>
      </c>
      <c r="K384">
        <f t="shared" si="38"/>
        <v>-0.19626969099299685</v>
      </c>
      <c r="M384">
        <f t="shared" si="39"/>
        <v>-0.19626969099299685</v>
      </c>
      <c r="N384" s="13">
        <f t="shared" si="40"/>
        <v>1.6867934896427089E-5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6.8370189205509133</v>
      </c>
      <c r="H385" s="10">
        <f t="shared" si="41"/>
        <v>-0.18939881713511061</v>
      </c>
      <c r="I385">
        <f t="shared" si="37"/>
        <v>-1.5151905370808849</v>
      </c>
      <c r="K385">
        <f t="shared" si="38"/>
        <v>-0.19353123371787953</v>
      </c>
      <c r="M385">
        <f t="shared" si="39"/>
        <v>-0.19353123371787953</v>
      </c>
      <c r="N385" s="13">
        <f t="shared" si="40"/>
        <v>1.7076866813543527E-5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6.8508715980000385</v>
      </c>
      <c r="H386" s="10">
        <f t="shared" si="41"/>
        <v>-0.18667369409616119</v>
      </c>
      <c r="I386">
        <f t="shared" si="37"/>
        <v>-1.4933895527692895</v>
      </c>
      <c r="K386">
        <f t="shared" si="38"/>
        <v>-0.19083076327577883</v>
      </c>
      <c r="M386">
        <f t="shared" si="39"/>
        <v>-0.19083076327577883</v>
      </c>
      <c r="N386" s="13">
        <f t="shared" si="40"/>
        <v>1.7281224164126876E-5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6.8647242754491664</v>
      </c>
      <c r="H387" s="10">
        <f t="shared" si="41"/>
        <v>-0.18398673757023609</v>
      </c>
      <c r="I387">
        <f t="shared" si="37"/>
        <v>-1.4718939005618887</v>
      </c>
      <c r="K387">
        <f t="shared" si="38"/>
        <v>-0.18816775893852472</v>
      </c>
      <c r="M387">
        <f t="shared" si="39"/>
        <v>-0.18816775893852472</v>
      </c>
      <c r="N387" s="13">
        <f t="shared" si="40"/>
        <v>1.7480939682086119E-5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6.8785769528982916</v>
      </c>
      <c r="H388" s="10">
        <f t="shared" si="41"/>
        <v>-0.18133742926626645</v>
      </c>
      <c r="I388">
        <f t="shared" si="37"/>
        <v>-1.4506994341301316</v>
      </c>
      <c r="K388">
        <f t="shared" si="38"/>
        <v>-0.18554170694104</v>
      </c>
      <c r="M388">
        <f t="shared" si="39"/>
        <v>-0.18554170694104</v>
      </c>
      <c r="N388" s="13">
        <f t="shared" si="40"/>
        <v>1.7675950766599279E-5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6.8924296303474186</v>
      </c>
      <c r="H389" s="10">
        <f t="shared" si="41"/>
        <v>-0.17872525766913649</v>
      </c>
      <c r="I389">
        <f t="shared" si="37"/>
        <v>-1.429802061353092</v>
      </c>
      <c r="K389">
        <f t="shared" si="38"/>
        <v>-0.18295210039322363</v>
      </c>
      <c r="M389">
        <f t="shared" si="39"/>
        <v>-0.18295210039322363</v>
      </c>
      <c r="N389" s="13">
        <f t="shared" si="40"/>
        <v>1.7866199414168326E-5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6.9062823077965447</v>
      </c>
      <c r="H390" s="10">
        <f t="shared" si="41"/>
        <v>-0.17614971795596046</v>
      </c>
      <c r="I390">
        <f t="shared" si="37"/>
        <v>-1.4091977436476837</v>
      </c>
      <c r="K390">
        <f t="shared" si="38"/>
        <v>-0.18039843919280982</v>
      </c>
      <c r="M390">
        <f t="shared" si="39"/>
        <v>-0.18039843919280982</v>
      </c>
      <c r="N390" s="13">
        <f t="shared" si="40"/>
        <v>1.8051632148454727E-5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6.9201349852456717</v>
      </c>
      <c r="H391" s="10">
        <f t="shared" si="41"/>
        <v>-0.17361031191327667</v>
      </c>
      <c r="I391">
        <f t="shared" si="37"/>
        <v>-1.3888824953062133</v>
      </c>
      <c r="K391">
        <f t="shared" si="38"/>
        <v>-0.17788022993918445</v>
      </c>
      <c r="M391">
        <f t="shared" si="39"/>
        <v>-0.17788022993918445</v>
      </c>
      <c r="N391" s="13">
        <f t="shared" si="40"/>
        <v>1.8232199947972256E-5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6.9339876626947978</v>
      </c>
      <c r="H392" s="10">
        <f t="shared" si="41"/>
        <v>-0.1711065478551555</v>
      </c>
      <c r="I392">
        <f t="shared" si="37"/>
        <v>-1.368852382841244</v>
      </c>
      <c r="K392">
        <f t="shared" si="38"/>
        <v>-0.17539698584816213</v>
      </c>
      <c r="M392">
        <f t="shared" si="39"/>
        <v>-0.17539698584816213</v>
      </c>
      <c r="N392" s="13">
        <f t="shared" si="40"/>
        <v>1.8407858171834754E-5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6.947840340143923</v>
      </c>
      <c r="H393" s="10">
        <f t="shared" si="41"/>
        <v>-0.16863794054221162</v>
      </c>
      <c r="I393">
        <f t="shared" si="37"/>
        <v>-1.349103524337693</v>
      </c>
      <c r="K393">
        <f t="shared" si="38"/>
        <v>-0.17294822666770962</v>
      </c>
      <c r="M393">
        <f t="shared" si="39"/>
        <v>-0.17294822666770962</v>
      </c>
      <c r="N393" s="13">
        <f t="shared" si="40"/>
        <v>1.8578566483660538E-5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6.96169301759305</v>
      </c>
      <c r="H394" s="10">
        <f t="shared" si="41"/>
        <v>-0.16620401110151686</v>
      </c>
      <c r="I394">
        <f t="shared" si="37"/>
        <v>-1.3296320888121349</v>
      </c>
      <c r="K394">
        <f t="shared" si="38"/>
        <v>-0.17053347859461571</v>
      </c>
      <c r="M394">
        <f t="shared" si="39"/>
        <v>-0.17053347859461571</v>
      </c>
      <c r="N394" s="13">
        <f t="shared" si="40"/>
        <v>1.874428877379958E-5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6.9755456950421761</v>
      </c>
      <c r="H395" s="10">
        <f t="shared" si="41"/>
        <v>-0.1638042869474034</v>
      </c>
      <c r="I395">
        <f t="shared" si="37"/>
        <v>-1.3104342955792272</v>
      </c>
      <c r="K395">
        <f t="shared" si="38"/>
        <v>-0.1681522741920973</v>
      </c>
      <c r="M395">
        <f t="shared" si="39"/>
        <v>-0.1681522741920973</v>
      </c>
      <c r="N395" s="13">
        <f t="shared" si="40"/>
        <v>1.8904993080020866E-5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6.9893983724913031</v>
      </c>
      <c r="H396" s="10">
        <f t="shared" si="41"/>
        <v>-0.16143830170315418</v>
      </c>
      <c r="I396">
        <f t="shared" si="37"/>
        <v>-1.2915064136252334</v>
      </c>
      <c r="K396">
        <f t="shared" si="38"/>
        <v>-0.16580415230833492</v>
      </c>
      <c r="M396">
        <f t="shared" si="39"/>
        <v>-0.16580415230833492</v>
      </c>
      <c r="N396" s="13">
        <f t="shared" si="40"/>
        <v>1.9060651506757062E-5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7.0032510499404292</v>
      </c>
      <c r="H397" s="10">
        <f t="shared" si="41"/>
        <v>-0.15910559512356978</v>
      </c>
      <c r="I397">
        <f t="shared" si="37"/>
        <v>-1.2728447609885583</v>
      </c>
      <c r="K397">
        <f t="shared" si="38"/>
        <v>-0.16348865799593346</v>
      </c>
      <c r="M397">
        <f t="shared" si="39"/>
        <v>-0.16348865799593346</v>
      </c>
      <c r="N397" s="13">
        <f t="shared" si="40"/>
        <v>1.9211240143092904E-5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7.0171037273895545</v>
      </c>
      <c r="H398" s="10">
        <f t="shared" si="41"/>
        <v>-0.15680571301840873</v>
      </c>
      <c r="I398">
        <f t="shared" si="37"/>
        <v>-1.2544457041472699</v>
      </c>
      <c r="K398">
        <f t="shared" si="38"/>
        <v>-0.16120534243229812</v>
      </c>
      <c r="M398">
        <f t="shared" si="39"/>
        <v>-0.16120534243229812</v>
      </c>
      <c r="N398" s="13">
        <f t="shared" si="40"/>
        <v>1.9356738979560638E-5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7.0309564048386823</v>
      </c>
      <c r="H399" s="10">
        <f t="shared" si="41"/>
        <v>-0.15453820717669026</v>
      </c>
      <c r="I399">
        <f t="shared" si="37"/>
        <v>-1.2363056574135221</v>
      </c>
      <c r="K399">
        <f t="shared" si="38"/>
        <v>-0.15895376284092039</v>
      </c>
      <c r="M399">
        <f t="shared" si="39"/>
        <v>-0.15895376284092039</v>
      </c>
      <c r="N399" s="13">
        <f t="shared" si="40"/>
        <v>1.949713182391479E-5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7.0448090822878076</v>
      </c>
      <c r="H400" s="10">
        <f t="shared" si="41"/>
        <v>-0.15230263529185589</v>
      </c>
      <c r="I400">
        <f t="shared" si="37"/>
        <v>-1.2184210823348471</v>
      </c>
      <c r="K400">
        <f t="shared" si="38"/>
        <v>-0.15673348241356974</v>
      </c>
      <c r="M400">
        <f t="shared" si="39"/>
        <v>-0.15673348241356974</v>
      </c>
      <c r="N400" s="13">
        <f t="shared" si="40"/>
        <v>1.9632406215999902E-5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7.0586617597369354</v>
      </c>
      <c r="H401" s="10">
        <f t="shared" si="41"/>
        <v>-0.15009856088778017</v>
      </c>
      <c r="I401">
        <f t="shared" si="37"/>
        <v>-1.2007884871022414</v>
      </c>
      <c r="K401">
        <f t="shared" si="38"/>
        <v>-0.15454407023337524</v>
      </c>
      <c r="M401">
        <f t="shared" si="39"/>
        <v>-0.15454407023337524</v>
      </c>
      <c r="N401" s="13">
        <f t="shared" si="40"/>
        <v>1.9762553341773079E-5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7.0725144371860607</v>
      </c>
      <c r="H402" s="10">
        <f t="shared" si="41"/>
        <v>-0.1479255532456254</v>
      </c>
      <c r="I402">
        <f t="shared" si="37"/>
        <v>-1.1834044259650032</v>
      </c>
      <c r="K402">
        <f t="shared" si="38"/>
        <v>-0.15238510119880364</v>
      </c>
      <c r="M402">
        <f t="shared" si="39"/>
        <v>-0.15238510119880364</v>
      </c>
      <c r="N402" s="13">
        <f t="shared" si="40"/>
        <v>1.9887567946696222E-5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7.0863671146351876</v>
      </c>
      <c r="H403" s="10">
        <f t="shared" si="41"/>
        <v>-0.14578318733153117</v>
      </c>
      <c r="I403">
        <f t="shared" si="37"/>
        <v>-1.1662654986522494</v>
      </c>
      <c r="K403">
        <f t="shared" si="38"/>
        <v>-0.15025615594851002</v>
      </c>
      <c r="M403">
        <f t="shared" si="39"/>
        <v>-0.15025615594851002</v>
      </c>
      <c r="N403" s="13">
        <f t="shared" si="40"/>
        <v>2.0007448248477693E-5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7.1002197920843138</v>
      </c>
      <c r="H404" s="10">
        <f t="shared" si="41"/>
        <v>-0.14367104372513367</v>
      </c>
      <c r="I404">
        <f t="shared" ref="I404:I467" si="44">H404*$E$6</f>
        <v>-1.1493683498010694</v>
      </c>
      <c r="K404">
        <f t="shared" ref="K404:K467" si="45">(1/2)*($L$9*$L$4*EXP(-$L$7*$O$6*(G404/$O$6-1))-($L$9*$L$6*EXP(-$L$5*$O$6*(G404/$O$6-1))))</f>
        <v>-0.14815682078707212</v>
      </c>
      <c r="M404">
        <f t="shared" ref="M404:M467" si="46">(1/2)*($L$9*$O$4*EXP(-$O$8*$O$6*(G404/$O$6-1))-($L$9*$O$7*EXP(-$O$5*$O$6*(G404/$O$6-1))))</f>
        <v>-0.14815682078707212</v>
      </c>
      <c r="N404" s="13">
        <f t="shared" ref="N404:N467" si="47">(M404-H404)^2*O404</f>
        <v>2.0122195849413159E-5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7.1140724695334407</v>
      </c>
      <c r="H405" s="10">
        <f t="shared" ref="H405:H469" si="48">-(-$B$4)*(1+D405+$E$5*D405^3)*EXP(-D405)</f>
        <v>-0.14158870854890568</v>
      </c>
      <c r="I405">
        <f t="shared" si="44"/>
        <v>-1.1327096683912454</v>
      </c>
      <c r="K405">
        <f t="shared" si="45"/>
        <v>-0.14608668761158397</v>
      </c>
      <c r="M405">
        <f t="shared" si="46"/>
        <v>-0.14608668761158397</v>
      </c>
      <c r="N405" s="13">
        <f t="shared" si="47"/>
        <v>2.0231815648292288E-5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7.1279251469825669</v>
      </c>
      <c r="H406" s="10">
        <f t="shared" si="48"/>
        <v>-0.13953577339831147</v>
      </c>
      <c r="I406">
        <f t="shared" si="44"/>
        <v>-1.1162861871864918</v>
      </c>
      <c r="K406">
        <f t="shared" si="45"/>
        <v>-0.14404535383911432</v>
      </c>
      <c r="M406">
        <f t="shared" si="46"/>
        <v>-0.14404535383911432</v>
      </c>
      <c r="N406" s="13">
        <f t="shared" si="47"/>
        <v>2.0336315752071641E-5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7.1417778244316921</v>
      </c>
      <c r="H407" s="10">
        <f t="shared" si="48"/>
        <v>-0.13751183527276767</v>
      </c>
      <c r="I407">
        <f t="shared" si="44"/>
        <v>-1.1000946821821413</v>
      </c>
      <c r="K407">
        <f t="shared" si="45"/>
        <v>-0.14203242233501548</v>
      </c>
      <c r="M407">
        <f t="shared" si="46"/>
        <v>-0.14203242233501548</v>
      </c>
      <c r="N407" s="13">
        <f t="shared" si="47"/>
        <v>2.0435707387362289E-5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7.1556305018808191</v>
      </c>
      <c r="H408" s="10">
        <f t="shared" si="48"/>
        <v>-0.1355164965074051</v>
      </c>
      <c r="I408">
        <f t="shared" si="44"/>
        <v>-1.0841319720592408</v>
      </c>
      <c r="K408">
        <f t="shared" si="45"/>
        <v>-0.14004750134207677</v>
      </c>
      <c r="M408">
        <f t="shared" si="46"/>
        <v>-0.14004750134207677</v>
      </c>
      <c r="N408" s="13">
        <f t="shared" si="47"/>
        <v>2.053000481181805E-5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7.1694831793299452</v>
      </c>
      <c r="H409" s="10">
        <f t="shared" si="48"/>
        <v>-0.13354936470562245</v>
      </c>
      <c r="I409">
        <f t="shared" si="44"/>
        <v>-1.0683949176449796</v>
      </c>
      <c r="K409">
        <f t="shared" si="45"/>
        <v>-0.13809020441051817</v>
      </c>
      <c r="M409">
        <f t="shared" si="46"/>
        <v>-0.13809020441051817</v>
      </c>
      <c r="N409" s="13">
        <f t="shared" si="47"/>
        <v>2.0619225225557416E-5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7.1833358567790713</v>
      </c>
      <c r="H410" s="10">
        <f t="shared" si="48"/>
        <v>-0.13161005267242465</v>
      </c>
      <c r="I410">
        <f t="shared" si="44"/>
        <v>-1.0528804213793972</v>
      </c>
      <c r="K410">
        <f t="shared" si="45"/>
        <v>-0.13616015032881154</v>
      </c>
      <c r="M410">
        <f t="shared" si="46"/>
        <v>-0.13616015032881154</v>
      </c>
      <c r="N410" s="13">
        <f t="shared" si="47"/>
        <v>2.0703388682657489E-5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7.1971885342281983</v>
      </c>
      <c r="H411" s="10">
        <f t="shared" si="48"/>
        <v>-0.12969817834854044</v>
      </c>
      <c r="I411">
        <f t="shared" si="44"/>
        <v>-1.0375854267883236</v>
      </c>
      <c r="K411">
        <f t="shared" si="45"/>
        <v>-0.13425696305532656</v>
      </c>
      <c r="M411">
        <f t="shared" si="46"/>
        <v>-0.13425696305532656</v>
      </c>
      <c r="N411" s="13">
        <f t="shared" si="47"/>
        <v>2.0782518002826937E-5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7.2110412116773235</v>
      </c>
      <c r="H412" s="10">
        <f t="shared" si="48"/>
        <v>-0.1278133647453091</v>
      </c>
      <c r="I412">
        <f t="shared" si="44"/>
        <v>-1.0225069179624728</v>
      </c>
      <c r="K412">
        <f t="shared" si="45"/>
        <v>-0.13238027165079205</v>
      </c>
      <c r="M412">
        <f t="shared" si="46"/>
        <v>-0.13238027165079205</v>
      </c>
      <c r="N412" s="13">
        <f t="shared" si="47"/>
        <v>2.0856638683347838E-5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7.2248938891264505</v>
      </c>
      <c r="H413" s="10">
        <f t="shared" si="48"/>
        <v>-0.125955239880332</v>
      </c>
      <c r="I413">
        <f t="shared" si="44"/>
        <v>-1.007641919042656</v>
      </c>
      <c r="K413">
        <f t="shared" si="45"/>
        <v>-0.13052971021156395</v>
      </c>
      <c r="M413">
        <f t="shared" si="46"/>
        <v>-0.13052971021156395</v>
      </c>
      <c r="N413" s="13">
        <f t="shared" si="47"/>
        <v>2.09257788113214E-5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7.2387465665755766</v>
      </c>
      <c r="H414" s="10">
        <f t="shared" si="48"/>
        <v>-0.12412343671387907</v>
      </c>
      <c r="I414">
        <f t="shared" si="44"/>
        <v>-0.99298749371103257</v>
      </c>
      <c r="K414">
        <f t="shared" si="45"/>
        <v>-0.12870491780369656</v>
      </c>
      <c r="M414">
        <f t="shared" si="46"/>
        <v>-0.12870491780369656</v>
      </c>
      <c r="N414" s="13">
        <f t="shared" si="47"/>
        <v>2.098996897635521E-5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7.2525992440247027</v>
      </c>
      <c r="H415" s="10">
        <f t="shared" si="48"/>
        <v>-0.12231759308604528</v>
      </c>
      <c r="I415">
        <f t="shared" si="44"/>
        <v>-0.97854074468836227</v>
      </c>
      <c r="K415">
        <f t="shared" si="45"/>
        <v>-0.12690553839780391</v>
      </c>
      <c r="M415">
        <f t="shared" si="46"/>
        <v>-0.12690553839780391</v>
      </c>
      <c r="N415" s="13">
        <f t="shared" si="47"/>
        <v>2.1049242183687982E-5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7.2664519214738297</v>
      </c>
      <c r="H416" s="10">
        <f t="shared" si="48"/>
        <v>-0.12053735165464746</v>
      </c>
      <c r="I416">
        <f t="shared" si="44"/>
        <v>-0.9642988132371797</v>
      </c>
      <c r="K416">
        <f t="shared" si="45"/>
        <v>-0.12513122080470981</v>
      </c>
      <c r="M416">
        <f t="shared" si="46"/>
        <v>-0.12513122080470981</v>
      </c>
      <c r="N416" s="13">
        <f t="shared" si="47"/>
        <v>2.1103633767894594E-5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7.2803045989229558</v>
      </c>
      <c r="H417" s="10">
        <f t="shared" si="48"/>
        <v>-0.11878235983385736</v>
      </c>
      <c r="I417">
        <f t="shared" si="44"/>
        <v>-0.9502588786708589</v>
      </c>
      <c r="K417">
        <f t="shared" si="45"/>
        <v>-0.12338161861187391</v>
      </c>
      <c r="M417">
        <f t="shared" si="46"/>
        <v>-0.12338161861187391</v>
      </c>
      <c r="N417" s="13">
        <f t="shared" si="47"/>
        <v>2.1153181307162279E-5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7.2941572763720828</v>
      </c>
      <c r="H418" s="10">
        <f t="shared" si="48"/>
        <v>-0.11705226973356007</v>
      </c>
      <c r="I418">
        <f t="shared" si="44"/>
        <v>-0.93641815786848059</v>
      </c>
      <c r="K418">
        <f t="shared" si="45"/>
        <v>-0.12165639012058944</v>
      </c>
      <c r="M418">
        <f t="shared" si="46"/>
        <v>-0.12165639012058944</v>
      </c>
      <c r="N418" s="13">
        <f t="shared" si="47"/>
        <v>2.1197924538259478E-5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7.308009953821208</v>
      </c>
      <c r="H419" s="10">
        <f t="shared" si="48"/>
        <v>-0.1153467380994341</v>
      </c>
      <c r="I419">
        <f t="shared" si="44"/>
        <v>-0.92277390479547283</v>
      </c>
      <c r="K419">
        <f t="shared" si="45"/>
        <v>-0.11995519828394527</v>
      </c>
      <c r="M419">
        <f t="shared" si="46"/>
        <v>-0.11995519828394527</v>
      </c>
      <c r="N419" s="13">
        <f t="shared" si="47"/>
        <v>2.1237905272224682E-5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7.3218626312703359</v>
      </c>
      <c r="H420" s="10">
        <f t="shared" si="48"/>
        <v>-0.11366542625374328</v>
      </c>
      <c r="I420">
        <f t="shared" si="44"/>
        <v>-0.90932341002994621</v>
      </c>
      <c r="K420">
        <f t="shared" si="45"/>
        <v>-0.11827771064554174</v>
      </c>
      <c r="M420">
        <f t="shared" si="46"/>
        <v>-0.11827771064554174</v>
      </c>
      <c r="N420" s="13">
        <f t="shared" si="47"/>
        <v>2.1273167310827716E-5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7.3357153087194611</v>
      </c>
      <c r="H421" s="10">
        <f t="shared" si="48"/>
        <v>-0.11200800003683536</v>
      </c>
      <c r="I421">
        <f t="shared" si="44"/>
        <v>-0.89606400029468292</v>
      </c>
      <c r="K421">
        <f t="shared" si="45"/>
        <v>-0.11662359927895838</v>
      </c>
      <c r="M421">
        <f t="shared" si="46"/>
        <v>-0.11662359927895838</v>
      </c>
      <c r="N421" s="13">
        <f t="shared" si="47"/>
        <v>2.1303756363886541E-5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7.3495679861685881</v>
      </c>
      <c r="H422" s="10">
        <f t="shared" si="48"/>
        <v>-0.11037412974933858</v>
      </c>
      <c r="I422">
        <f t="shared" si="44"/>
        <v>-0.88299303799470863</v>
      </c>
      <c r="K422">
        <f t="shared" si="45"/>
        <v>-0.11499254072795867</v>
      </c>
      <c r="M422">
        <f t="shared" si="46"/>
        <v>-0.11499254072795867</v>
      </c>
      <c r="N422" s="13">
        <f t="shared" si="47"/>
        <v>2.1329719967438588E-5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7.3634206636177142</v>
      </c>
      <c r="H423" s="10">
        <f t="shared" si="48"/>
        <v>-0.10876349009505064</v>
      </c>
      <c r="I423">
        <f t="shared" si="44"/>
        <v>-0.87010792076040511</v>
      </c>
      <c r="K423">
        <f t="shared" si="45"/>
        <v>-0.11338421594743266</v>
      </c>
      <c r="M423">
        <f t="shared" si="46"/>
        <v>-0.11338421594743266</v>
      </c>
      <c r="N423" s="13">
        <f t="shared" si="47"/>
        <v>2.1351107402871528E-5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7.3772733410668403</v>
      </c>
      <c r="H424" s="10">
        <f t="shared" si="48"/>
        <v>-0.10717576012451127</v>
      </c>
      <c r="I424">
        <f t="shared" si="44"/>
        <v>-0.85740608099609017</v>
      </c>
      <c r="K424">
        <f t="shared" si="45"/>
        <v>-0.11179831024506288</v>
      </c>
      <c r="M424">
        <f t="shared" si="46"/>
        <v>-0.11179831024506288</v>
      </c>
      <c r="N424" s="13">
        <f t="shared" si="47"/>
        <v>2.1367969617011736E-5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7.3911260185159664</v>
      </c>
      <c r="H425" s="10">
        <f t="shared" si="48"/>
        <v>-0.10561062317925368</v>
      </c>
      <c r="I425">
        <f t="shared" si="44"/>
        <v>-0.84488498543402946</v>
      </c>
      <c r="K425">
        <f t="shared" si="45"/>
        <v>-0.11023451322371125</v>
      </c>
      <c r="M425">
        <f t="shared" si="46"/>
        <v>-0.11023451322371125</v>
      </c>
      <c r="N425" s="13">
        <f t="shared" si="47"/>
        <v>2.1380359143233811E-5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7.4049786959650925</v>
      </c>
      <c r="H426" s="10">
        <f t="shared" si="48"/>
        <v>-0.10406776683672535</v>
      </c>
      <c r="I426">
        <f t="shared" si="44"/>
        <v>-0.83254213469380278</v>
      </c>
      <c r="K426">
        <f t="shared" si="45"/>
        <v>-0.10869251872451667</v>
      </c>
      <c r="M426">
        <f t="shared" si="46"/>
        <v>-0.10869251872451667</v>
      </c>
      <c r="N426" s="13">
        <f t="shared" si="47"/>
        <v>2.1388330023629406E-5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7.4188313734142195</v>
      </c>
      <c r="H427" s="10">
        <f t="shared" si="48"/>
        <v>-0.10254688285587346</v>
      </c>
      <c r="I427">
        <f t="shared" si="44"/>
        <v>-0.82037506284698769</v>
      </c>
      <c r="K427">
        <f t="shared" si="45"/>
        <v>-0.10717202477069829</v>
      </c>
      <c r="M427">
        <f t="shared" si="46"/>
        <v>-0.10717202477069829</v>
      </c>
      <c r="N427" s="13">
        <f t="shared" si="47"/>
        <v>2.1391937732269462E-5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7.4326840508633456</v>
      </c>
      <c r="H428" s="10">
        <f t="shared" si="48"/>
        <v>-0.10104766712338639</v>
      </c>
      <c r="I428">
        <f t="shared" si="44"/>
        <v>-0.80838133698709114</v>
      </c>
      <c r="K428">
        <f t="shared" si="45"/>
        <v>-0.10567273351205447</v>
      </c>
      <c r="M428">
        <f t="shared" si="46"/>
        <v>-0.10567273351205447</v>
      </c>
      <c r="N428" s="13">
        <f t="shared" si="47"/>
        <v>2.1391239099587205E-5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7.4465367283124726</v>
      </c>
      <c r="H429" s="10">
        <f t="shared" si="48"/>
        <v>-9.9569819600585849E-2</v>
      </c>
      <c r="I429">
        <f t="shared" si="44"/>
        <v>-0.79655855680468679</v>
      </c>
      <c r="K429">
        <f t="shared" si="45"/>
        <v>-0.10419435117015252</v>
      </c>
      <c r="M429">
        <f t="shared" si="46"/>
        <v>-0.10419435117015252</v>
      </c>
      <c r="N429" s="13">
        <f t="shared" si="47"/>
        <v>2.1386292237918796E-5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7.4603894057615987</v>
      </c>
      <c r="H430" s="10">
        <f t="shared" si="48"/>
        <v>-9.8113044270960972E-2</v>
      </c>
      <c r="I430">
        <f t="shared" si="44"/>
        <v>-0.78490435416768778</v>
      </c>
      <c r="K430">
        <f t="shared" si="45"/>
        <v>-0.10273658798420181</v>
      </c>
      <c r="M430">
        <f t="shared" si="46"/>
        <v>-0.10273658798420181</v>
      </c>
      <c r="N430" s="13">
        <f t="shared" si="47"/>
        <v>2.1377156468248852E-5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7.4742420832107248</v>
      </c>
      <c r="H431" s="10">
        <f t="shared" si="48"/>
        <v>-9.6677049088339975E-2</v>
      </c>
      <c r="I431">
        <f t="shared" si="44"/>
        <v>-0.7734163927067198</v>
      </c>
      <c r="K431">
        <f t="shared" si="45"/>
        <v>-0.10129915815760114</v>
      </c>
      <c r="M431">
        <f t="shared" si="46"/>
        <v>-0.10129915815760114</v>
      </c>
      <c r="N431" s="13">
        <f t="shared" si="47"/>
        <v>2.1363892248146317E-5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7.4880947606598509</v>
      </c>
      <c r="H432" s="10">
        <f t="shared" si="48"/>
        <v>-9.5261545925690264E-2</v>
      </c>
      <c r="I432">
        <f t="shared" si="44"/>
        <v>-0.76209236740552211</v>
      </c>
      <c r="K432">
        <f t="shared" si="45"/>
        <v>-9.9881779805155696E-2</v>
      </c>
      <c r="M432">
        <f t="shared" si="46"/>
        <v>-9.9881779805155696E-2</v>
      </c>
      <c r="N432" s="13">
        <f t="shared" si="47"/>
        <v>2.1346561100960201E-5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7.501947438108977</v>
      </c>
      <c r="H433" s="10">
        <f t="shared" si="48"/>
        <v>-9.3866250524541658E-2</v>
      </c>
      <c r="I433">
        <f t="shared" si="44"/>
        <v>-0.75093000419633327</v>
      </c>
      <c r="K433">
        <f t="shared" si="45"/>
        <v>-9.8484174900954832E-2</v>
      </c>
      <c r="M433">
        <f t="shared" si="46"/>
        <v>-9.8484174900954832E-2</v>
      </c>
      <c r="N433" s="13">
        <f t="shared" si="47"/>
        <v>2.1325225546271001E-5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7.515800115558104</v>
      </c>
      <c r="H434" s="10">
        <f t="shared" si="48"/>
        <v>-9.2490882445026221E-2</v>
      </c>
      <c r="I434">
        <f t="shared" si="44"/>
        <v>-0.73992705956020977</v>
      </c>
      <c r="K434">
        <f t="shared" si="45"/>
        <v>-9.7106069226904124E-2</v>
      </c>
      <c r="M434">
        <f t="shared" si="46"/>
        <v>-9.7106069226904124E-2</v>
      </c>
      <c r="N434" s="13">
        <f t="shared" si="47"/>
        <v>2.1299949031620516E-5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7.5296527930072301</v>
      </c>
      <c r="H435" s="10">
        <f t="shared" si="48"/>
        <v>-9.1135165016526715E-2</v>
      </c>
      <c r="I435">
        <f t="shared" si="44"/>
        <v>-0.72908132013221372</v>
      </c>
      <c r="K435">
        <f t="shared" si="45"/>
        <v>-9.5747192321905206E-2</v>
      </c>
      <c r="M435">
        <f t="shared" si="46"/>
        <v>-9.5747192321905206E-2</v>
      </c>
      <c r="N435" s="13">
        <f t="shared" si="47"/>
        <v>2.1270795865556785E-5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7.5435054704563562</v>
      </c>
      <c r="H436" s="10">
        <f t="shared" si="48"/>
        <v>-8.9798825288928658E-2</v>
      </c>
      <c r="I436">
        <f t="shared" si="44"/>
        <v>-0.71839060231142926</v>
      </c>
      <c r="K436">
        <f t="shared" si="45"/>
        <v>-9.4407277431674916E-2</v>
      </c>
      <c r="M436">
        <f t="shared" si="46"/>
        <v>-9.4407277431674916E-2</v>
      </c>
      <c r="N436" s="13">
        <f t="shared" si="47"/>
        <v>2.123783115198258E-5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7.5573581479054823</v>
      </c>
      <c r="H437" s="10">
        <f t="shared" si="48"/>
        <v>-8.8481593984468337E-2</v>
      </c>
      <c r="I437">
        <f t="shared" si="44"/>
        <v>-0.7078527518757467</v>
      </c>
      <c r="K437">
        <f t="shared" si="45"/>
        <v>-9.3086061459198483E-2</v>
      </c>
      <c r="M437">
        <f t="shared" si="46"/>
        <v>-9.3086061459198483E-2</v>
      </c>
      <c r="N437" s="13">
        <f t="shared" si="47"/>
        <v>2.1201120725847799E-5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7.5712108253546093</v>
      </c>
      <c r="H438" s="10">
        <f t="shared" si="48"/>
        <v>-8.718320545017097E-2</v>
      </c>
      <c r="I438">
        <f t="shared" si="44"/>
        <v>-0.69746564360136776</v>
      </c>
      <c r="K438">
        <f t="shared" si="45"/>
        <v>-9.1783284915809435E-2</v>
      </c>
      <c r="M438">
        <f t="shared" si="46"/>
        <v>-9.1783284915809435E-2</v>
      </c>
      <c r="N438" s="13">
        <f t="shared" si="47"/>
        <v>2.1160731090188667E-5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7.5850635028037354</v>
      </c>
      <c r="H439" s="10">
        <f t="shared" si="48"/>
        <v>-8.5903397610871901E-2</v>
      </c>
      <c r="I439">
        <f t="shared" si="44"/>
        <v>-0.68722718088697521</v>
      </c>
      <c r="K439">
        <f t="shared" si="45"/>
        <v>-9.0498691872887879E-2</v>
      </c>
      <c r="M439">
        <f t="shared" si="46"/>
        <v>-9.0498691872887879E-2</v>
      </c>
      <c r="N439" s="13">
        <f t="shared" si="47"/>
        <v>2.1116729354516973E-5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7.5989161802528615</v>
      </c>
      <c r="H440" s="10">
        <f t="shared" si="48"/>
        <v>-8.4641911922815449E-2</v>
      </c>
      <c r="I440">
        <f t="shared" si="44"/>
        <v>-0.67713529538252359</v>
      </c>
      <c r="K440">
        <f t="shared" si="45"/>
        <v>-8.9232029914172215E-2</v>
      </c>
      <c r="M440">
        <f t="shared" si="46"/>
        <v>-8.9232029914172215E-2</v>
      </c>
      <c r="N440" s="13">
        <f t="shared" si="47"/>
        <v>2.1069183174577067E-5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7.6127688577019885</v>
      </c>
      <c r="H441" s="10">
        <f t="shared" si="48"/>
        <v>-8.3398493327823509E-2</v>
      </c>
      <c r="I441">
        <f t="shared" si="44"/>
        <v>-0.66718794662258807</v>
      </c>
      <c r="K441">
        <f t="shared" si="45"/>
        <v>-8.7983050088676962E-2</v>
      </c>
      <c r="M441">
        <f t="shared" si="46"/>
        <v>-8.7983050088676962E-2</v>
      </c>
      <c r="N441" s="13">
        <f t="shared" si="47"/>
        <v>2.1018160693487106E-5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7.6266215351511137</v>
      </c>
      <c r="H442" s="10">
        <f t="shared" si="48"/>
        <v>-8.2172890208029564E-2</v>
      </c>
      <c r="I442">
        <f t="shared" si="44"/>
        <v>-0.65738312166423651</v>
      </c>
      <c r="K442">
        <f t="shared" si="45"/>
        <v>-8.6751506864209613E-2</v>
      </c>
      <c r="M442">
        <f t="shared" si="46"/>
        <v>-8.6751506864209613E-2</v>
      </c>
      <c r="N442" s="13">
        <f t="shared" si="47"/>
        <v>2.0963730484249369E-5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7.6404742126002416</v>
      </c>
      <c r="H443" s="10">
        <f t="shared" si="48"/>
        <v>-8.0964854341169623E-2</v>
      </c>
      <c r="I443">
        <f t="shared" si="44"/>
        <v>-0.64771883472935698</v>
      </c>
      <c r="K443">
        <f t="shared" si="45"/>
        <v>-8.553715808147902E-2</v>
      </c>
      <c r="M443">
        <f t="shared" si="46"/>
        <v>-8.553715808147902E-2</v>
      </c>
      <c r="N443" s="13">
        <f t="shared" si="47"/>
        <v>2.0905961493647301E-5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7.6543268900493668</v>
      </c>
      <c r="H444" s="10">
        <f t="shared" si="48"/>
        <v>-7.9774140856426271E-2</v>
      </c>
      <c r="I444">
        <f t="shared" si="44"/>
        <v>-0.63819312685141016</v>
      </c>
      <c r="K444">
        <f t="shared" si="45"/>
        <v>-8.4339764908791928E-2</v>
      </c>
      <c r="M444">
        <f t="shared" si="46"/>
        <v>-8.4339764908791928E-2</v>
      </c>
      <c r="N444" s="13">
        <f t="shared" si="47"/>
        <v>2.084492298753981E-5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7.6681795674984938</v>
      </c>
      <c r="H445" s="10">
        <f t="shared" si="48"/>
        <v>-7.860050819081732E-2</v>
      </c>
      <c r="I445">
        <f t="shared" si="44"/>
        <v>-0.62880406552653856</v>
      </c>
      <c r="K445">
        <f t="shared" si="45"/>
        <v>-8.3159091797325529E-2</v>
      </c>
      <c r="M445">
        <f t="shared" si="46"/>
        <v>-8.3159091797325529E-2</v>
      </c>
      <c r="N445" s="13">
        <f t="shared" si="47"/>
        <v>2.0780684497525397E-5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7.6820322449476199</v>
      </c>
      <c r="H446" s="10">
        <f t="shared" si="48"/>
        <v>-7.7443718046124876E-2</v>
      </c>
      <c r="I446">
        <f t="shared" si="44"/>
        <v>-0.61954974436899901</v>
      </c>
      <c r="K446">
        <f t="shared" si="45"/>
        <v>-8.1994906436975989E-2</v>
      </c>
      <c r="M446">
        <f t="shared" si="46"/>
        <v>-8.1994906436975989E-2</v>
      </c>
      <c r="N446" s="13">
        <f t="shared" si="47"/>
        <v>2.0713315769017945E-5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7.695884922396746</v>
      </c>
      <c r="H447" s="10">
        <f t="shared" si="48"/>
        <v>-7.6303535346357351E-2</v>
      </c>
      <c r="I447">
        <f t="shared" si="44"/>
        <v>-0.61042828277085881</v>
      </c>
      <c r="K447">
        <f t="shared" si="45"/>
        <v>-8.084697971277062E-2</v>
      </c>
      <c r="M447">
        <f t="shared" si="46"/>
        <v>-8.084697971277062E-2</v>
      </c>
      <c r="N447" s="13">
        <f t="shared" si="47"/>
        <v>2.0642886710692468E-5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7.709737599845873</v>
      </c>
      <c r="H448" s="10">
        <f t="shared" si="48"/>
        <v>-7.5179728195739606E-2</v>
      </c>
      <c r="I448">
        <f t="shared" si="44"/>
        <v>-0.60143782556591685</v>
      </c>
      <c r="K448">
        <f t="shared" si="45"/>
        <v>-7.9715085661841198E-2</v>
      </c>
      <c r="M448">
        <f t="shared" si="46"/>
        <v>-7.9715085661841198E-2</v>
      </c>
      <c r="N448" s="13">
        <f t="shared" si="47"/>
        <v>2.056946734532345E-5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7.7235902772949991</v>
      </c>
      <c r="H449" s="10">
        <f t="shared" si="48"/>
        <v>-7.4072067837223879E-2</v>
      </c>
      <c r="I449">
        <f t="shared" si="44"/>
        <v>-0.59257654269779103</v>
      </c>
      <c r="K449">
        <f t="shared" si="45"/>
        <v>-7.8599001430950166E-2</v>
      </c>
      <c r="M449">
        <f t="shared" si="46"/>
        <v>-7.8599001430950166E-2</v>
      </c>
      <c r="N449" s="13">
        <f t="shared" si="47"/>
        <v>2.0493127762007596E-5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7.7374429547441252</v>
      </c>
      <c r="H450" s="10">
        <f t="shared" si="48"/>
        <v>-7.2980328611517306E-2</v>
      </c>
      <c r="I450">
        <f t="shared" si="44"/>
        <v>-0.58384262889213845</v>
      </c>
      <c r="K450">
        <f t="shared" si="45"/>
        <v>-7.7498507234563974E-2</v>
      </c>
      <c r="M450">
        <f t="shared" si="46"/>
        <v>-7.7498507234563974E-2</v>
      </c>
      <c r="N450" s="13">
        <f t="shared" si="47"/>
        <v>2.0413938069755879E-5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7.7512956321932514</v>
      </c>
      <c r="H451" s="10">
        <f t="shared" si="48"/>
        <v>-7.1904287916618265E-2</v>
      </c>
      <c r="I451">
        <f t="shared" si="44"/>
        <v>-0.57523430333294612</v>
      </c>
      <c r="K451">
        <f t="shared" si="45"/>
        <v>-7.6413386313466364E-2</v>
      </c>
      <c r="M451">
        <f t="shared" si="46"/>
        <v>-7.6413386313466364E-2</v>
      </c>
      <c r="N451" s="13">
        <f t="shared" si="47"/>
        <v>2.0331968352458097E-5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7.7651483096423783</v>
      </c>
      <c r="H452" s="10">
        <f t="shared" si="48"/>
        <v>-7.0843726167857529E-2</v>
      </c>
      <c r="I452">
        <f t="shared" si="44"/>
        <v>-0.56674980934286023</v>
      </c>
      <c r="K452">
        <f t="shared" si="45"/>
        <v>-7.534342489390701E-2</v>
      </c>
      <c r="M452">
        <f t="shared" si="46"/>
        <v>-7.534342489390701E-2</v>
      </c>
      <c r="N452" s="13">
        <f t="shared" si="47"/>
        <v>2.0247288625211321E-5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7.7790009870915044</v>
      </c>
      <c r="H453" s="10">
        <f t="shared" si="48"/>
        <v>-6.9798426758436991E-2</v>
      </c>
      <c r="I453">
        <f t="shared" si="44"/>
        <v>-0.55838741406749592</v>
      </c>
      <c r="K453">
        <f t="shared" si="45"/>
        <v>-7.4288412147278188E-2</v>
      </c>
      <c r="M453">
        <f t="shared" si="46"/>
        <v>-7.4288412147278188E-2</v>
      </c>
      <c r="N453" s="13">
        <f t="shared" si="47"/>
        <v>2.0159968792007437E-5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7.7928536645406306</v>
      </c>
      <c r="H454" s="10">
        <f t="shared" si="48"/>
        <v>-6.8768176020461397E-2</v>
      </c>
      <c r="I454">
        <f t="shared" si="44"/>
        <v>-0.55014540816369117</v>
      </c>
      <c r="K454">
        <f t="shared" si="45"/>
        <v>-7.3248140150312682E-2</v>
      </c>
      <c r="M454">
        <f t="shared" si="46"/>
        <v>-7.3248140150312682E-2</v>
      </c>
      <c r="N454" s="13">
        <f t="shared" si="47"/>
        <v>2.0070078604754185E-5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7.8067063419897575</v>
      </c>
      <c r="H455" s="10">
        <f t="shared" si="48"/>
        <v>-6.7752763186456441E-2</v>
      </c>
      <c r="I455">
        <f t="shared" si="44"/>
        <v>-0.54202210549165153</v>
      </c>
      <c r="K455">
        <f t="shared" si="45"/>
        <v>-7.2222403845798436E-2</v>
      </c>
      <c r="M455">
        <f t="shared" si="46"/>
        <v>-7.2222403845798436E-2</v>
      </c>
      <c r="N455" s="13">
        <f t="shared" si="47"/>
        <v>1.997768762364314E-5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7.8205590194388828</v>
      </c>
      <c r="H456" s="10">
        <f t="shared" si="48"/>
        <v>-6.6751980351368617E-2</v>
      </c>
      <c r="I456">
        <f t="shared" si="44"/>
        <v>-0.53401584281094894</v>
      </c>
      <c r="K456">
        <f t="shared" si="45"/>
        <v>-7.1211001003803162E-2</v>
      </c>
      <c r="M456">
        <f t="shared" si="46"/>
        <v>-7.1211001003803162E-2</v>
      </c>
      <c r="N456" s="13">
        <f t="shared" si="47"/>
        <v>1.9882865178837796E-5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7.8344116968880098</v>
      </c>
      <c r="H457" s="10">
        <f t="shared" si="48"/>
        <v>-6.5765622435040319E-2</v>
      </c>
      <c r="I457">
        <f t="shared" si="44"/>
        <v>-0.52612497948032255</v>
      </c>
      <c r="K457">
        <f t="shared" si="45"/>
        <v>-7.0213732183401698E-2</v>
      </c>
      <c r="M457">
        <f t="shared" si="46"/>
        <v>-7.0213732183401698E-2</v>
      </c>
      <c r="N457" s="13">
        <f t="shared" si="47"/>
        <v>1.9785680333467525E-5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7.8482643743371359</v>
      </c>
      <c r="H458" s="10">
        <f t="shared" si="48"/>
        <v>-6.4793487145155274E-2</v>
      </c>
      <c r="I458">
        <f t="shared" si="44"/>
        <v>-0.51834789716124219</v>
      </c>
      <c r="K458">
        <f t="shared" si="45"/>
        <v>-6.9230400694903035E-2</v>
      </c>
      <c r="M458">
        <f t="shared" si="46"/>
        <v>-6.9230400694903035E-2</v>
      </c>
      <c r="N458" s="13">
        <f t="shared" si="47"/>
        <v>1.9686201847935285E-5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7.8621170517862629</v>
      </c>
      <c r="H459" s="10">
        <f t="shared" si="48"/>
        <v>-6.383537494064892E-2</v>
      </c>
      <c r="I459">
        <f t="shared" si="44"/>
        <v>-0.51068299952519136</v>
      </c>
      <c r="K459">
        <f t="shared" si="45"/>
        <v>-6.8260812562567719E-2</v>
      </c>
      <c r="M459">
        <f t="shared" si="46"/>
        <v>-6.8260812562567719E-2</v>
      </c>
      <c r="N459" s="13">
        <f t="shared" si="47"/>
        <v>1.958449814549431E-5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7.875969729235389</v>
      </c>
      <c r="H460" s="10">
        <f t="shared" si="48"/>
        <v>-6.2891088995577632E-2</v>
      </c>
      <c r="I460">
        <f t="shared" si="44"/>
        <v>-0.50312871196462106</v>
      </c>
      <c r="K460">
        <f t="shared" si="45"/>
        <v>-6.7304776487812426E-2</v>
      </c>
      <c r="M460">
        <f t="shared" si="46"/>
        <v>-6.7304776487812426E-2</v>
      </c>
      <c r="N460" s="13">
        <f t="shared" si="47"/>
        <v>1.9480637279109864E-5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7.8898224066845142</v>
      </c>
      <c r="H461" s="10">
        <f t="shared" si="48"/>
        <v>-6.1960435163442441E-2</v>
      </c>
      <c r="I461">
        <f t="shared" si="44"/>
        <v>-0.49568348130753953</v>
      </c>
      <c r="K461">
        <f t="shared" si="45"/>
        <v>-6.6362103812895132E-2</v>
      </c>
      <c r="M461">
        <f t="shared" si="46"/>
        <v>-6.6362103812895132E-2</v>
      </c>
      <c r="N461" s="13">
        <f t="shared" si="47"/>
        <v>1.9374686899574673E-5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7.9036750841336412</v>
      </c>
      <c r="H462" s="10">
        <f t="shared" si="48"/>
        <v>-6.1043221941960935E-2</v>
      </c>
      <c r="I462">
        <f t="shared" si="44"/>
        <v>-0.48834577553568748</v>
      </c>
      <c r="K462">
        <f t="shared" si="45"/>
        <v>-6.5432608485073138E-2</v>
      </c>
      <c r="M462">
        <f t="shared" si="46"/>
        <v>-6.5432608485073138E-2</v>
      </c>
      <c r="N462" s="13">
        <f t="shared" si="47"/>
        <v>1.9266714224854496E-5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7.9175277615827673</v>
      </c>
      <c r="H463" s="10">
        <f t="shared" si="48"/>
        <v>-6.0139260438283097E-2</v>
      </c>
      <c r="I463">
        <f t="shared" si="44"/>
        <v>-0.48111408350626478</v>
      </c>
      <c r="K463">
        <f t="shared" si="45"/>
        <v>-6.4516107021233227E-2</v>
      </c>
      <c r="M463">
        <f t="shared" si="46"/>
        <v>-6.4516107021233227E-2</v>
      </c>
      <c r="N463" s="13">
        <f t="shared" si="47"/>
        <v>1.9156786010682225E-5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7.9313804390318943</v>
      </c>
      <c r="H464" s="10">
        <f t="shared" si="48"/>
        <v>-5.9248364334644768E-2</v>
      </c>
      <c r="I464">
        <f t="shared" si="44"/>
        <v>-0.47398691467715814</v>
      </c>
      <c r="K464">
        <f t="shared" si="45"/>
        <v>-6.3612418472981838E-2</v>
      </c>
      <c r="M464">
        <f t="shared" si="46"/>
        <v>-6.3612418472981838E-2</v>
      </c>
      <c r="N464" s="13">
        <f t="shared" si="47"/>
        <v>1.9044968522336908E-5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7.9452331164810204</v>
      </c>
      <c r="H465" s="10">
        <f t="shared" si="48"/>
        <v>-5.8370349854454801E-2</v>
      </c>
      <c r="I465">
        <f t="shared" si="44"/>
        <v>-0.4669627988356384</v>
      </c>
      <c r="K465">
        <f t="shared" si="45"/>
        <v>-6.2721364392195431E-2</v>
      </c>
      <c r="M465">
        <f t="shared" si="46"/>
        <v>-6.2721364392195431E-2</v>
      </c>
      <c r="N465" s="13">
        <f t="shared" si="47"/>
        <v>1.8931327507630308E-5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7.9590857939301474</v>
      </c>
      <c r="H466" s="10">
        <f t="shared" si="48"/>
        <v>-5.7505035728809627E-2</v>
      </c>
      <c r="I466">
        <f t="shared" si="44"/>
        <v>-0.46004028583047701</v>
      </c>
      <c r="K466">
        <f t="shared" si="45"/>
        <v>-6.1842768797021636E-2</v>
      </c>
      <c r="M466">
        <f t="shared" si="46"/>
        <v>-6.1842768797021636E-2</v>
      </c>
      <c r="N466" s="13">
        <f t="shared" si="47"/>
        <v>1.8815928171059968E-5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7.9729384713792726</v>
      </c>
      <c r="H467" s="10">
        <f t="shared" si="48"/>
        <v>-5.6652243163431246E-2</v>
      </c>
      <c r="I467">
        <f t="shared" si="44"/>
        <v>-0.45321794530744997</v>
      </c>
      <c r="K467">
        <f t="shared" si="45"/>
        <v>-6.0976458138328082E-2</v>
      </c>
      <c r="M467">
        <f t="shared" si="46"/>
        <v>-6.0976458138328082E-2</v>
      </c>
      <c r="N467" s="13">
        <f t="shared" si="47"/>
        <v>1.8698835149122051E-5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7.9867911488283996</v>
      </c>
      <c r="H468" s="10">
        <f t="shared" si="48"/>
        <v>-5.5811795806022725E-2</v>
      </c>
      <c r="I468">
        <f t="shared" ref="I468:I469" si="50">H468*$E$6</f>
        <v>-0.4464943664481818</v>
      </c>
      <c r="K468">
        <f t="shared" ref="K468:K469" si="51">(1/2)*($L$9*$L$4*EXP(-$L$7*$O$6*(G468/$O$6-1))-($L$9*$L$6*EXP(-$L$5*$O$6*(G468/$O$6-1))))</f>
        <v>-6.0122261266591627E-2</v>
      </c>
      <c r="M468">
        <f t="shared" ref="M468:M469" si="52">(1/2)*($L$9*$O$4*EXP(-$O$8*$O$6*(G468/$O$6-1))-($L$9*$O$7*EXP(-$O$5*$O$6*(G468/$O$6-1))))</f>
        <v>-6.0122261266591627E-2</v>
      </c>
      <c r="N468" s="13">
        <f t="shared" ref="N468:N469" si="53">(M468-H468)^2*O468</f>
        <v>1.8580112486757476E-5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8.0006438262775266</v>
      </c>
      <c r="H469" s="10">
        <f t="shared" si="48"/>
        <v>-5.4983519714037019E-2</v>
      </c>
      <c r="I469">
        <f t="shared" si="50"/>
        <v>-0.43986815771229615</v>
      </c>
      <c r="K469">
        <f t="shared" si="51"/>
        <v>-5.9280009399224745E-2</v>
      </c>
      <c r="M469">
        <f t="shared" si="52"/>
        <v>-5.9280009399224745E-2</v>
      </c>
      <c r="N469" s="13">
        <f t="shared" si="53"/>
        <v>1.8459823614924529E-5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abSelected="1" workbookViewId="0">
      <selection activeCell="A8" sqref="A8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183</v>
      </c>
      <c r="B2" s="1" t="s">
        <v>6</v>
      </c>
      <c r="D2" s="1" t="s">
        <v>4</v>
      </c>
      <c r="E2" s="1" t="s">
        <v>6</v>
      </c>
      <c r="G2" s="1" t="s">
        <v>253</v>
      </c>
      <c r="H2" s="1" t="s">
        <v>252</v>
      </c>
      <c r="K2" s="1" t="s">
        <v>262</v>
      </c>
      <c r="L2" s="1" t="s">
        <v>57</v>
      </c>
      <c r="N2" s="1" t="s">
        <v>262</v>
      </c>
      <c r="O2" s="1" t="s">
        <v>36</v>
      </c>
    </row>
    <row r="3" spans="1:27" x14ac:dyDescent="0.4">
      <c r="A3" s="2" t="s">
        <v>169</v>
      </c>
      <c r="B3" s="1" t="s">
        <v>128</v>
      </c>
      <c r="D3" s="15" t="str">
        <f>A3</f>
        <v>HCP</v>
      </c>
      <c r="E3" s="1" t="str">
        <f>B3</f>
        <v>Co</v>
      </c>
      <c r="G3" s="15" t="str">
        <f>D3</f>
        <v>HCP</v>
      </c>
      <c r="H3" s="1" t="str">
        <f>E3</f>
        <v>Co</v>
      </c>
      <c r="K3" s="15" t="str">
        <f>A3</f>
        <v>HCP</v>
      </c>
      <c r="L3" s="1" t="str">
        <f>B3</f>
        <v>Co</v>
      </c>
      <c r="N3" s="15" t="str">
        <f>A3</f>
        <v>HCP</v>
      </c>
      <c r="O3" s="1" t="str">
        <f>L3</f>
        <v>Co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">
        <v>-7.1082999999999998</v>
      </c>
      <c r="D4" s="18" t="s">
        <v>8</v>
      </c>
      <c r="E4" s="4">
        <f>MIN(H13,H4)</f>
        <v>2.4802378132626175</v>
      </c>
      <c r="G4" s="2" t="s">
        <v>249</v>
      </c>
      <c r="H4" s="1">
        <v>2.5007837999999998</v>
      </c>
      <c r="K4" s="2" t="s">
        <v>264</v>
      </c>
      <c r="L4" s="4">
        <f>O4</f>
        <v>1.1850644783142419</v>
      </c>
      <c r="N4" s="12" t="s">
        <v>264</v>
      </c>
      <c r="O4" s="4">
        <v>1.1850644783142419</v>
      </c>
      <c r="P4" t="s">
        <v>47</v>
      </c>
      <c r="Q4" s="26" t="s">
        <v>267</v>
      </c>
      <c r="R4">
        <f>$O$6*(SQRT(4/3+$H$11^2/4)*($H$4/$E$4))</f>
        <v>3.5363314175748006</v>
      </c>
      <c r="S4" t="s">
        <v>272</v>
      </c>
      <c r="X4" s="27"/>
    </row>
    <row r="5" spans="1:27" x14ac:dyDescent="0.4">
      <c r="A5" s="2" t="s">
        <v>20</v>
      </c>
      <c r="B5" s="5">
        <v>21.844999999999999</v>
      </c>
      <c r="D5" s="2" t="s">
        <v>3</v>
      </c>
      <c r="E5" s="5">
        <f>O10</f>
        <v>2.0220057259940472E-2</v>
      </c>
      <c r="G5" s="2" t="s">
        <v>250</v>
      </c>
      <c r="H5" s="1">
        <v>4.0333310000000004</v>
      </c>
      <c r="K5" s="2" t="s">
        <v>2</v>
      </c>
      <c r="L5" s="4">
        <f>O5</f>
        <v>1.6745365245994248</v>
      </c>
      <c r="N5" s="12" t="s">
        <v>2</v>
      </c>
      <c r="O5" s="4">
        <v>1.6745365245994248</v>
      </c>
      <c r="P5" t="s">
        <v>47</v>
      </c>
      <c r="Q5" s="28" t="s">
        <v>24</v>
      </c>
      <c r="R5" s="29">
        <f>O4</f>
        <v>1.1850644783142419</v>
      </c>
      <c r="S5" s="29">
        <f>O5</f>
        <v>1.6745365245994248</v>
      </c>
      <c r="T5" s="29">
        <f>O6</f>
        <v>2.490228280067603</v>
      </c>
      <c r="U5" s="29">
        <f>($O$6*($H$4/$E$4)+$O$6*(SQRT(4/3+$H$11^2/4)*($H$4/$E$4)))/2</f>
        <v>3.0235942220925334</v>
      </c>
      <c r="V5" s="30" t="s">
        <v>111</v>
      </c>
      <c r="W5" s="30" t="str">
        <f>B3</f>
        <v>Co</v>
      </c>
      <c r="X5" s="31" t="str">
        <f>B3</f>
        <v>Co</v>
      </c>
    </row>
    <row r="6" spans="1:27" x14ac:dyDescent="0.4">
      <c r="A6" s="2" t="s">
        <v>0</v>
      </c>
      <c r="B6" s="1">
        <v>1.2589999999999999</v>
      </c>
      <c r="D6" s="2" t="s">
        <v>13</v>
      </c>
      <c r="E6" s="1">
        <v>12</v>
      </c>
      <c r="F6" t="s">
        <v>14</v>
      </c>
      <c r="K6" s="18" t="s">
        <v>265</v>
      </c>
      <c r="L6" s="4">
        <f>2*L4</f>
        <v>2.3701289566284838</v>
      </c>
      <c r="N6" s="12" t="s">
        <v>23</v>
      </c>
      <c r="O6" s="4">
        <v>2.490228280067603</v>
      </c>
      <c r="P6" t="s">
        <v>47</v>
      </c>
    </row>
    <row r="7" spans="1:27" x14ac:dyDescent="0.4">
      <c r="A7" s="63" t="s">
        <v>1</v>
      </c>
      <c r="B7" s="5">
        <v>2.2709999999999999</v>
      </c>
      <c r="C7" t="s">
        <v>260</v>
      </c>
      <c r="D7" s="2" t="s">
        <v>26</v>
      </c>
      <c r="E7" s="1">
        <v>2</v>
      </c>
      <c r="F7" t="s">
        <v>27</v>
      </c>
      <c r="K7" s="18" t="s">
        <v>263</v>
      </c>
      <c r="L7" s="4">
        <f>2*L5</f>
        <v>3.3490730491988496</v>
      </c>
      <c r="N7" s="18" t="s">
        <v>265</v>
      </c>
      <c r="O7" s="4">
        <f>2*O4</f>
        <v>2.3701289566284838</v>
      </c>
      <c r="Q7" s="23" t="s">
        <v>37</v>
      </c>
      <c r="R7" s="24"/>
      <c r="S7" s="24"/>
      <c r="T7" s="24"/>
      <c r="U7" s="24"/>
      <c r="V7" s="24"/>
      <c r="W7" s="24"/>
      <c r="X7" s="25"/>
    </row>
    <row r="8" spans="1:27" x14ac:dyDescent="0.4">
      <c r="C8" t="s">
        <v>247</v>
      </c>
      <c r="N8" s="18" t="s">
        <v>263</v>
      </c>
      <c r="O8" s="4">
        <f>2*O5</f>
        <v>3.3490730491988496</v>
      </c>
      <c r="Q8" s="26" t="s">
        <v>268</v>
      </c>
      <c r="R8">
        <f>$O$6*(SQRT(4/3+$H$11^2/4)*($H$4/$E$4))</f>
        <v>3.5363314175748006</v>
      </c>
      <c r="S8" t="s">
        <v>272</v>
      </c>
      <c r="X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257</v>
      </c>
      <c r="O9" s="1">
        <f>O8/O5</f>
        <v>2</v>
      </c>
      <c r="Q9" s="28" t="s">
        <v>24</v>
      </c>
      <c r="R9" s="29">
        <f>O4</f>
        <v>1.1850644783142419</v>
      </c>
      <c r="S9" s="29">
        <f>O5</f>
        <v>1.6745365245994248</v>
      </c>
      <c r="T9" s="29">
        <f>O6</f>
        <v>2.490228280067603</v>
      </c>
      <c r="U9" s="29">
        <f>($O$6*($H$4/$E$4)+$O$6*(SQRT(4/3+$H$11^2/4)*($H$4/$E$4)))/2</f>
        <v>3.0235942220925334</v>
      </c>
      <c r="V9" s="30" t="s">
        <v>111</v>
      </c>
      <c r="W9" s="30" t="str">
        <f>B3</f>
        <v>Co</v>
      </c>
      <c r="X9" s="31" t="str">
        <f>B3</f>
        <v>Co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G10" s="1" t="s">
        <v>256</v>
      </c>
      <c r="H10" s="1" t="s">
        <v>255</v>
      </c>
      <c r="M10" t="s">
        <v>28</v>
      </c>
      <c r="N10" s="3" t="s">
        <v>258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3.5220378179613241</v>
      </c>
      <c r="D11" s="3" t="s">
        <v>8</v>
      </c>
      <c r="E11" s="4">
        <f>E4</f>
        <v>2.4802378132626175</v>
      </c>
      <c r="G11" s="22" t="s">
        <v>246</v>
      </c>
      <c r="H11" s="1">
        <f>H5/H4</f>
        <v>1.6128267465584194</v>
      </c>
      <c r="Q11" s="33" t="s">
        <v>41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(B5*E7/H11/(SQRT(3)/2))^(1/3)</f>
        <v>3.1508028671905981</v>
      </c>
      <c r="C12" t="s">
        <v>248</v>
      </c>
      <c r="D12" s="3" t="s">
        <v>2</v>
      </c>
      <c r="E12" s="4">
        <f>(9*$B$6*$B$5/(-$B$4))^(1/2)</f>
        <v>5.9010224925449561</v>
      </c>
      <c r="G12" s="22" t="s">
        <v>251</v>
      </c>
      <c r="H12" s="1">
        <f>H4^3*H11*SQRT(3)/2</f>
        <v>21.844735508169268</v>
      </c>
      <c r="N12" s="22" t="s">
        <v>270</v>
      </c>
      <c r="O12" s="20">
        <f>(O6-E4)/E4*100</f>
        <v>0.40280277768378925</v>
      </c>
      <c r="Q12" s="26" t="s">
        <v>39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254</v>
      </c>
      <c r="H13" s="1">
        <f>H4/2*SQRT(4/3+(H11)^2)</f>
        <v>2.4802378132626175</v>
      </c>
      <c r="I13" s="1">
        <f>MAX(H13,H4)</f>
        <v>2.5007837999999998</v>
      </c>
      <c r="Q13" s="26" t="s">
        <v>40</v>
      </c>
      <c r="AA13" s="27"/>
    </row>
    <row r="14" spans="1:27" x14ac:dyDescent="0.4">
      <c r="A14" s="3" t="s">
        <v>99</v>
      </c>
      <c r="B14" s="1">
        <f>(B7-1)/(2*E12)-1/3</f>
        <v>-0.22564013256976098</v>
      </c>
      <c r="D14" s="3" t="s">
        <v>15</v>
      </c>
      <c r="E14" s="4">
        <f>-(1+$E$13+$E$5*$E$13^3)*EXP(-$E$13)</f>
        <v>-1</v>
      </c>
      <c r="G14" s="22" t="s">
        <v>259</v>
      </c>
      <c r="H14" s="1">
        <f>SQRT((H4*3/2)^2+(H4/2/SQRT(3))^2+(H5/2)^2)</f>
        <v>4.3196549444397299</v>
      </c>
      <c r="Q14" s="28" t="s">
        <v>43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-7.1082999999999998</v>
      </c>
    </row>
    <row r="16" spans="1:27" x14ac:dyDescent="0.4">
      <c r="D16" s="3" t="s">
        <v>9</v>
      </c>
      <c r="E16" s="4">
        <f>$E$15*$E$6</f>
        <v>-85.299599999999998</v>
      </c>
      <c r="Q16" s="1" t="s">
        <v>52</v>
      </c>
      <c r="R16" s="1"/>
      <c r="S16" s="1"/>
      <c r="T16" s="1" t="s">
        <v>63</v>
      </c>
    </row>
    <row r="17" spans="1:25" x14ac:dyDescent="0.4">
      <c r="A17" t="s">
        <v>19</v>
      </c>
      <c r="Q17" s="1" t="s">
        <v>48</v>
      </c>
      <c r="R17" s="19">
        <f>B4/L9+O7/SQRT(L9)</f>
        <v>9.1838962228457666E-2</v>
      </c>
      <c r="S17" s="1" t="s">
        <v>49</v>
      </c>
      <c r="T17" s="1" t="s">
        <v>64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266</v>
      </c>
      <c r="M18" t="s">
        <v>34</v>
      </c>
      <c r="N18" t="s">
        <v>35</v>
      </c>
      <c r="O18" t="s">
        <v>42</v>
      </c>
      <c r="P18" t="s">
        <v>38</v>
      </c>
      <c r="Q18" s="2" t="s">
        <v>53</v>
      </c>
      <c r="R18" s="1">
        <v>2.95</v>
      </c>
      <c r="S18" s="1" t="s">
        <v>51</v>
      </c>
      <c r="T18" s="1" t="s">
        <v>65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 t="shared" ref="G19:G82" si="1">$E$11*(D19/$E$12+1)</f>
        <v>2.0599313635929168</v>
      </c>
      <c r="H19" s="10">
        <f>-(-$B$4)*(1+D19+$E$5*D19^3)*EXP(-D19)</f>
        <v>0.39069928062071957</v>
      </c>
      <c r="I19">
        <f>H19*$E$6</f>
        <v>4.6883913674486344</v>
      </c>
      <c r="K19">
        <f>(1/2)*(($L$9/2)*$L$4*EXP(-$L$7*$O$6*(G19/$O$6-1))+($L$9/2)*$L$4*EXP(-$L$7*$O$6*(($H$4/$E$4)*G19/$O$6-1))-(($L$9/2)*$L$6*EXP(-$L$5*$O$6*(G19/$O$6-1))+($L$9/2)*$L$6*EXP(-$L$5*$O$6*(($H$4/$E$4)*G19/$O$6-1))))</f>
        <v>0.38935637193805661</v>
      </c>
      <c r="M19">
        <f>(1/2)*(($L$9/2)*$O$4*EXP(-$O$8*$O$6*(G19/$O$6-1))+($L$9/2)*$O$4*EXP(-$O$8*$O$6*(($H$4/$E$4)*G19/$O$6-1))-(($L$9/2)*$O$7*EXP(-$O$5*$O$6*(G19/$O$6-1))+($L$9/2)*$O$7*EXP(-$O$5*$O$6*(($H$4/$E$4)*G19/$O$6-1))))</f>
        <v>0.38935637193805661</v>
      </c>
      <c r="N19" s="13">
        <f>(M19-H19)^2*O19</f>
        <v>1.8034037299715604E-6</v>
      </c>
      <c r="O19" s="13">
        <v>1</v>
      </c>
      <c r="P19" s="14">
        <f>SUMSQ(N19:N295)</f>
        <v>4.262254249409698E-8</v>
      </c>
      <c r="Q19" s="1" t="s">
        <v>62</v>
      </c>
      <c r="R19" s="19">
        <f>O8/(O8-O5)*-B4/SQRT(L9)</f>
        <v>4.1039789184806166</v>
      </c>
      <c r="S19" s="1" t="s">
        <v>61</v>
      </c>
      <c r="T19" s="1" t="s">
        <v>64</v>
      </c>
    </row>
    <row r="20" spans="1:25" x14ac:dyDescent="0.4">
      <c r="D20" s="6">
        <v>-0.98</v>
      </c>
      <c r="E20" s="7">
        <f t="shared" si="0"/>
        <v>-2.5819749812030237E-3</v>
      </c>
      <c r="G20">
        <f t="shared" si="1"/>
        <v>2.0683374925863109</v>
      </c>
      <c r="H20" s="10">
        <f>-(-$B$4)*(1+D20+$E$5*D20^3)*EXP(-D20)</f>
        <v>-1.8353452758885454E-2</v>
      </c>
      <c r="I20">
        <f t="shared" ref="I20:I83" si="2">H20*$E$6</f>
        <v>-0.22024143310662544</v>
      </c>
      <c r="K20">
        <f t="shared" ref="K20:K83" si="3">(1/2)*(($L$9/2)*$L$4*EXP(-$L$7*$O$6*(G20/$O$6-1))+($L$9/2)*$L$4*EXP(-$L$7*$O$6*(($H$4/$E$4)*G20/$O$6-1))-(($L$9/2)*$L$6*EXP(-$L$5*$O$6*(G20/$O$6-1))+($L$9/2)*$L$6*EXP(-$L$5*$O$6*(($H$4/$E$4)*G20/$O$6-1))))</f>
        <v>-2.0242695623135631E-2</v>
      </c>
      <c r="M20">
        <f t="shared" ref="M20:M83" si="4">(1/2)*(($L$9/2)*$O$4*EXP(-$O$8*$O$6*(G20/$O$6-1))+($L$9/2)*$O$4*EXP(-$O$8*$O$6*(($H$4/$E$4)*G20/$O$6-1))-(($L$9/2)*$O$7*EXP(-$O$5*$O$6*(G20/$O$6-1))+($L$9/2)*$O$7*EXP(-$O$5*$O$6*(($H$4/$E$4)*G20/$O$6-1))))</f>
        <v>-2.0242695623135631E-2</v>
      </c>
      <c r="N20" s="13">
        <f t="shared" ref="N20:N83" si="5">(M20-H20)^2*O20</f>
        <v>3.5692386001202155E-6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2.076743621579705</v>
      </c>
      <c r="H21" s="10">
        <f t="shared" ref="H21:H84" si="6">-(-$B$4)*(1+D21+$E$5*D21^3)*EXP(-D21)</f>
        <v>-0.41047690963967104</v>
      </c>
      <c r="I21">
        <f t="shared" si="2"/>
        <v>-4.9257229156760527</v>
      </c>
      <c r="K21">
        <f t="shared" si="3"/>
        <v>-0.41282965630264457</v>
      </c>
      <c r="M21">
        <f t="shared" si="4"/>
        <v>-0.41282965630264457</v>
      </c>
      <c r="N21" s="13">
        <f t="shared" si="5"/>
        <v>5.5354168601330631E-6</v>
      </c>
      <c r="O21" s="13">
        <v>1</v>
      </c>
      <c r="Q21" s="16" t="s">
        <v>54</v>
      </c>
      <c r="R21" s="19">
        <f>(O7/O4)/(O8/O5)</f>
        <v>1</v>
      </c>
      <c r="S21" s="1" t="s">
        <v>55</v>
      </c>
      <c r="T21" s="1">
        <f>SQRT(L9)</f>
        <v>3.4641016151377544</v>
      </c>
      <c r="U21" s="1" t="s">
        <v>56</v>
      </c>
      <c r="V21" s="1">
        <f>R21-T21</f>
        <v>-2.4641016151377544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2.0851497505730991</v>
      </c>
      <c r="H22" s="10">
        <f t="shared" si="6"/>
        <v>-0.78621629166479678</v>
      </c>
      <c r="I22">
        <f t="shared" si="2"/>
        <v>-9.4345954999775614</v>
      </c>
      <c r="K22">
        <f t="shared" si="3"/>
        <v>-0.78895720090008581</v>
      </c>
      <c r="M22">
        <f t="shared" si="4"/>
        <v>-0.78895720090008581</v>
      </c>
      <c r="N22" s="13">
        <f t="shared" si="5"/>
        <v>7.5125834360926624E-6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2.0935558795664928</v>
      </c>
      <c r="H23" s="10">
        <f t="shared" si="6"/>
        <v>-1.1461008012729059</v>
      </c>
      <c r="I23">
        <f t="shared" si="2"/>
        <v>-13.753209615274871</v>
      </c>
      <c r="K23">
        <f t="shared" si="3"/>
        <v>-1.1491615134491084</v>
      </c>
      <c r="M23">
        <f t="shared" si="4"/>
        <v>-1.1491615134491084</v>
      </c>
      <c r="N23" s="13">
        <f t="shared" si="5"/>
        <v>9.3679590255543541E-6</v>
      </c>
      <c r="O23" s="13">
        <v>1</v>
      </c>
      <c r="Q23" s="1" t="s">
        <v>60</v>
      </c>
      <c r="R23" s="1"/>
      <c r="V23" s="1" t="s">
        <v>107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2.1019620085598869</v>
      </c>
      <c r="H24" s="10">
        <f t="shared" si="6"/>
        <v>-1.4906440891690875</v>
      </c>
      <c r="I24">
        <f t="shared" si="2"/>
        <v>-17.887729070029049</v>
      </c>
      <c r="K24">
        <f t="shared" si="3"/>
        <v>-1.4939627467678775</v>
      </c>
      <c r="M24">
        <f t="shared" si="4"/>
        <v>-1.4939627467678775</v>
      </c>
      <c r="N24" s="13">
        <f t="shared" si="5"/>
        <v>1.1013488258006743E-5</v>
      </c>
      <c r="O24" s="13">
        <v>1</v>
      </c>
      <c r="Q24" s="17" t="s">
        <v>58</v>
      </c>
      <c r="R24" s="19">
        <f>O5/(O8-O5)*-B4/L9</f>
        <v>0.59235833333333332</v>
      </c>
      <c r="V24" s="15" t="str">
        <f>D3</f>
        <v>HCP</v>
      </c>
      <c r="W24" s="1" t="str">
        <f>E3</f>
        <v>Co</v>
      </c>
      <c r="X24" t="s">
        <v>100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2.110368137553281</v>
      </c>
      <c r="H25" s="10">
        <f t="shared" si="6"/>
        <v>-1.8203446896637276</v>
      </c>
      <c r="I25">
        <f t="shared" si="2"/>
        <v>-21.844136275964733</v>
      </c>
      <c r="K25">
        <f t="shared" si="3"/>
        <v>-1.8238654845374569</v>
      </c>
      <c r="M25">
        <f t="shared" si="4"/>
        <v>-1.8238654845374569</v>
      </c>
      <c r="N25" s="13">
        <f t="shared" si="5"/>
        <v>1.2395996542878161E-5</v>
      </c>
      <c r="O25" s="13">
        <v>1</v>
      </c>
      <c r="Q25" s="17" t="s">
        <v>59</v>
      </c>
      <c r="R25" s="19">
        <f>O8/(O8-O5)*-B4/SQRT(L9)</f>
        <v>4.1039789184806166</v>
      </c>
      <c r="V25" s="2" t="s">
        <v>103</v>
      </c>
      <c r="W25" s="1">
        <f>(-B4/(12*PI()*B6*W26))^(1/2)</f>
        <v>0.32590790423889465</v>
      </c>
      <c r="X25" t="s">
        <v>101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2.1187742665466751</v>
      </c>
      <c r="H26" s="10">
        <f t="shared" si="6"/>
        <v>-2.1356864442005654</v>
      </c>
      <c r="I26">
        <f t="shared" si="2"/>
        <v>-25.628237330406783</v>
      </c>
      <c r="K26">
        <f t="shared" si="3"/>
        <v>-2.139359190286779</v>
      </c>
      <c r="M26">
        <f t="shared" si="4"/>
        <v>-2.139359190286779</v>
      </c>
      <c r="N26" s="13">
        <f t="shared" si="5"/>
        <v>1.348906381379729E-5</v>
      </c>
      <c r="O26" s="13">
        <v>1</v>
      </c>
      <c r="V26" s="2" t="s">
        <v>104</v>
      </c>
      <c r="W26" s="1">
        <v>1.41</v>
      </c>
      <c r="X26" t="s">
        <v>102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2.1271803955400688</v>
      </c>
      <c r="H27" s="10">
        <f t="shared" si="6"/>
        <v>-2.4371389133868586</v>
      </c>
      <c r="I27">
        <f t="shared" si="2"/>
        <v>-29.245666960642303</v>
      </c>
      <c r="K27">
        <f t="shared" si="3"/>
        <v>-2.4409186436523171</v>
      </c>
      <c r="M27">
        <f t="shared" si="4"/>
        <v>-2.4409186436523171</v>
      </c>
      <c r="N27" s="13">
        <f t="shared" si="5"/>
        <v>1.4286360879623173E-5</v>
      </c>
      <c r="O27" s="13">
        <v>1</v>
      </c>
      <c r="Q27" s="2" t="s">
        <v>67</v>
      </c>
      <c r="R27" s="1">
        <v>2.9511489195477254</v>
      </c>
      <c r="V27" s="2" t="s">
        <v>109</v>
      </c>
      <c r="W27" s="1">
        <v>1</v>
      </c>
      <c r="X27" s="3" t="s">
        <v>110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2.1355865245334629</v>
      </c>
      <c r="H28" s="10">
        <f t="shared" si="6"/>
        <v>-2.7251577778304754</v>
      </c>
      <c r="I28">
        <f t="shared" si="2"/>
        <v>-32.701893333965707</v>
      </c>
      <c r="K28">
        <f t="shared" si="3"/>
        <v>-2.729004364269823</v>
      </c>
      <c r="M28">
        <f t="shared" si="4"/>
        <v>-2.729004364269823</v>
      </c>
      <c r="N28" s="13">
        <f t="shared" si="5"/>
        <v>1.4796227235372414E-5</v>
      </c>
      <c r="O28" s="13">
        <v>1</v>
      </c>
      <c r="Q28" s="2" t="s">
        <v>3</v>
      </c>
      <c r="R28" s="1">
        <v>0.05</v>
      </c>
      <c r="V28" s="22" t="s">
        <v>105</v>
      </c>
      <c r="W28" s="1">
        <f>3*W25*(B7*W27-1)/W26</f>
        <v>0.88133818359071303</v>
      </c>
      <c r="X28" t="s">
        <v>108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2.143992653526857</v>
      </c>
      <c r="H29" s="10">
        <f t="shared" si="6"/>
        <v>-3.0001852280807917</v>
      </c>
      <c r="I29">
        <f t="shared" si="2"/>
        <v>-36.0022227369695</v>
      </c>
      <c r="K29">
        <f t="shared" si="3"/>
        <v>-3.0040630236458554</v>
      </c>
      <c r="M29">
        <f t="shared" si="4"/>
        <v>-3.0040630236458554</v>
      </c>
      <c r="N29" s="13">
        <f t="shared" si="5"/>
        <v>1.5037298444427974E-5</v>
      </c>
      <c r="O29" s="13">
        <v>1</v>
      </c>
      <c r="Q29" s="17" t="s">
        <v>66</v>
      </c>
      <c r="R29" s="1">
        <f>ABS( -(SQRT(R27))^3/(R27-1)-(SQRT(1/R27)^3/(1/R27-1)) + (2+6*R28))</f>
        <v>2.6290081223123707E-12</v>
      </c>
      <c r="S29" t="s">
        <v>69</v>
      </c>
      <c r="V29" s="22" t="s">
        <v>67</v>
      </c>
      <c r="W29" s="1" t="e">
        <f>((W28+SQRT(W28^2-4))/2)^2</f>
        <v>#NUM!</v>
      </c>
      <c r="X29" t="s">
        <v>112</v>
      </c>
    </row>
    <row r="30" spans="1:25" x14ac:dyDescent="0.4">
      <c r="A30" t="s">
        <v>50</v>
      </c>
      <c r="D30" s="6">
        <v>-0.78</v>
      </c>
      <c r="E30" s="7">
        <f t="shared" si="0"/>
        <v>-0.45899164975628043</v>
      </c>
      <c r="G30">
        <f t="shared" si="1"/>
        <v>2.1523987825202511</v>
      </c>
      <c r="H30" s="10">
        <f t="shared" si="6"/>
        <v>-3.2626503439625685</v>
      </c>
      <c r="I30">
        <f t="shared" si="2"/>
        <v>-39.151804127550818</v>
      </c>
      <c r="K30">
        <f t="shared" si="3"/>
        <v>-3.2665278453472482</v>
      </c>
      <c r="M30">
        <f t="shared" si="4"/>
        <v>-3.2665278453472482</v>
      </c>
      <c r="N30" s="13">
        <f t="shared" si="5"/>
        <v>1.5035016988192854E-5</v>
      </c>
      <c r="O30" s="13">
        <v>1</v>
      </c>
      <c r="V30" s="22" t="s">
        <v>22</v>
      </c>
      <c r="W30" s="1">
        <f>1/(O5*W25^2)</f>
        <v>5.6223203618308393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2.1608049115136452</v>
      </c>
      <c r="H31" s="10">
        <f t="shared" si="6"/>
        <v>-3.5129694635844255</v>
      </c>
      <c r="I31">
        <f t="shared" si="2"/>
        <v>-42.155633563013104</v>
      </c>
      <c r="K31">
        <f t="shared" si="3"/>
        <v>-3.5168189938366439</v>
      </c>
      <c r="M31">
        <f t="shared" si="4"/>
        <v>-3.5168189938366439</v>
      </c>
      <c r="N31" s="13">
        <f t="shared" si="5"/>
        <v>1.4818883162744252E-5</v>
      </c>
      <c r="O31" s="13">
        <v>1</v>
      </c>
      <c r="Q31" t="s">
        <v>68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2.1692110405070393</v>
      </c>
      <c r="H32" s="10">
        <f t="shared" si="6"/>
        <v>-3.7515465422962575</v>
      </c>
      <c r="I32">
        <f t="shared" si="2"/>
        <v>-45.018558507555092</v>
      </c>
      <c r="K32">
        <f t="shared" si="3"/>
        <v>-3.7553439522736447</v>
      </c>
      <c r="M32">
        <f t="shared" si="4"/>
        <v>-3.7553439522736447</v>
      </c>
      <c r="N32" s="13">
        <f t="shared" si="5"/>
        <v>1.442032253635986E-5</v>
      </c>
      <c r="O32" s="13">
        <v>1</v>
      </c>
      <c r="Q32" s="21" t="s">
        <v>3</v>
      </c>
      <c r="R32" s="21" t="s">
        <v>67</v>
      </c>
      <c r="S32" t="s">
        <v>74</v>
      </c>
      <c r="T32" t="s">
        <v>75</v>
      </c>
      <c r="U32" t="s">
        <v>86</v>
      </c>
      <c r="V32" t="s">
        <v>84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2.1776171695004334</v>
      </c>
      <c r="H33" s="10">
        <f t="shared" si="6"/>
        <v>-3.9787735018627286</v>
      </c>
      <c r="I33">
        <f t="shared" si="2"/>
        <v>-47.74528202235274</v>
      </c>
      <c r="K33">
        <f t="shared" si="3"/>
        <v>-3.9824978895916914</v>
      </c>
      <c r="M33">
        <f t="shared" si="4"/>
        <v>-3.9824978895916914</v>
      </c>
      <c r="N33" s="13">
        <f t="shared" si="5"/>
        <v>1.3871063955648494E-5</v>
      </c>
      <c r="O33" s="13">
        <v>1</v>
      </c>
      <c r="Q33" s="20">
        <v>0.2</v>
      </c>
      <c r="R33" s="5">
        <v>8.1167990000000003</v>
      </c>
      <c r="T33" t="s">
        <v>79</v>
      </c>
      <c r="U33" t="s">
        <v>89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2.186023298493827</v>
      </c>
      <c r="H34" s="10">
        <f t="shared" si="6"/>
        <v>-4.1950305701130812</v>
      </c>
      <c r="I34">
        <f t="shared" si="2"/>
        <v>-50.340366841356975</v>
      </c>
      <c r="K34">
        <f t="shared" si="3"/>
        <v>-4.1986640171523888</v>
      </c>
      <c r="M34">
        <f t="shared" si="4"/>
        <v>-4.1986640171523888</v>
      </c>
      <c r="N34" s="13">
        <f t="shared" si="5"/>
        <v>1.3201937387452939E-5</v>
      </c>
      <c r="O34" s="13">
        <v>1</v>
      </c>
      <c r="Q34" s="1">
        <v>0.15</v>
      </c>
      <c r="R34" s="5">
        <v>6.25</v>
      </c>
      <c r="T34" t="s">
        <v>79</v>
      </c>
      <c r="U34" t="s">
        <v>90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2.1944294274872211</v>
      </c>
      <c r="H35" s="10">
        <f t="shared" si="6"/>
        <v>-4.4006866113206629</v>
      </c>
      <c r="I35">
        <f t="shared" si="2"/>
        <v>-52.808239335847958</v>
      </c>
      <c r="K35">
        <f t="shared" si="3"/>
        <v>-4.4042139352705902</v>
      </c>
      <c r="M35">
        <f t="shared" si="4"/>
        <v>-4.4042139352705902</v>
      </c>
      <c r="N35" s="13">
        <f t="shared" si="5"/>
        <v>1.2442014247731333E-5</v>
      </c>
      <c r="O35" s="13">
        <v>1</v>
      </c>
      <c r="Q35" s="20">
        <v>0.1</v>
      </c>
      <c r="R35" s="5">
        <v>4.5397220000000003</v>
      </c>
      <c r="U35" t="s">
        <v>98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2.2028355564806152</v>
      </c>
      <c r="H36" s="10">
        <f t="shared" si="6"/>
        <v>-4.5960994475590216</v>
      </c>
      <c r="I36">
        <f t="shared" si="2"/>
        <v>-55.153193370708259</v>
      </c>
      <c r="K36">
        <f t="shared" si="3"/>
        <v>-4.599507969894912</v>
      </c>
      <c r="M36">
        <f t="shared" si="4"/>
        <v>-4.599507969894912</v>
      </c>
      <c r="N36" s="13">
        <f t="shared" si="5"/>
        <v>1.1618024514263721E-5</v>
      </c>
      <c r="O36" s="13">
        <v>1</v>
      </c>
      <c r="Q36" s="1">
        <v>9.5000000000000001E-2</v>
      </c>
      <c r="R36" s="5">
        <v>4.3764019999999997</v>
      </c>
      <c r="U36" t="s">
        <v>95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2.2112416854740093</v>
      </c>
      <c r="H37" s="10">
        <f t="shared" si="6"/>
        <v>-4.7816161712749068</v>
      </c>
      <c r="I37">
        <f t="shared" si="2"/>
        <v>-57.379394055298881</v>
      </c>
      <c r="K37">
        <f t="shared" si="3"/>
        <v>-4.7848954997210349</v>
      </c>
      <c r="M37">
        <f t="shared" si="4"/>
        <v>-4.7848954997210349</v>
      </c>
      <c r="N37" s="13">
        <f t="shared" si="5"/>
        <v>1.0753995057584969E-5</v>
      </c>
      <c r="O37" s="13">
        <v>1</v>
      </c>
      <c r="Q37" s="1">
        <v>0.09</v>
      </c>
      <c r="R37" s="5">
        <v>4.21</v>
      </c>
      <c r="U37" t="s">
        <v>91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2.219647814467403</v>
      </c>
      <c r="H38" s="10">
        <f t="shared" si="6"/>
        <v>-4.9575734493123278</v>
      </c>
      <c r="I38">
        <f t="shared" si="2"/>
        <v>-59.490881391747934</v>
      </c>
      <c r="K38">
        <f t="shared" si="3"/>
        <v>-4.9607152740067839</v>
      </c>
      <c r="M38">
        <f t="shared" si="4"/>
        <v>-4.9607152740067839</v>
      </c>
      <c r="N38" s="13">
        <f t="shared" si="5"/>
        <v>9.8710624106942858E-6</v>
      </c>
      <c r="O38" s="13">
        <v>1</v>
      </c>
      <c r="Q38" s="1">
        <v>8.5000000000000006E-2</v>
      </c>
      <c r="R38" s="5">
        <v>4.0533929999999998</v>
      </c>
      <c r="U38" t="s">
        <v>94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2.2280539434607971</v>
      </c>
      <c r="H39" s="10">
        <f t="shared" si="6"/>
        <v>-5.1242978186156396</v>
      </c>
      <c r="I39">
        <f t="shared" si="2"/>
        <v>-61.491573823387675</v>
      </c>
      <c r="K39">
        <f t="shared" si="3"/>
        <v>-5.1272957213508477</v>
      </c>
      <c r="M39">
        <f t="shared" si="4"/>
        <v>-5.1272957213508477</v>
      </c>
      <c r="N39" s="13">
        <f t="shared" si="5"/>
        <v>8.9874208097679541E-6</v>
      </c>
      <c r="O39" s="13">
        <v>1</v>
      </c>
      <c r="Q39" s="1">
        <v>0.08</v>
      </c>
      <c r="R39" s="5">
        <v>3.89</v>
      </c>
      <c r="U39" t="s">
        <v>72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2.2364600724541912</v>
      </c>
      <c r="H40" s="10">
        <f t="shared" si="6"/>
        <v>-5.2821059738336968</v>
      </c>
      <c r="I40">
        <f t="shared" si="2"/>
        <v>-63.385271686004359</v>
      </c>
      <c r="K40">
        <f t="shared" si="3"/>
        <v>-5.2849552496893502</v>
      </c>
      <c r="M40">
        <f t="shared" si="4"/>
        <v>-5.2849552496893502</v>
      </c>
      <c r="N40" s="13">
        <f t="shared" si="5"/>
        <v>8.1183729016089048E-6</v>
      </c>
      <c r="O40" s="13">
        <v>1</v>
      </c>
      <c r="Q40" s="1">
        <v>7.4999999999999997E-2</v>
      </c>
      <c r="R40" s="5">
        <v>3.7347440000000001</v>
      </c>
      <c r="T40" t="s">
        <v>80</v>
      </c>
      <c r="U40" t="s">
        <v>97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2.2448662014475849</v>
      </c>
      <c r="H41" s="10">
        <f t="shared" si="6"/>
        <v>-5.431305047041314</v>
      </c>
      <c r="I41">
        <f t="shared" si="2"/>
        <v>-65.175660564495772</v>
      </c>
      <c r="K41">
        <f t="shared" si="3"/>
        <v>-5.4340025377575998</v>
      </c>
      <c r="M41">
        <f t="shared" si="4"/>
        <v>-5.4340025377575998</v>
      </c>
      <c r="N41" s="13">
        <f t="shared" si="5"/>
        <v>7.2764561644479571E-6</v>
      </c>
      <c r="O41" s="13">
        <v>1</v>
      </c>
      <c r="Q41" s="1">
        <v>7.0000000000000007E-2</v>
      </c>
      <c r="R41" s="5">
        <v>3.58</v>
      </c>
      <c r="S41" t="s">
        <v>71</v>
      </c>
      <c r="T41" t="s">
        <v>80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2.253272330440979</v>
      </c>
      <c r="H42" s="10">
        <f t="shared" si="6"/>
        <v>-5.57219287978862</v>
      </c>
      <c r="I42">
        <f t="shared" si="2"/>
        <v>-66.86631455746344</v>
      </c>
      <c r="K42">
        <f t="shared" si="3"/>
        <v>-5.574736818257513</v>
      </c>
      <c r="M42">
        <f t="shared" si="4"/>
        <v>-5.574736818257513</v>
      </c>
      <c r="N42" s="13">
        <f t="shared" si="5"/>
        <v>6.4716229335136781E-6</v>
      </c>
      <c r="O42" s="13">
        <v>1</v>
      </c>
      <c r="Q42" s="1">
        <v>6.5000000000000002E-2</v>
      </c>
      <c r="R42" s="5">
        <v>3.4196749999999998</v>
      </c>
      <c r="U42" t="s">
        <v>96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2.2616784594343731</v>
      </c>
      <c r="H43" s="10">
        <f t="shared" si="6"/>
        <v>-5.7050582876833538</v>
      </c>
      <c r="I43">
        <f t="shared" si="2"/>
        <v>-68.460699452200245</v>
      </c>
      <c r="K43">
        <f t="shared" si="3"/>
        <v>-5.7074481529639005</v>
      </c>
      <c r="M43">
        <f t="shared" si="4"/>
        <v>-5.7074481529639005</v>
      </c>
      <c r="N43" s="13">
        <f t="shared" si="5"/>
        <v>5.7114560591627652E-6</v>
      </c>
      <c r="O43" s="13">
        <v>1</v>
      </c>
      <c r="Q43" s="1">
        <v>0.06</v>
      </c>
      <c r="R43" s="5">
        <v>3.26</v>
      </c>
      <c r="T43" t="s">
        <v>81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2.2700845884277672</v>
      </c>
      <c r="H44" s="10">
        <f t="shared" si="6"/>
        <v>-5.8301813177058435</v>
      </c>
      <c r="I44">
        <f t="shared" si="2"/>
        <v>-69.962175812470122</v>
      </c>
      <c r="K44">
        <f t="shared" si="3"/>
        <v>-5.8324176999970607</v>
      </c>
      <c r="M44">
        <f t="shared" si="4"/>
        <v>-5.8324176999970607</v>
      </c>
      <c r="N44" s="13">
        <f t="shared" si="5"/>
        <v>5.0014057524701336E-6</v>
      </c>
      <c r="O44" s="13">
        <v>1</v>
      </c>
      <c r="Q44" s="1">
        <v>5.5E-2</v>
      </c>
      <c r="R44" s="5">
        <v>3.1070509999999998</v>
      </c>
      <c r="T44" t="s">
        <v>72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2.2784907174211613</v>
      </c>
      <c r="H45" s="10">
        <f t="shared" si="6"/>
        <v>-5.9478334984511063</v>
      </c>
      <c r="I45">
        <f t="shared" si="2"/>
        <v>-71.374001981413272</v>
      </c>
      <c r="K45">
        <f t="shared" si="3"/>
        <v>-5.9499179734820906</v>
      </c>
      <c r="M45">
        <f t="shared" si="4"/>
        <v>-5.9499179734820906</v>
      </c>
      <c r="N45" s="13">
        <f t="shared" si="5"/>
        <v>4.3450361547970016E-6</v>
      </c>
      <c r="O45" s="13">
        <v>1</v>
      </c>
      <c r="Q45" s="1">
        <v>0.05</v>
      </c>
      <c r="R45" s="5">
        <v>2.95</v>
      </c>
      <c r="S45" t="s">
        <v>73</v>
      </c>
      <c r="U45" t="s">
        <v>92</v>
      </c>
      <c r="V45" t="s">
        <v>85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2.2868968464145554</v>
      </c>
      <c r="H46" s="10">
        <f t="shared" si="6"/>
        <v>-6.0582780834874725</v>
      </c>
      <c r="I46">
        <f t="shared" si="2"/>
        <v>-72.699337001849671</v>
      </c>
      <c r="K46">
        <f t="shared" si="3"/>
        <v>-6.0602130958095746</v>
      </c>
      <c r="M46">
        <f t="shared" si="4"/>
        <v>-6.0602130958095746</v>
      </c>
      <c r="N46" s="13">
        <f t="shared" si="5"/>
        <v>3.7442726866866728E-6</v>
      </c>
      <c r="O46" s="13">
        <v>1</v>
      </c>
      <c r="Q46" s="1">
        <v>4.4999999999999998E-2</v>
      </c>
      <c r="R46" s="5">
        <v>2.7951359999999998</v>
      </c>
      <c r="T46" t="s">
        <v>82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2.2953029754079495</v>
      </c>
      <c r="H47" s="10">
        <f t="shared" si="6"/>
        <v>-6.1617702880161414</v>
      </c>
      <c r="I47">
        <f t="shared" si="2"/>
        <v>-73.941243456193689</v>
      </c>
      <c r="K47">
        <f t="shared" si="3"/>
        <v>-6.1635590427060549</v>
      </c>
      <c r="M47">
        <f t="shared" si="4"/>
        <v>-6.1635590427060549</v>
      </c>
      <c r="N47" s="13">
        <f t="shared" si="5"/>
        <v>3.1996433406878072E-6</v>
      </c>
      <c r="O47" s="13">
        <v>1</v>
      </c>
      <c r="Q47" s="1">
        <v>0.04</v>
      </c>
      <c r="R47" s="5">
        <v>2.64</v>
      </c>
      <c r="T47" t="s">
        <v>82</v>
      </c>
      <c r="U47" t="s">
        <v>93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2.3037091044013436</v>
      </c>
      <c r="H48" s="10">
        <f t="shared" si="6"/>
        <v>-6.2585575190112523</v>
      </c>
      <c r="I48">
        <f t="shared" si="2"/>
        <v>-75.102690228135032</v>
      </c>
      <c r="K48">
        <f t="shared" si="3"/>
        <v>-6.2602038813169294</v>
      </c>
      <c r="M48">
        <f t="shared" si="4"/>
        <v>-6.2602038813169294</v>
      </c>
      <c r="N48" s="13">
        <f t="shared" si="5"/>
        <v>2.7105088415542572E-6</v>
      </c>
      <c r="O48" s="13">
        <v>1</v>
      </c>
      <c r="Q48" s="1">
        <v>3.5000000000000003E-2</v>
      </c>
      <c r="R48" s="5">
        <v>2.4810439999999998</v>
      </c>
      <c r="U48" t="s">
        <v>88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2.3121152333947377</v>
      </c>
      <c r="H49" s="10">
        <f t="shared" si="6"/>
        <v>-6.3488795990153042</v>
      </c>
      <c r="I49">
        <f t="shared" si="2"/>
        <v>-76.186555188183647</v>
      </c>
      <c r="K49">
        <f t="shared" si="3"/>
        <v>-6.3503880014987928</v>
      </c>
      <c r="M49">
        <f t="shared" si="4"/>
        <v>-6.3503880014987928</v>
      </c>
      <c r="N49" s="13">
        <f t="shared" si="5"/>
        <v>2.275278052194583E-6</v>
      </c>
      <c r="O49" s="13">
        <v>1</v>
      </c>
      <c r="Q49" s="1">
        <v>0.03</v>
      </c>
      <c r="R49" s="5">
        <v>2.3199999999999998</v>
      </c>
      <c r="T49" t="s">
        <v>83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2.3205213623881318</v>
      </c>
      <c r="H50" s="10">
        <f t="shared" si="6"/>
        <v>-6.4329689837602828</v>
      </c>
      <c r="I50">
        <f t="shared" si="2"/>
        <v>-77.195627805123394</v>
      </c>
      <c r="K50">
        <f t="shared" si="3"/>
        <v>-6.4343443405126095</v>
      </c>
      <c r="M50">
        <f t="shared" si="4"/>
        <v>-6.4343443405126095</v>
      </c>
      <c r="N50" s="13">
        <f t="shared" si="5"/>
        <v>1.8916061961706344E-6</v>
      </c>
      <c r="O50" s="13">
        <v>1</v>
      </c>
      <c r="Q50" s="1">
        <v>2.5000000000000001E-2</v>
      </c>
      <c r="R50" s="5">
        <v>2.159411</v>
      </c>
      <c r="U50" t="s">
        <v>87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2.3289274913815254</v>
      </c>
      <c r="H51" s="10">
        <f t="shared" si="6"/>
        <v>-6.5110509737802058</v>
      </c>
      <c r="I51">
        <f t="shared" si="2"/>
        <v>-78.132611685362463</v>
      </c>
      <c r="K51">
        <f t="shared" si="3"/>
        <v>-6.5122986013038187</v>
      </c>
      <c r="M51">
        <f t="shared" si="4"/>
        <v>-6.5122986013038187</v>
      </c>
      <c r="N51" s="13">
        <f t="shared" si="5"/>
        <v>1.5565744376763293E-6</v>
      </c>
      <c r="O51" s="13">
        <v>1</v>
      </c>
      <c r="Q51" s="1">
        <v>0.02</v>
      </c>
      <c r="R51" s="5">
        <v>1.99</v>
      </c>
      <c r="T51" t="s">
        <v>77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2.3373336203749195</v>
      </c>
      <c r="H52" s="10">
        <f t="shared" si="6"/>
        <v>-6.583343920176584</v>
      </c>
      <c r="I52">
        <f t="shared" si="2"/>
        <v>-79.000127042119004</v>
      </c>
      <c r="K52">
        <f t="shared" si="3"/>
        <v>-6.5844694645502511</v>
      </c>
      <c r="M52">
        <f t="shared" si="4"/>
        <v>-6.5844694645502511</v>
      </c>
      <c r="N52" s="13">
        <f t="shared" si="5"/>
        <v>1.2668501370936096E-6</v>
      </c>
      <c r="O52" s="13">
        <v>1</v>
      </c>
      <c r="Q52" s="1">
        <v>1.4999999999999999E-2</v>
      </c>
      <c r="R52" s="5">
        <v>1.818065</v>
      </c>
      <c r="T52" t="s">
        <v>71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2.3457397493683136</v>
      </c>
      <c r="H53" s="10">
        <f t="shared" si="6"/>
        <v>-6.6500594246940059</v>
      </c>
      <c r="I53">
        <f t="shared" si="2"/>
        <v>-79.800713096328067</v>
      </c>
      <c r="K53">
        <f t="shared" si="3"/>
        <v>-6.6510687946535967</v>
      </c>
      <c r="M53">
        <f t="shared" si="4"/>
        <v>-6.6510687946535967</v>
      </c>
      <c r="N53" s="13">
        <f t="shared" si="5"/>
        <v>1.0188277153242886E-6</v>
      </c>
      <c r="O53" s="13">
        <v>1</v>
      </c>
      <c r="Q53" s="1">
        <v>0.01</v>
      </c>
      <c r="R53" s="5">
        <v>1.63</v>
      </c>
      <c r="T53" t="s">
        <v>78</v>
      </c>
      <c r="U53" t="s">
        <v>89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2.3541458783617077</v>
      </c>
      <c r="H54" s="10">
        <f t="shared" si="6"/>
        <v>-6.7114025342588857</v>
      </c>
      <c r="I54">
        <f t="shared" si="2"/>
        <v>-80.536830411106621</v>
      </c>
      <c r="K54">
        <f t="shared" si="3"/>
        <v>-6.7123018398453169</v>
      </c>
      <c r="M54">
        <f t="shared" si="4"/>
        <v>-6.7123018398453169</v>
      </c>
      <c r="N54" s="13">
        <f t="shared" si="5"/>
        <v>8.0875053778646133E-7</v>
      </c>
      <c r="O54" s="13">
        <v>1</v>
      </c>
      <c r="Q54" s="1">
        <v>5.0000000000000001E-3</v>
      </c>
      <c r="R54" s="5">
        <v>1.41</v>
      </c>
      <c r="T54" t="s">
        <v>76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2.3625520073551018</v>
      </c>
      <c r="H55" s="10">
        <f t="shared" si="6"/>
        <v>-6.7675719301304387</v>
      </c>
      <c r="I55">
        <f t="shared" si="2"/>
        <v>-81.210863161565271</v>
      </c>
      <c r="K55">
        <f t="shared" si="3"/>
        <v>-6.7683674265730911</v>
      </c>
      <c r="M55">
        <f t="shared" si="4"/>
        <v>-6.7683674265730911</v>
      </c>
      <c r="N55" s="13">
        <f t="shared" si="5"/>
        <v>6.3281459027265714E-7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2.3709581363484959</v>
      </c>
      <c r="H56" s="10">
        <f t="shared" si="6"/>
        <v>-6.8187601118089933</v>
      </c>
      <c r="I56">
        <f t="shared" si="2"/>
        <v>-81.825121341707927</v>
      </c>
      <c r="K56">
        <f t="shared" si="3"/>
        <v>-6.8194581483291685</v>
      </c>
      <c r="M56">
        <f t="shared" si="4"/>
        <v>-6.8194581483291685</v>
      </c>
      <c r="N56" s="13">
        <f t="shared" si="5"/>
        <v>4.8725498349829354E-7</v>
      </c>
      <c r="O56" s="13">
        <v>1</v>
      </c>
      <c r="Q56" t="s">
        <v>70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2.3793642653418896</v>
      </c>
      <c r="H57" s="10">
        <f t="shared" si="6"/>
        <v>-6.8651535758429256</v>
      </c>
      <c r="I57">
        <f t="shared" si="2"/>
        <v>-82.381842910115111</v>
      </c>
      <c r="K57">
        <f t="shared" si="3"/>
        <v>-6.8657605490775175</v>
      </c>
      <c r="M57">
        <f t="shared" si="4"/>
        <v>-6.8657605490775175</v>
      </c>
      <c r="N57" s="13">
        <f t="shared" si="5"/>
        <v>3.6841650751096838E-7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2.3877703943352837</v>
      </c>
      <c r="H58" s="10">
        <f t="shared" si="6"/>
        <v>-6.9069329896717946</v>
      </c>
      <c r="I58">
        <f t="shared" si="2"/>
        <v>-82.883195876061535</v>
      </c>
      <c r="K58">
        <f t="shared" si="3"/>
        <v>-6.9074553014322611</v>
      </c>
      <c r="M58">
        <f t="shared" si="4"/>
        <v>-6.9074553014322611</v>
      </c>
      <c r="N58" s="13">
        <f t="shared" si="5"/>
        <v>2.7280957512157804E-7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2.3961765233286778</v>
      </c>
      <c r="H59" s="10">
        <f t="shared" si="6"/>
        <v>-6.9442733606396079</v>
      </c>
      <c r="I59">
        <f t="shared" si="2"/>
        <v>-83.331280327675302</v>
      </c>
      <c r="K59">
        <f t="shared" si="3"/>
        <v>-6.9447173797356427</v>
      </c>
      <c r="M59">
        <f t="shared" si="4"/>
        <v>-6.9447173797356427</v>
      </c>
      <c r="N59" s="13">
        <f t="shared" si="5"/>
        <v>1.9715295764361817E-7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2.4045826523220719</v>
      </c>
      <c r="H60" s="10">
        <f t="shared" si="6"/>
        <v>-6.9773442003086554</v>
      </c>
      <c r="I60">
        <f t="shared" si="2"/>
        <v>-83.728130403703858</v>
      </c>
      <c r="K60">
        <f t="shared" si="3"/>
        <v>-6.9777162281794958</v>
      </c>
      <c r="M60">
        <f t="shared" si="4"/>
        <v>-6.9777162281794958</v>
      </c>
      <c r="N60" s="13">
        <f t="shared" si="5"/>
        <v>1.3840473668199765E-7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2.412988781315466</v>
      </c>
      <c r="H61" s="10">
        <f t="shared" si="6"/>
        <v>-7.0063096842008212</v>
      </c>
      <c r="I61">
        <f t="shared" si="2"/>
        <v>-84.075716210409851</v>
      </c>
      <c r="K61">
        <f t="shared" si="3"/>
        <v>-7.0066159241102959</v>
      </c>
      <c r="M61">
        <f t="shared" si="4"/>
        <v>-7.0066159241102959</v>
      </c>
      <c r="N61" s="13">
        <f t="shared" si="5"/>
        <v>9.3782882155040721E-8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2.4213949103088601</v>
      </c>
      <c r="H62" s="10">
        <f t="shared" si="6"/>
        <v>-7.0313288070900448</v>
      </c>
      <c r="I62">
        <f t="shared" si="2"/>
        <v>-84.375945685080538</v>
      </c>
      <c r="K62">
        <f t="shared" si="3"/>
        <v>-7.0315753366538445</v>
      </c>
      <c r="M62">
        <f t="shared" si="4"/>
        <v>-7.0315753366538445</v>
      </c>
      <c r="N62" s="13">
        <f t="shared" si="5"/>
        <v>6.0776825827255048E-8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2.4298010393022538</v>
      </c>
      <c r="H63" s="10">
        <f t="shared" si="6"/>
        <v>-7.0525555339662382</v>
      </c>
      <c r="I63">
        <f t="shared" si="2"/>
        <v>-84.630666407594859</v>
      </c>
      <c r="K63">
        <f t="shared" si="3"/>
        <v>-7.0527482807918176</v>
      </c>
      <c r="M63">
        <f t="shared" si="4"/>
        <v>-7.0527482807918176</v>
      </c>
      <c r="N63" s="13">
        <f t="shared" si="5"/>
        <v>3.7151338770915802E-8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2.4382071682956479</v>
      </c>
      <c r="H64" s="10">
        <f t="shared" si="6"/>
        <v>-7.0701389467878322</v>
      </c>
      <c r="I64">
        <f t="shared" si="2"/>
        <v>-84.841667361453986</v>
      </c>
      <c r="K64">
        <f t="shared" si="3"/>
        <v>-7.0702836670187921</v>
      </c>
      <c r="M64">
        <f t="shared" si="4"/>
        <v>-7.0702836670187921</v>
      </c>
      <c r="N64" s="13">
        <f t="shared" si="5"/>
        <v>2.0943945249088227E-8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2.446613297289042</v>
      </c>
      <c r="H65" s="10">
        <f t="shared" si="6"/>
        <v>-7.0842233871370324</v>
      </c>
      <c r="I65">
        <f t="shared" si="2"/>
        <v>-85.010680645644385</v>
      </c>
      <c r="K65">
        <f t="shared" si="3"/>
        <v>-7.0843256467046221</v>
      </c>
      <c r="M65">
        <f t="shared" si="4"/>
        <v>-7.0843256467046221</v>
      </c>
      <c r="N65" s="13">
        <f t="shared" si="5"/>
        <v>1.0457019163630563E-8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2.4550194262824361</v>
      </c>
      <c r="H66" s="10">
        <f t="shared" si="6"/>
        <v>-7.0949485948887974</v>
      </c>
      <c r="I66">
        <f t="shared" si="2"/>
        <v>-85.139383138665565</v>
      </c>
      <c r="K66">
        <f t="shared" si="3"/>
        <v>-7.095013753283661</v>
      </c>
      <c r="M66">
        <f t="shared" si="4"/>
        <v>-7.095013753283661</v>
      </c>
      <c r="N66" s="13">
        <f t="shared" si="5"/>
        <v>4.2456164212075111E-9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2.4634255552758297</v>
      </c>
      <c r="H67" s="10">
        <f t="shared" si="6"/>
        <v>-7.1024498430016747</v>
      </c>
      <c r="I67">
        <f t="shared" si="2"/>
        <v>-85.229398116020093</v>
      </c>
      <c r="K67">
        <f t="shared" si="3"/>
        <v>-7.1024830393887992</v>
      </c>
      <c r="M67">
        <f t="shared" si="4"/>
        <v>-7.1024830393887992</v>
      </c>
      <c r="N67" s="13">
        <f t="shared" si="5"/>
        <v>1.1020001181204813E-9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2.4718316842692238</v>
      </c>
      <c r="H68" s="10">
        <f t="shared" si="6"/>
        <v>-7.1068580685357352</v>
      </c>
      <c r="I68">
        <f t="shared" si="2"/>
        <v>-85.282296822428819</v>
      </c>
      <c r="K68">
        <f t="shared" si="3"/>
        <v>-7.1068642100450532</v>
      </c>
      <c r="M68">
        <f t="shared" si="4"/>
        <v>-7.1068642100450532</v>
      </c>
      <c r="N68" s="13">
        <f t="shared" si="5"/>
        <v>3.7718136702979288E-7</v>
      </c>
      <c r="O68" s="13">
        <v>10000</v>
      </c>
    </row>
    <row r="69" spans="3:16" x14ac:dyDescent="0.4">
      <c r="C69" s="56" t="s">
        <v>44</v>
      </c>
      <c r="D69" s="57">
        <v>0</v>
      </c>
      <c r="E69" s="58">
        <f t="shared" si="0"/>
        <v>-1</v>
      </c>
      <c r="F69" s="59"/>
      <c r="G69" s="59">
        <f t="shared" si="1"/>
        <v>2.4802378132626175</v>
      </c>
      <c r="H69" s="60">
        <f t="shared" si="6"/>
        <v>-7.1082999999999998</v>
      </c>
      <c r="I69" s="59">
        <f t="shared" si="2"/>
        <v>-85.299599999999998</v>
      </c>
      <c r="J69" s="59"/>
      <c r="K69">
        <f t="shared" si="3"/>
        <v>-7.1082837520342226</v>
      </c>
      <c r="M69">
        <f t="shared" si="4"/>
        <v>-7.1082837520342226</v>
      </c>
      <c r="N69" s="61">
        <f t="shared" si="5"/>
        <v>2.6399639189903589E-6</v>
      </c>
      <c r="O69" s="61">
        <v>10000</v>
      </c>
      <c r="P69" s="62" t="s">
        <v>45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2.4886439422560116</v>
      </c>
      <c r="H70" s="10">
        <f t="shared" si="6"/>
        <v>-7.1068982811292072</v>
      </c>
      <c r="I70">
        <f t="shared" si="2"/>
        <v>-85.282779373550483</v>
      </c>
      <c r="K70">
        <f t="shared" si="3"/>
        <v>-7.1068640595388981</v>
      </c>
      <c r="M70">
        <f t="shared" si="4"/>
        <v>-7.1068640595388981</v>
      </c>
      <c r="N70" s="13">
        <f t="shared" si="5"/>
        <v>1.1711172432825414E-5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2.4970500712494057</v>
      </c>
      <c r="H71" s="10">
        <f t="shared" si="6"/>
        <v>-7.1027715911868761</v>
      </c>
      <c r="I71">
        <f t="shared" si="2"/>
        <v>-85.233259094242513</v>
      </c>
      <c r="K71">
        <f t="shared" si="3"/>
        <v>-7.1027235561712319</v>
      </c>
      <c r="M71">
        <f t="shared" si="4"/>
        <v>-7.1027235561712319</v>
      </c>
      <c r="N71" s="13">
        <f t="shared" si="5"/>
        <v>2.3073627279394974E-9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2.5054562002427998</v>
      </c>
      <c r="H72" s="10">
        <f t="shared" si="6"/>
        <v>-7.0960347618892765</v>
      </c>
      <c r="I72">
        <f t="shared" si="2"/>
        <v>-85.152417142671311</v>
      </c>
      <c r="K72">
        <f t="shared" si="3"/>
        <v>-7.0959768134887549</v>
      </c>
      <c r="M72">
        <f t="shared" si="4"/>
        <v>-7.0959768134887549</v>
      </c>
      <c r="N72" s="13">
        <f t="shared" si="5"/>
        <v>3.3580171230170722E-9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2.5138623292361939</v>
      </c>
      <c r="H73" s="10">
        <f t="shared" si="6"/>
        <v>-7.0867988910422497</v>
      </c>
      <c r="I73">
        <f t="shared" si="2"/>
        <v>-85.041586692506996</v>
      </c>
      <c r="K73">
        <f t="shared" si="3"/>
        <v>-7.0867346660967456</v>
      </c>
      <c r="M73">
        <f t="shared" si="4"/>
        <v>-7.0867346660967456</v>
      </c>
      <c r="N73" s="13">
        <f t="shared" si="5"/>
        <v>4.1248436250001893E-9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2.5222684582295876</v>
      </c>
      <c r="H74" s="10">
        <f t="shared" si="6"/>
        <v>-7.0751714529804524</v>
      </c>
      <c r="I74">
        <f t="shared" si="2"/>
        <v>-84.902057435765428</v>
      </c>
      <c r="K74">
        <f t="shared" si="3"/>
        <v>-7.0751043234338535</v>
      </c>
      <c r="M74">
        <f t="shared" si="4"/>
        <v>-7.0751043234338535</v>
      </c>
      <c r="N74" s="13">
        <f t="shared" si="5"/>
        <v>4.5063760265632625E-9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2.5306745872229817</v>
      </c>
      <c r="H75" s="10">
        <f t="shared" si="6"/>
        <v>-7.0612564058961977</v>
      </c>
      <c r="I75">
        <f t="shared" si="2"/>
        <v>-84.735076870754369</v>
      </c>
      <c r="K75">
        <f t="shared" si="3"/>
        <v>-7.0611894783349269</v>
      </c>
      <c r="M75">
        <f t="shared" si="4"/>
        <v>-7.0611894783349269</v>
      </c>
      <c r="N75" s="13">
        <f t="shared" si="5"/>
        <v>4.4792984576569578E-9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2.5390807162163753</v>
      </c>
      <c r="H76" s="10">
        <f t="shared" si="6"/>
        <v>-7.0451542961427274</v>
      </c>
      <c r="I76">
        <f t="shared" si="2"/>
        <v>-84.541851553712732</v>
      </c>
      <c r="K76">
        <f t="shared" si="3"/>
        <v>-7.0450904124623861</v>
      </c>
      <c r="M76">
        <f t="shared" si="4"/>
        <v>-7.0450904124623861</v>
      </c>
      <c r="N76" s="13">
        <f t="shared" si="5"/>
        <v>4.081124613945583E-9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2.5474868452097694</v>
      </c>
      <c r="H77" s="10">
        <f t="shared" si="6"/>
        <v>-7.0269623595945374</v>
      </c>
      <c r="I77">
        <f t="shared" si="2"/>
        <v>-84.323548315134445</v>
      </c>
      <c r="K77">
        <f t="shared" si="3"/>
        <v>-7.0269040986949038</v>
      </c>
      <c r="M77">
        <f t="shared" si="4"/>
        <v>-7.0269040986949038</v>
      </c>
      <c r="N77" s="13">
        <f t="shared" si="5"/>
        <v>3.3943324261125101E-9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2.5558929742031635</v>
      </c>
      <c r="H78" s="10">
        <f t="shared" si="6"/>
        <v>-7.00677462014513</v>
      </c>
      <c r="I78">
        <f t="shared" si="2"/>
        <v>-84.08129544174156</v>
      </c>
      <c r="K78">
        <f t="shared" si="3"/>
        <v>-7.0067243005596502</v>
      </c>
      <c r="M78">
        <f t="shared" si="4"/>
        <v>-7.0067243005596502</v>
      </c>
      <c r="N78" s="13">
        <f t="shared" si="5"/>
        <v>2.5320606828529751E-9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2.5642991031965576</v>
      </c>
      <c r="H79" s="10">
        <f t="shared" si="6"/>
        <v>-6.9846819854204316</v>
      </c>
      <c r="I79">
        <f t="shared" si="2"/>
        <v>-83.816183825045186</v>
      </c>
      <c r="K79">
        <f t="shared" si="3"/>
        <v>-6.9846416687919737</v>
      </c>
      <c r="M79">
        <f t="shared" si="4"/>
        <v>-6.9846416687919737</v>
      </c>
      <c r="N79" s="13">
        <f t="shared" si="5"/>
        <v>1.625430530215339E-9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2.5727052321899517</v>
      </c>
      <c r="H80" s="10">
        <f t="shared" si="6"/>
        <v>-6.9607723397840697</v>
      </c>
      <c r="I80">
        <f t="shared" si="2"/>
        <v>-83.52926807740883</v>
      </c>
      <c r="K80">
        <f t="shared" si="3"/>
        <v>-6.9607438351039708</v>
      </c>
      <c r="M80">
        <f t="shared" si="4"/>
        <v>-6.9607438351039708</v>
      </c>
      <c r="N80" s="13">
        <f t="shared" si="5"/>
        <v>8.125167875441545E-10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2.5811113611833454</v>
      </c>
      <c r="H81" s="10">
        <f t="shared" si="6"/>
        <v>-6.9351306347086226</v>
      </c>
      <c r="I81">
        <f t="shared" si="2"/>
        <v>-83.221567616503478</v>
      </c>
      <c r="K81">
        <f t="shared" si="3"/>
        <v>-6.9351155032411516</v>
      </c>
      <c r="M81">
        <f t="shared" si="4"/>
        <v>-6.9351155032411516</v>
      </c>
      <c r="N81" s="13">
        <f t="shared" si="5"/>
        <v>2.2896130782617048E-10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2.5895174901767395</v>
      </c>
      <c r="H82" s="10">
        <f t="shared" si="6"/>
        <v>-6.9078389765849941</v>
      </c>
      <c r="I82">
        <f t="shared" si="2"/>
        <v>-82.89406771901993</v>
      </c>
      <c r="K82">
        <f t="shared" si="3"/>
        <v>-6.9078385374041886</v>
      </c>
      <c r="M82">
        <f t="shared" si="4"/>
        <v>-6.9078385374041886</v>
      </c>
      <c r="N82" s="13">
        <f t="shared" si="5"/>
        <v>1.928797799200044E-13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ref="G83:G146" si="8">$E$11*(D83/$E$12+1)</f>
        <v>2.5979236191701336</v>
      </c>
      <c r="H83" s="10">
        <f t="shared" si="6"/>
        <v>-6.878976712040143</v>
      </c>
      <c r="I83">
        <f t="shared" si="2"/>
        <v>-82.54772054448172</v>
      </c>
      <c r="K83">
        <f t="shared" si="3"/>
        <v>-6.8789920481105238</v>
      </c>
      <c r="M83">
        <f t="shared" si="4"/>
        <v>-6.8789920481105238</v>
      </c>
      <c r="N83" s="13">
        <f t="shared" si="5"/>
        <v>2.3519505472281754E-10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si="8"/>
        <v>2.6063297481635277</v>
      </c>
      <c r="H84" s="10">
        <f t="shared" si="6"/>
        <v>-6.8486205108314984</v>
      </c>
      <c r="I84">
        <f t="shared" ref="I84:I147" si="9">H84*$E$6</f>
        <v>-82.18344612997798</v>
      </c>
      <c r="K84">
        <f t="shared" ref="K84:K147" si="10">(1/2)*(($L$9/2)*$L$4*EXP(-$L$7*$O$6*(G84/$O$6-1))+($L$9/2)*$L$4*EXP(-$L$7*$O$6*(($H$4/$E$4)*G84/$O$6-1))-(($L$9/2)*$L$6*EXP(-$L$5*$O$6*(G84/$O$6-1))+($L$9/2)*$L$6*EXP(-$L$5*$O$6*(($H$4/$E$4)*G84/$O$6-1))))</f>
        <v>-6.8486524755685476</v>
      </c>
      <c r="M84">
        <f t="shared" ref="M84:M147" si="11">(1/2)*(($L$9/2)*$O$4*EXP(-$O$8*$O$6*(G84/$O$6-1))+($L$9/2)*$O$4*EXP(-$O$8*$O$6*(($H$4/$E$4)*G84/$O$6-1))-(($L$9/2)*$O$7*EXP(-$O$5*$O$6*(G84/$O$6-1))+($L$9/2)*$O$7*EXP(-$O$5*$O$6*(($H$4/$E$4)*G84/$O$6-1))))</f>
        <v>-6.8486524755685476</v>
      </c>
      <c r="N84" s="13">
        <f t="shared" ref="N84:N147" si="12">(M84-H84)^2*O84</f>
        <v>1.0217444146277213E-9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2.6147358771569218</v>
      </c>
      <c r="H85" s="10">
        <f t="shared" ref="H85:H148" si="13">-(-$B$4)*(1+D85+$E$5*D85^3)*EXP(-D85)</f>
        <v>-6.8168444463846125</v>
      </c>
      <c r="I85">
        <f t="shared" si="9"/>
        <v>-81.802133356615343</v>
      </c>
      <c r="K85">
        <f t="shared" si="10"/>
        <v>-6.8168936706350021</v>
      </c>
      <c r="M85">
        <f t="shared" si="11"/>
        <v>-6.8168936706350021</v>
      </c>
      <c r="N85" s="13">
        <f t="shared" si="12"/>
        <v>2.4230268264137826E-9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2.6231420061503159</v>
      </c>
      <c r="H86" s="10">
        <f t="shared" si="13"/>
        <v>-6.7837200740387678</v>
      </c>
      <c r="I86">
        <f t="shared" si="9"/>
        <v>-81.40464088846521</v>
      </c>
      <c r="K86">
        <f t="shared" si="10"/>
        <v>-6.7837869734242746</v>
      </c>
      <c r="M86">
        <f t="shared" si="11"/>
        <v>-6.7837869734242746</v>
      </c>
      <c r="N86" s="13">
        <f t="shared" si="12"/>
        <v>4.4755277811951769E-9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2.63154813514371</v>
      </c>
      <c r="H87" s="10">
        <f t="shared" si="13"/>
        <v>-6.7493165070635364</v>
      </c>
      <c r="I87">
        <f t="shared" si="9"/>
        <v>-80.991798084762436</v>
      </c>
      <c r="K87">
        <f t="shared" si="10"/>
        <v>-6.749401289636312</v>
      </c>
      <c r="M87">
        <f t="shared" si="11"/>
        <v>-6.749401289636312</v>
      </c>
      <c r="N87" s="13">
        <f t="shared" si="12"/>
        <v>7.1880846464610501E-9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2.6399542641371041</v>
      </c>
      <c r="H88" s="10">
        <f t="shared" si="13"/>
        <v>-6.7137004905076418</v>
      </c>
      <c r="I88">
        <f t="shared" si="9"/>
        <v>-80.564405886091706</v>
      </c>
      <c r="K88">
        <f t="shared" si="10"/>
        <v>-6.7138031646680139</v>
      </c>
      <c r="M88">
        <f t="shared" si="11"/>
        <v>-6.7138031646680139</v>
      </c>
      <c r="N88" s="13">
        <f t="shared" si="12"/>
        <v>1.0541983208098926E-8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2.6483603931304973</v>
      </c>
      <c r="H89" s="10">
        <f t="shared" si="13"/>
        <v>-6.6769364729397642</v>
      </c>
      <c r="I89">
        <f t="shared" si="9"/>
        <v>-80.123237675277167</v>
      </c>
      <c r="K89">
        <f t="shared" si="10"/>
        <v>-6.6770568555711449</v>
      </c>
      <c r="M89">
        <f t="shared" si="11"/>
        <v>-6.6770568555711449</v>
      </c>
      <c r="N89" s="13">
        <f t="shared" si="12"/>
        <v>1.4491977938141481E-8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2.6567665221238914</v>
      </c>
      <c r="H90" s="10">
        <f t="shared" si="13"/>
        <v>-6.6390866761393879</v>
      </c>
      <c r="I90">
        <f t="shared" si="9"/>
        <v>-79.669040113672651</v>
      </c>
      <c r="K90">
        <f t="shared" si="10"/>
        <v>-6.6392244009179926</v>
      </c>
      <c r="M90">
        <f t="shared" si="11"/>
        <v>-6.6392244009179926</v>
      </c>
      <c r="N90" s="13">
        <f t="shared" si="12"/>
        <v>1.8968114641725192E-8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2.6651726511172855</v>
      </c>
      <c r="H91" s="10">
        <f t="shared" si="13"/>
        <v>-6.6002111627941948</v>
      </c>
      <c r="I91">
        <f t="shared" si="9"/>
        <v>-79.202533953530335</v>
      </c>
      <c r="K91">
        <f t="shared" si="10"/>
        <v>-6.6003656886343451</v>
      </c>
      <c r="M91">
        <f t="shared" si="11"/>
        <v>-6.6003656886343451</v>
      </c>
      <c r="N91" s="13">
        <f t="shared" si="12"/>
        <v>2.3878235274155798E-8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2.6735787801106796</v>
      </c>
      <c r="H92" s="10">
        <f t="shared" si="13"/>
        <v>-6.5603679022590082</v>
      </c>
      <c r="I92">
        <f t="shared" si="9"/>
        <v>-78.724414827108092</v>
      </c>
      <c r="K92">
        <f t="shared" si="10"/>
        <v>-6.5605385218576071</v>
      </c>
      <c r="M92">
        <f t="shared" si="11"/>
        <v>-6.5605385218576071</v>
      </c>
      <c r="N92" s="13">
        <f t="shared" si="12"/>
        <v>2.9111047426041453E-8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2.6819849091040737</v>
      </c>
      <c r="H93" s="10">
        <f t="shared" si="13"/>
        <v>-6.5196128344297914</v>
      </c>
      <c r="I93">
        <f t="shared" si="9"/>
        <v>-78.23535401315749</v>
      </c>
      <c r="K93">
        <f t="shared" si="10"/>
        <v>-6.5197986828762948</v>
      </c>
      <c r="M93">
        <f t="shared" si="11"/>
        <v>-6.5197986828762948</v>
      </c>
      <c r="N93" s="13">
        <f t="shared" si="12"/>
        <v>3.4539645067719059E-8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2.6903910380974678</v>
      </c>
      <c r="H94" s="10">
        <f t="shared" si="13"/>
        <v>-6.4779999317848151</v>
      </c>
      <c r="I94">
        <f t="shared" si="9"/>
        <v>-77.735999181417782</v>
      </c>
      <c r="K94">
        <f t="shared" si="10"/>
        <v>-6.4781999952055509</v>
      </c>
      <c r="M94">
        <f t="shared" si="11"/>
        <v>-6.4781999952055509</v>
      </c>
      <c r="N94" s="13">
        <f t="shared" si="12"/>
        <v>4.0025372316490567E-8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2.6987971670908619</v>
      </c>
      <c r="H95" s="10">
        <f t="shared" si="13"/>
        <v>-6.4355812596436417</v>
      </c>
      <c r="I95">
        <f t="shared" si="9"/>
        <v>-77.226975115723704</v>
      </c>
      <c r="K95">
        <f t="shared" si="10"/>
        <v>-6.4357943838517713</v>
      </c>
      <c r="M95">
        <f t="shared" si="11"/>
        <v>-6.4357943838517713</v>
      </c>
      <c r="N95" s="13">
        <f t="shared" si="12"/>
        <v>4.5421928090859727E-8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2.707203296084256</v>
      </c>
      <c r="H96" s="10">
        <f t="shared" si="13"/>
        <v>-6.3924070346932576</v>
      </c>
      <c r="I96">
        <f t="shared" si="9"/>
        <v>-76.708884416319094</v>
      </c>
      <c r="K96">
        <f t="shared" si="10"/>
        <v>-6.3926319338179844</v>
      </c>
      <c r="M96">
        <f t="shared" si="11"/>
        <v>-6.3926319338179844</v>
      </c>
      <c r="N96" s="13">
        <f t="shared" si="12"/>
        <v>5.0579616302923973E-8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2.7156094250776501</v>
      </c>
      <c r="H97" s="10">
        <f t="shared" si="13"/>
        <v>-6.3485256818293436</v>
      </c>
      <c r="I97">
        <f t="shared" si="9"/>
        <v>-76.182308181952124</v>
      </c>
      <c r="K97">
        <f t="shared" si="10"/>
        <v>-6.3487609469000787</v>
      </c>
      <c r="M97">
        <f t="shared" si="11"/>
        <v>-6.3487609469000787</v>
      </c>
      <c r="N97" s="13">
        <f t="shared" si="12"/>
        <v>5.5349653508003128E-8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2.7240155540710438</v>
      </c>
      <c r="H98" s="10">
        <f t="shared" si="13"/>
        <v>-6.3039838893593743</v>
      </c>
      <c r="I98">
        <f t="shared" si="9"/>
        <v>-75.647806672312498</v>
      </c>
      <c r="K98">
        <f t="shared" si="10"/>
        <v>-6.3042279968226733</v>
      </c>
      <c r="M98">
        <f t="shared" si="11"/>
        <v>-6.3042279968226733</v>
      </c>
      <c r="N98" s="13">
        <f t="shared" si="12"/>
        <v>5.9588453638301529E-8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2.7324216830644379</v>
      </c>
      <c r="H99" s="10">
        <f t="shared" si="13"/>
        <v>-6.2588266626129823</v>
      </c>
      <c r="I99">
        <f t="shared" si="9"/>
        <v>-75.105919951355787</v>
      </c>
      <c r="K99">
        <f t="shared" si="10"/>
        <v>-6.2590779827619407</v>
      </c>
      <c r="M99">
        <f t="shared" si="11"/>
        <v>-6.2590779827619407</v>
      </c>
      <c r="N99" s="13">
        <f t="shared" si="12"/>
        <v>6.3161817272500509E-8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2.740827812057832</v>
      </c>
      <c r="H100" s="10">
        <f t="shared" si="13"/>
        <v>-6.2130973760038</v>
      </c>
      <c r="I100">
        <f t="shared" si="9"/>
        <v>-74.557168512045592</v>
      </c>
      <c r="K100">
        <f t="shared" si="10"/>
        <v>-6.2133541813014821</v>
      </c>
      <c r="M100">
        <f t="shared" si="11"/>
        <v>-6.2133541813014821</v>
      </c>
      <c r="N100" s="13">
        <f t="shared" si="12"/>
        <v>6.5948960917606268E-8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2.7492339410512261</v>
      </c>
      <c r="H101" s="10">
        <f t="shared" si="13"/>
        <v>-6.1668378235857917</v>
      </c>
      <c r="I101">
        <f t="shared" si="9"/>
        <v>-74.002053883029504</v>
      </c>
      <c r="K101">
        <f t="shared" si="10"/>
        <v>-6.1670982968659063</v>
      </c>
      <c r="M101">
        <f t="shared" si="11"/>
        <v>-6.1670982968659063</v>
      </c>
      <c r="N101" s="13">
        <f t="shared" si="12"/>
        <v>6.7846329653649224E-8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2.7576400700446198</v>
      </c>
      <c r="H102" s="10">
        <f t="shared" si="13"/>
        <v>-6.1200882681459339</v>
      </c>
      <c r="I102">
        <f t="shared" si="9"/>
        <v>-73.441059217751203</v>
      </c>
      <c r="K102">
        <f t="shared" si="10"/>
        <v>-6.1203505106756353</v>
      </c>
      <c r="M102">
        <f t="shared" si="11"/>
        <v>-6.1203505106756353</v>
      </c>
      <c r="N102" s="13">
        <f t="shared" si="12"/>
        <v>6.8771144384198826E-8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2.7660461990380139</v>
      </c>
      <c r="H103" s="10">
        <f t="shared" si="13"/>
        <v>-6.0728874888739695</v>
      </c>
      <c r="I103">
        <f t="shared" si="9"/>
        <v>-72.87464986648763</v>
      </c>
      <c r="K103">
        <f t="shared" si="10"/>
        <v>-6.0731495282651613</v>
      </c>
      <c r="M103">
        <f t="shared" si="11"/>
        <v>-6.0731495282651613</v>
      </c>
      <c r="N103" s="13">
        <f t="shared" si="12"/>
        <v>6.8664642536194552E-8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2.774452328031408</v>
      </c>
      <c r="H104" s="10">
        <f t="shared" si="13"/>
        <v>-6.0252728276488394</v>
      </c>
      <c r="I104">
        <f t="shared" si="9"/>
        <v>-72.303273931786066</v>
      </c>
      <c r="K104">
        <f t="shared" si="10"/>
        <v>-6.0255326256058197</v>
      </c>
      <c r="M104">
        <f t="shared" si="11"/>
        <v>-6.0255326256058197</v>
      </c>
      <c r="N104" s="13">
        <f t="shared" si="12"/>
        <v>6.7494978451126819E-8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2.7828584570248016</v>
      </c>
      <c r="H105" s="10">
        <f t="shared" si="13"/>
        <v>-5.9772802339803794</v>
      </c>
      <c r="I105">
        <f t="shared" si="9"/>
        <v>-71.72736280776455</v>
      </c>
      <c r="K105">
        <f t="shared" si="10"/>
        <v>-5.9775356938729463</v>
      </c>
      <c r="M105">
        <f t="shared" si="11"/>
        <v>-5.9775356938729463</v>
      </c>
      <c r="N105" s="13">
        <f t="shared" si="12"/>
        <v>6.5259756710246965E-8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2.7912645860181957</v>
      </c>
      <c r="H106" s="10">
        <f t="shared" si="13"/>
        <v>-5.9289443086437315</v>
      </c>
      <c r="I106">
        <f t="shared" si="9"/>
        <v>-71.147331703724774</v>
      </c>
      <c r="K106">
        <f t="shared" si="10"/>
        <v>-5.9291932828962022</v>
      </c>
      <c r="M106">
        <f t="shared" si="11"/>
        <v>-5.9291932828962022</v>
      </c>
      <c r="N106" s="13">
        <f t="shared" si="12"/>
        <v>6.1988178393355771E-8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2.7996707150115898</v>
      </c>
      <c r="H107" s="10">
        <f t="shared" si="13"/>
        <v>-5.8802983460430163</v>
      </c>
      <c r="I107">
        <f t="shared" si="9"/>
        <v>-70.563580152516195</v>
      </c>
      <c r="K107">
        <f t="shared" si="10"/>
        <v>-5.8805386433307447</v>
      </c>
      <c r="M107">
        <f t="shared" si="11"/>
        <v>-5.8805386433307447</v>
      </c>
      <c r="N107" s="13">
        <f t="shared" si="12"/>
        <v>5.7742786489650736E-8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2.8080768440049839</v>
      </c>
      <c r="H108" s="10">
        <f t="shared" si="13"/>
        <v>-5.8313743753397222</v>
      </c>
      <c r="I108">
        <f t="shared" si="9"/>
        <v>-69.976492504076674</v>
      </c>
      <c r="K108">
        <f t="shared" si="10"/>
        <v>-5.831603767585845</v>
      </c>
      <c r="M108">
        <f t="shared" si="11"/>
        <v>-5.831603767585845</v>
      </c>
      <c r="N108" s="13">
        <f t="shared" si="12"/>
        <v>5.2620802581230331E-8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2.816482972998378</v>
      </c>
      <c r="H109" s="10">
        <f t="shared" si="13"/>
        <v>-5.7822032003803789</v>
      </c>
      <c r="I109">
        <f t="shared" si="9"/>
        <v>-69.386438404564544</v>
      </c>
      <c r="K109">
        <f t="shared" si="10"/>
        <v>-5.7824194295465192</v>
      </c>
      <c r="M109">
        <f t="shared" si="11"/>
        <v>-5.7824194295465192</v>
      </c>
      <c r="N109" s="13">
        <f t="shared" si="12"/>
        <v>4.6755052289720996E-8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2.8248891019917721</v>
      </c>
      <c r="H110" s="10">
        <f t="shared" si="13"/>
        <v>-5.7328144384570807</v>
      </c>
      <c r="I110">
        <f t="shared" si="9"/>
        <v>-68.793773261484972</v>
      </c>
      <c r="K110">
        <f t="shared" si="10"/>
        <v>-5.7330152231227638</v>
      </c>
      <c r="M110">
        <f t="shared" si="11"/>
        <v>-5.7330152231227638</v>
      </c>
      <c r="N110" s="13">
        <f t="shared" si="12"/>
        <v>4.0314481973463643E-8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2.8332952309851662</v>
      </c>
      <c r="H111" s="10">
        <f t="shared" si="13"/>
        <v>-5.6832365579335784</v>
      </c>
      <c r="I111">
        <f t="shared" si="9"/>
        <v>-68.198838695202937</v>
      </c>
      <c r="K111">
        <f t="shared" si="10"/>
        <v>-5.6834195996599703</v>
      </c>
      <c r="M111">
        <f t="shared" si="11"/>
        <v>-5.6834195996599703</v>
      </c>
      <c r="N111" s="13">
        <f t="shared" si="12"/>
        <v>3.3504273600542374E-8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2.8417013599785603</v>
      </c>
      <c r="H112" s="10">
        <f t="shared" si="13"/>
        <v>-5.6334969147687177</v>
      </c>
      <c r="I112">
        <f t="shared" si="9"/>
        <v>-67.601962977224616</v>
      </c>
      <c r="K112">
        <f t="shared" si="10"/>
        <v>-5.6336599042431645</v>
      </c>
      <c r="M112">
        <f t="shared" si="11"/>
        <v>-5.6336599042431645</v>
      </c>
      <c r="N112" s="13">
        <f t="shared" si="12"/>
        <v>2.6565568780449755E-5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2.8501074889719535</v>
      </c>
      <c r="H113" s="10">
        <f t="shared" si="13"/>
        <v>-5.58362178796816</v>
      </c>
      <c r="I113">
        <f t="shared" si="9"/>
        <v>-67.003461455617924</v>
      </c>
      <c r="K113">
        <f t="shared" si="10"/>
        <v>-5.5837624109268305</v>
      </c>
      <c r="M113">
        <f t="shared" si="11"/>
        <v>-5.5837624109268305</v>
      </c>
      <c r="N113" s="13">
        <f t="shared" si="12"/>
        <v>1.9774816505232632E-5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2.8585136179653481</v>
      </c>
      <c r="H114" s="10">
        <f t="shared" si="13"/>
        <v>-5.5336364139944711</v>
      </c>
      <c r="I114">
        <f t="shared" si="9"/>
        <v>-66.40363696793365</v>
      </c>
      <c r="K114">
        <f t="shared" si="10"/>
        <v>-5.5337523569210667</v>
      </c>
      <c r="M114">
        <f t="shared" si="11"/>
        <v>-5.5337523569210667</v>
      </c>
      <c r="N114" s="13">
        <f t="shared" si="12"/>
        <v>1.3442762227542962E-5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2.8669197469587417</v>
      </c>
      <c r="H115" s="10">
        <f t="shared" si="13"/>
        <v>-5.4835650201648614</v>
      </c>
      <c r="I115">
        <f t="shared" si="9"/>
        <v>-65.80278024197834</v>
      </c>
      <c r="K115">
        <f t="shared" si="10"/>
        <v>-5.4836539757641232</v>
      </c>
      <c r="M115">
        <f t="shared" si="11"/>
        <v>-5.4836539757641232</v>
      </c>
      <c r="N115" s="13">
        <f t="shared" si="12"/>
        <v>7.9130986400274678E-9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2.8753258759521358</v>
      </c>
      <c r="H116" s="10">
        <f t="shared" si="13"/>
        <v>-5.4334308570650354</v>
      </c>
      <c r="I116">
        <f t="shared" si="9"/>
        <v>-65.201170284780432</v>
      </c>
      <c r="K116">
        <f t="shared" si="10"/>
        <v>-5.433490529510336</v>
      </c>
      <c r="M116">
        <f t="shared" si="11"/>
        <v>-5.433490529510336</v>
      </c>
      <c r="N116" s="13">
        <f t="shared" si="12"/>
        <v>3.5608007281512845E-9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2.8837320049455299</v>
      </c>
      <c r="H117" s="10">
        <f t="shared" si="13"/>
        <v>-5.383256230006852</v>
      </c>
      <c r="I117">
        <f t="shared" si="9"/>
        <v>-64.599074760082232</v>
      </c>
      <c r="K117">
        <f t="shared" si="10"/>
        <v>-5.3832843399618202</v>
      </c>
      <c r="M117">
        <f t="shared" si="11"/>
        <v>-5.3832843399618202</v>
      </c>
      <c r="N117" s="13">
        <f t="shared" si="12"/>
        <v>7.901695683118982E-10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2.892138133938924</v>
      </c>
      <c r="H118" s="10">
        <f t="shared" si="13"/>
        <v>-5.3330625295567415</v>
      </c>
      <c r="I118">
        <f t="shared" si="9"/>
        <v>-63.996750354680898</v>
      </c>
      <c r="K118">
        <f t="shared" si="10"/>
        <v>-5.3330568189713441</v>
      </c>
      <c r="M118">
        <f t="shared" si="11"/>
        <v>-5.3330568189713441</v>
      </c>
      <c r="N118" s="13">
        <f t="shared" si="12"/>
        <v>3.2610785581510302E-11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2.9005442629323182</v>
      </c>
      <c r="H119" s="10">
        <f t="shared" si="13"/>
        <v>-5.2828702611610723</v>
      </c>
      <c r="I119">
        <f t="shared" si="9"/>
        <v>-63.394443133932867</v>
      </c>
      <c r="K119">
        <f t="shared" si="10"/>
        <v>-5.2828284978431297</v>
      </c>
      <c r="M119">
        <f t="shared" si="11"/>
        <v>-5.2828284978431297</v>
      </c>
      <c r="N119" s="13">
        <f t="shared" si="12"/>
        <v>1.7441747255737879E-9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2.9089503919257123</v>
      </c>
      <c r="H120" s="10">
        <f t="shared" si="13"/>
        <v>-5.2326990738939649</v>
      </c>
      <c r="I120">
        <f t="shared" si="9"/>
        <v>-62.792388886727579</v>
      </c>
      <c r="K120">
        <f t="shared" si="10"/>
        <v>-5.2326190558575103</v>
      </c>
      <c r="M120">
        <f t="shared" si="11"/>
        <v>-5.2326190558575103</v>
      </c>
      <c r="N120" s="13">
        <f t="shared" si="12"/>
        <v>6.4028861580548354E-9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2.9173565209191059</v>
      </c>
      <c r="H121" s="10">
        <f t="shared" si="13"/>
        <v>-5.1825677883523324</v>
      </c>
      <c r="I121">
        <f t="shared" si="9"/>
        <v>-62.190813460227986</v>
      </c>
      <c r="K121">
        <f t="shared" si="10"/>
        <v>-5.182447347944672</v>
      </c>
      <c r="M121">
        <f t="shared" si="11"/>
        <v>-5.182447347944672</v>
      </c>
      <c r="N121" s="13">
        <f t="shared" si="12"/>
        <v>1.4505891797417884E-8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2.9257626499125</v>
      </c>
      <c r="H122" s="10">
        <f t="shared" si="13"/>
        <v>-5.1324944237222745</v>
      </c>
      <c r="I122">
        <f t="shared" si="9"/>
        <v>-61.589933084667294</v>
      </c>
      <c r="K122">
        <f t="shared" si="10"/>
        <v>-5.1323314315319557</v>
      </c>
      <c r="M122">
        <f t="shared" si="11"/>
        <v>-5.1323314315319557</v>
      </c>
      <c r="N122" s="13">
        <f t="shared" si="12"/>
        <v>2.65664541049164E-8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2.9341687789058941</v>
      </c>
      <c r="H123" s="10">
        <f t="shared" si="13"/>
        <v>-5.082496224040276</v>
      </c>
      <c r="I123">
        <f t="shared" si="9"/>
        <v>-60.989954688483309</v>
      </c>
      <c r="K123">
        <f t="shared" si="10"/>
        <v>-5.0822885925885775</v>
      </c>
      <c r="M123">
        <f t="shared" si="11"/>
        <v>-5.0822885925885775</v>
      </c>
      <c r="N123" s="13">
        <f t="shared" si="12"/>
        <v>4.3110819734448689E-8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2.9425749078992882</v>
      </c>
      <c r="H124" s="10">
        <f t="shared" si="13"/>
        <v>-5.0325896836719943</v>
      </c>
      <c r="I124">
        <f t="shared" si="9"/>
        <v>-60.391076204063936</v>
      </c>
      <c r="K124">
        <f t="shared" si="10"/>
        <v>-5.032335370890844</v>
      </c>
      <c r="M124">
        <f t="shared" si="11"/>
        <v>-5.032335370890844</v>
      </c>
      <c r="N124" s="13">
        <f t="shared" si="12"/>
        <v>6.4674990656395231E-8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2.9509810368926823</v>
      </c>
      <c r="H125" s="10">
        <f t="shared" si="13"/>
        <v>-4.9827905720308516</v>
      </c>
      <c r="I125">
        <f t="shared" si="9"/>
        <v>-59.793486864370223</v>
      </c>
      <c r="K125">
        <f t="shared" si="10"/>
        <v>-4.9824875845303627</v>
      </c>
      <c r="M125">
        <f t="shared" si="11"/>
        <v>-4.9824875845303627</v>
      </c>
      <c r="N125" s="13">
        <f t="shared" si="12"/>
        <v>9.1801425452547769E-8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2.959387165886076</v>
      </c>
      <c r="H126" s="10">
        <f t="shared" si="13"/>
        <v>-4.9331139575579952</v>
      </c>
      <c r="I126">
        <f t="shared" si="9"/>
        <v>-59.197367490695939</v>
      </c>
      <c r="K126">
        <f t="shared" si="10"/>
        <v>-4.9327603536871152</v>
      </c>
      <c r="M126">
        <f t="shared" si="11"/>
        <v>-4.9327603536871152</v>
      </c>
      <c r="N126" s="13">
        <f t="shared" si="12"/>
        <v>1.2503569750133024E-7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2.9677932948794701</v>
      </c>
      <c r="H127" s="10">
        <f t="shared" si="13"/>
        <v>-4.8835742309846033</v>
      </c>
      <c r="I127">
        <f t="shared" si="9"/>
        <v>-58.60289077181524</v>
      </c>
      <c r="K127">
        <f t="shared" si="10"/>
        <v>-4.8831681236885505</v>
      </c>
      <c r="M127">
        <f t="shared" si="11"/>
        <v>-4.8831681236885505</v>
      </c>
      <c r="N127" s="13">
        <f t="shared" si="12"/>
        <v>1.6492313590734724E-7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2.9761994238728637</v>
      </c>
      <c r="H128" s="10">
        <f t="shared" si="13"/>
        <v>-4.8341851278969337</v>
      </c>
      <c r="I128">
        <f t="shared" si="9"/>
        <v>-58.010221534763204</v>
      </c>
      <c r="K128">
        <f t="shared" si="10"/>
        <v>-4.8337246873753994</v>
      </c>
      <c r="M128">
        <f t="shared" si="11"/>
        <v>-4.8337246873753994</v>
      </c>
      <c r="N128" s="13">
        <f t="shared" si="12"/>
        <v>2.1200547387074745E-7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2.9846055528662578</v>
      </c>
      <c r="H129" s="10">
        <f t="shared" si="13"/>
        <v>-4.7849597506240036</v>
      </c>
      <c r="I129">
        <f t="shared" si="9"/>
        <v>-57.419517007488039</v>
      </c>
      <c r="K129">
        <f t="shared" si="10"/>
        <v>-4.7844432067941662</v>
      </c>
      <c r="M129">
        <f t="shared" si="11"/>
        <v>-4.7844432067941662</v>
      </c>
      <c r="N129" s="13">
        <f t="shared" si="12"/>
        <v>2.6681752814303298E-7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2.9930116818596519</v>
      </c>
      <c r="H130" s="10">
        <f t="shared" si="13"/>
        <v>-4.7359105894671201</v>
      </c>
      <c r="I130">
        <f t="shared" si="9"/>
        <v>-56.830927073605437</v>
      </c>
      <c r="K130">
        <f t="shared" si="10"/>
        <v>-4.7353362342358167</v>
      </c>
      <c r="M130">
        <f t="shared" si="11"/>
        <v>-4.7353362342358167</v>
      </c>
      <c r="N130" s="13">
        <f t="shared" si="12"/>
        <v>3.2988393172550882E-7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3.001417810853046</v>
      </c>
      <c r="H131" s="10">
        <f t="shared" si="13"/>
        <v>-4.6870495432901276</v>
      </c>
      <c r="I131">
        <f t="shared" si="9"/>
        <v>-56.244594519481531</v>
      </c>
      <c r="K131">
        <f t="shared" si="10"/>
        <v>-4.6864157326395706</v>
      </c>
      <c r="M131">
        <f t="shared" si="11"/>
        <v>-4.6864157326395706</v>
      </c>
      <c r="N131" s="13">
        <f t="shared" si="12"/>
        <v>4.0171594075949973E-7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3.0098239398464401</v>
      </c>
      <c r="H132" s="10">
        <f t="shared" si="13"/>
        <v>-4.6383879394885241</v>
      </c>
      <c r="I132">
        <f t="shared" si="9"/>
        <v>-55.66065527386229</v>
      </c>
      <c r="K132">
        <f t="shared" si="10"/>
        <v>-4.6376930953801363</v>
      </c>
      <c r="M132">
        <f t="shared" si="11"/>
        <v>-4.6376930953801363</v>
      </c>
      <c r="N132" s="13">
        <f t="shared" si="12"/>
        <v>4.8280833496127356E-7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3.0182300688398342</v>
      </c>
      <c r="H133" s="10">
        <f t="shared" si="13"/>
        <v>-4.5899365533552707</v>
      </c>
      <c r="I133">
        <f t="shared" si="9"/>
        <v>-55.079238640263249</v>
      </c>
      <c r="K133">
        <f t="shared" si="10"/>
        <v>-4.5891791654562892</v>
      </c>
      <c r="M133">
        <f t="shared" si="11"/>
        <v>-4.5891791654562892</v>
      </c>
      <c r="N133" s="13">
        <f t="shared" si="12"/>
        <v>5.7363642952360878E-7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3.0266361978332283</v>
      </c>
      <c r="H134" s="10">
        <f t="shared" si="13"/>
        <v>-4.5417056268604918</v>
      </c>
      <c r="I134">
        <f t="shared" si="9"/>
        <v>-54.500467522325906</v>
      </c>
      <c r="K134">
        <f t="shared" si="10"/>
        <v>-4.5408842540981231</v>
      </c>
      <c r="M134">
        <f t="shared" si="11"/>
        <v>-4.5408842540981231</v>
      </c>
      <c r="N134" s="13">
        <f t="shared" si="12"/>
        <v>6.7465321476120636E-7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3.0350423268266224</v>
      </c>
      <c r="H135" s="10">
        <f t="shared" si="13"/>
        <v>-4.4937048868619058</v>
      </c>
      <c r="I135">
        <f t="shared" si="9"/>
        <v>-53.92445864234287</v>
      </c>
      <c r="K135">
        <f t="shared" si="10"/>
        <v>-4.492818158809829</v>
      </c>
      <c r="M135">
        <f t="shared" si="11"/>
        <v>-4.492818158809829</v>
      </c>
      <c r="N135" s="13">
        <f t="shared" si="12"/>
        <v>7.8628663833989951E-7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3.0434484558200166</v>
      </c>
      <c r="H136" s="10">
        <f t="shared" si="13"/>
        <v>-4.4459435627622295</v>
      </c>
      <c r="I136">
        <f t="shared" si="9"/>
        <v>-53.351322753146754</v>
      </c>
      <c r="K136">
        <f t="shared" si="10"/>
        <v>-4.4449901808643784</v>
      </c>
      <c r="M136">
        <f t="shared" si="11"/>
        <v>-4.4449901808643784</v>
      </c>
      <c r="N136" s="13">
        <f t="shared" si="12"/>
        <v>9.0893704315016942E-7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3.0518545848134102</v>
      </c>
      <c r="H137" s="10">
        <f t="shared" si="13"/>
        <v>-4.3984304036294946</v>
      </c>
      <c r="I137">
        <f t="shared" si="9"/>
        <v>-52.781164843553938</v>
      </c>
      <c r="K137">
        <f t="shared" si="10"/>
        <v>-4.397409142266028</v>
      </c>
      <c r="M137">
        <f t="shared" si="11"/>
        <v>-4.397409142266028</v>
      </c>
      <c r="N137" s="13">
        <f t="shared" si="12"/>
        <v>1.0429747725096296E-6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3.0602607138068043</v>
      </c>
      <c r="H138" s="10">
        <f t="shared" si="13"/>
        <v>-4.3511736947956416</v>
      </c>
      <c r="I138">
        <f t="shared" si="9"/>
        <v>-52.214084337547703</v>
      </c>
      <c r="K138">
        <f t="shared" si="10"/>
        <v>-4.3500834021960815</v>
      </c>
      <c r="M138">
        <f t="shared" si="11"/>
        <v>-4.3500834021960815</v>
      </c>
      <c r="N138" s="13">
        <f t="shared" si="12"/>
        <v>1.1887379526556776E-6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3.068666842800198</v>
      </c>
      <c r="H139" s="10">
        <f t="shared" si="13"/>
        <v>-4.3041812739484371</v>
      </c>
      <c r="I139">
        <f t="shared" si="9"/>
        <v>-51.650175287381245</v>
      </c>
      <c r="K139">
        <f t="shared" si="10"/>
        <v>-4.3030208729569912</v>
      </c>
      <c r="M139">
        <f t="shared" si="11"/>
        <v>-4.3030208729569912</v>
      </c>
      <c r="N139" s="13">
        <f t="shared" si="12"/>
        <v>1.3465304609485713E-6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3.0770729717935921</v>
      </c>
      <c r="H140" s="10">
        <f t="shared" si="13"/>
        <v>-4.2574605467312585</v>
      </c>
      <c r="I140">
        <f t="shared" si="9"/>
        <v>-51.089526560775099</v>
      </c>
      <c r="K140">
        <f t="shared" si="10"/>
        <v>-4.256229035429274</v>
      </c>
      <c r="M140">
        <f t="shared" si="11"/>
        <v>-4.256229035429274</v>
      </c>
      <c r="N140" s="13">
        <f t="shared" si="12"/>
        <v>1.5166200869155865E-6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3.0854791007869862</v>
      </c>
      <c r="H141" s="10">
        <f t="shared" si="13"/>
        <v>-4.2110185018649497</v>
      </c>
      <c r="I141">
        <f t="shared" si="9"/>
        <v>-50.532222022379401</v>
      </c>
      <c r="K141">
        <f t="shared" si="10"/>
        <v>-4.2097149540555669</v>
      </c>
      <c r="M141">
        <f t="shared" si="11"/>
        <v>-4.2097149540555669</v>
      </c>
      <c r="N141" s="13">
        <f t="shared" si="12"/>
        <v>1.699236891346694E-6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3.0938852297803803</v>
      </c>
      <c r="H142" s="10">
        <f t="shared" si="13"/>
        <v>-4.1648617258055181</v>
      </c>
      <c r="I142">
        <f t="shared" si="9"/>
        <v>-49.978340709666213</v>
      </c>
      <c r="K142">
        <f t="shared" si="10"/>
        <v>-4.1634852913654603</v>
      </c>
      <c r="M142">
        <f t="shared" si="11"/>
        <v>-4.1634852913654603</v>
      </c>
      <c r="N142" s="13">
        <f t="shared" si="12"/>
        <v>1.8945717677770918E-6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3.1022913587737744</v>
      </c>
      <c r="H143" s="10">
        <f t="shared" si="13"/>
        <v>-4.1189964169510791</v>
      </c>
      <c r="I143">
        <f t="shared" si="9"/>
        <v>-49.427957003412949</v>
      </c>
      <c r="K143">
        <f t="shared" si="10"/>
        <v>-4.1175463220545732</v>
      </c>
      <c r="M143">
        <f t="shared" si="11"/>
        <v>-4.1175463220545732</v>
      </c>
      <c r="N143" s="13">
        <f t="shared" si="12"/>
        <v>2.1027752088725666E-6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3.110697487767168</v>
      </c>
      <c r="H144" s="10">
        <f t="shared" si="13"/>
        <v>-4.0734283994110809</v>
      </c>
      <c r="I144">
        <f t="shared" si="9"/>
        <v>-48.881140792932968</v>
      </c>
      <c r="K144">
        <f t="shared" si="10"/>
        <v>-4.0719039466308393</v>
      </c>
      <c r="M144">
        <f t="shared" si="11"/>
        <v>-4.0719039466308393</v>
      </c>
      <c r="N144" s="13">
        <f t="shared" si="12"/>
        <v>2.3239562791863532E-6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3.1191036167605621</v>
      </c>
      <c r="H145" s="10">
        <f t="shared" si="13"/>
        <v>-4.0281631363504582</v>
      </c>
      <c r="I145">
        <f t="shared" si="9"/>
        <v>-48.337957636205502</v>
      </c>
      <c r="K145">
        <f t="shared" si="10"/>
        <v>-4.0265637046406297</v>
      </c>
      <c r="M145">
        <f t="shared" si="11"/>
        <v>-4.0265637046406297</v>
      </c>
      <c r="N145" s="13">
        <f t="shared" si="12"/>
        <v>2.5581817944047858E-6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3.1275097457539562</v>
      </c>
      <c r="H146" s="10">
        <f t="shared" si="13"/>
        <v>-3.9832057429210601</v>
      </c>
      <c r="I146">
        <f t="shared" si="9"/>
        <v>-47.798468915052723</v>
      </c>
      <c r="K146">
        <f t="shared" si="10"/>
        <v>-3.9815307874870198</v>
      </c>
      <c r="M146">
        <f t="shared" si="11"/>
        <v>-3.9815307874870198</v>
      </c>
      <c r="N146" s="13">
        <f t="shared" si="12"/>
        <v>2.8054757060210685E-6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ref="G147:G210" si="15">$E$11*(D147/$E$12+1)</f>
        <v>3.1359158747473503</v>
      </c>
      <c r="H147" s="10">
        <f t="shared" si="13"/>
        <v>-3.938560998792271</v>
      </c>
      <c r="I147">
        <f t="shared" si="9"/>
        <v>-47.262731985507251</v>
      </c>
      <c r="K147">
        <f t="shared" si="10"/>
        <v>-3.9368100508520385</v>
      </c>
      <c r="M147">
        <f t="shared" si="11"/>
        <v>-3.9368100508520385</v>
      </c>
      <c r="N147" s="13">
        <f t="shared" si="12"/>
        <v>3.0658186894042599E-6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si="15"/>
        <v>3.1443220037407444</v>
      </c>
      <c r="H148" s="10">
        <f t="shared" si="13"/>
        <v>-3.8942333602925254</v>
      </c>
      <c r="I148">
        <f t="shared" ref="I148:I211" si="16">H148*$E$6</f>
        <v>-46.730800323510309</v>
      </c>
      <c r="K148">
        <f t="shared" ref="K148:K211" si="17">(1/2)*(($L$9/2)*$L$4*EXP(-$L$7*$O$6*(G148/$O$6-1))+($L$9/2)*$L$4*EXP(-$L$7*$O$6*(($H$4/$E$4)*G148/$O$6-1))-(($L$9/2)*$L$6*EXP(-$L$5*$O$6*(G148/$O$6-1))+($L$9/2)*$L$6*EXP(-$L$5*$O$6*(($H$4/$E$4)*G148/$O$6-1))))</f>
        <v>-3.8924060267345748</v>
      </c>
      <c r="M148">
        <f t="shared" ref="M148:M211" si="18">(1/2)*(($L$9/2)*$O$4*EXP(-$O$8*$O$6*(G148/$O$6-1))+($L$9/2)*$O$4*EXP(-$O$8*$O$6*(($H$4/$E$4)*G148/$O$6-1))-(($L$9/2)*$O$7*EXP(-$O$5*$O$6*(G148/$O$6-1))+($L$9/2)*$O$7*EXP(-$O$5*$O$6*(($H$4/$E$4)*G148/$O$6-1))))</f>
        <v>-3.8924060267345748</v>
      </c>
      <c r="N148" s="13">
        <f t="shared" ref="N148:N211" si="19">(M148-H148)^2*O148</f>
        <v>3.33914793201246E-6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3.1527281327341385</v>
      </c>
      <c r="H149" s="10">
        <f t="shared" ref="H149:H212" si="20">-(-$B$4)*(1+D149+$E$5*D149^3)*EXP(-D149)</f>
        <v>-3.8502269721729676</v>
      </c>
      <c r="I149">
        <f t="shared" si="16"/>
        <v>-46.202723666075613</v>
      </c>
      <c r="K149">
        <f t="shared" si="17"/>
        <v>-3.8483229351151267</v>
      </c>
      <c r="M149">
        <f t="shared" si="18"/>
        <v>-3.8483229351151267</v>
      </c>
      <c r="N149" s="13">
        <f t="shared" si="19"/>
        <v>3.6253571176315213E-6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3.1611342617275326</v>
      </c>
      <c r="H150" s="10">
        <f t="shared" si="20"/>
        <v>-3.8065456790042886</v>
      </c>
      <c r="I150">
        <f t="shared" si="16"/>
        <v>-45.678548148051462</v>
      </c>
      <c r="K150">
        <f t="shared" si="17"/>
        <v>-3.8045646952583398</v>
      </c>
      <c r="M150">
        <f t="shared" si="18"/>
        <v>-3.8045646952583398</v>
      </c>
      <c r="N150" s="13">
        <f t="shared" si="19"/>
        <v>3.9242966017133175E-6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3.1695403907209267</v>
      </c>
      <c r="H151" s="10">
        <f t="shared" si="20"/>
        <v>-3.7631930362174097</v>
      </c>
      <c r="I151">
        <f t="shared" si="16"/>
        <v>-45.158316434608921</v>
      </c>
      <c r="K151">
        <f t="shared" si="17"/>
        <v>-3.7611349366639617</v>
      </c>
      <c r="M151">
        <f t="shared" si="18"/>
        <v>-3.7611349366639617</v>
      </c>
      <c r="N151" s="13">
        <f t="shared" si="19"/>
        <v>4.2357737719030422E-6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3.17794651971432</v>
      </c>
      <c r="H152" s="10">
        <f t="shared" si="20"/>
        <v>-3.7201723207984121</v>
      </c>
      <c r="I152">
        <f t="shared" si="16"/>
        <v>-44.642067849580947</v>
      </c>
      <c r="K152">
        <f t="shared" si="17"/>
        <v>-3.7180370096765039</v>
      </c>
      <c r="M152">
        <f t="shared" si="18"/>
        <v>-3.7180370096765039</v>
      </c>
      <c r="N152" s="13">
        <f t="shared" si="19"/>
        <v>4.5595535873450023E-6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3.186352648707715</v>
      </c>
      <c r="H153" s="10">
        <f t="shared" si="20"/>
        <v>-3.6774865416477982</v>
      </c>
      <c r="I153">
        <f t="shared" si="16"/>
        <v>-44.129838499773577</v>
      </c>
      <c r="K153">
        <f t="shared" si="17"/>
        <v>-3.6752739957636344</v>
      </c>
      <c r="M153">
        <f t="shared" si="18"/>
        <v>-3.6752739957636344</v>
      </c>
      <c r="N153" s="13">
        <f t="shared" si="19"/>
        <v>4.8953592895299612E-6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3.1947587777011082</v>
      </c>
      <c r="H154" s="10">
        <f t="shared" si="20"/>
        <v>-3.6351384496139181</v>
      </c>
      <c r="I154">
        <f t="shared" si="16"/>
        <v>-43.621661395367013</v>
      </c>
      <c r="K154">
        <f t="shared" si="17"/>
        <v>-3.6328487174730917</v>
      </c>
      <c r="M154">
        <f t="shared" si="18"/>
        <v>-3.6328487174730917</v>
      </c>
      <c r="N154" s="13">
        <f t="shared" si="19"/>
        <v>5.2428732767334258E-6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3.2031649066945023</v>
      </c>
      <c r="H155" s="10">
        <f t="shared" si="20"/>
        <v>-3.5931305472100648</v>
      </c>
      <c r="I155">
        <f t="shared" si="16"/>
        <v>-43.117566566520779</v>
      </c>
      <c r="K155">
        <f t="shared" si="17"/>
        <v>-3.5907637480774182</v>
      </c>
      <c r="M155">
        <f t="shared" si="18"/>
        <v>-3.5907637480774182</v>
      </c>
      <c r="N155" s="13">
        <f t="shared" si="19"/>
        <v>5.6017381342966552E-6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3.2115710356878964</v>
      </c>
      <c r="H156" s="10">
        <f t="shared" si="20"/>
        <v>-3.5514650980245577</v>
      </c>
      <c r="I156">
        <f t="shared" si="16"/>
        <v>-42.617581176294692</v>
      </c>
      <c r="K156">
        <f t="shared" si="17"/>
        <v>-3.5490214209159134</v>
      </c>
      <c r="M156">
        <f t="shared" si="18"/>
        <v>-3.5490214209159134</v>
      </c>
      <c r="N156" s="13">
        <f t="shared" si="19"/>
        <v>5.9715578113118615E-6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3.2199771646812905</v>
      </c>
      <c r="H157" s="10">
        <f t="shared" si="20"/>
        <v>-3.5101441358327774</v>
      </c>
      <c r="I157">
        <f t="shared" si="16"/>
        <v>-42.121729629993325</v>
      </c>
      <c r="K157">
        <f t="shared" si="17"/>
        <v>-3.5076238384425338</v>
      </c>
      <c r="M157">
        <f t="shared" si="18"/>
        <v>-3.5076238384425338</v>
      </c>
      <c r="N157" s="13">
        <f t="shared" si="19"/>
        <v>6.351898935268801E-6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3.2283832936746846</v>
      </c>
      <c r="H158" s="10">
        <f t="shared" si="20"/>
        <v>-3.4691694734199441</v>
      </c>
      <c r="I158">
        <f t="shared" si="16"/>
        <v>-41.630033681039329</v>
      </c>
      <c r="K158">
        <f t="shared" si="17"/>
        <v>-3.4665728809885232</v>
      </c>
      <c r="M158">
        <f t="shared" si="18"/>
        <v>-3.4665728809885232</v>
      </c>
      <c r="N158" s="13">
        <f t="shared" si="19"/>
        <v>6.7422922549120528E-6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3.2367894226680787</v>
      </c>
      <c r="H159" s="10">
        <f t="shared" si="20"/>
        <v>-3.4285427111231259</v>
      </c>
      <c r="I159">
        <f t="shared" si="16"/>
        <v>-41.142512533477515</v>
      </c>
      <c r="K159">
        <f t="shared" si="17"/>
        <v>-3.4258702152481284</v>
      </c>
      <c r="M159">
        <f t="shared" si="18"/>
        <v>-3.4258702152481284</v>
      </c>
      <c r="N159" s="13">
        <f t="shared" si="19"/>
        <v>7.1422342018787381E-6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3.2451955516614728</v>
      </c>
      <c r="H160" s="10">
        <f t="shared" si="20"/>
        <v>-3.3882652451007687</v>
      </c>
      <c r="I160">
        <f t="shared" si="16"/>
        <v>-40.659182941209224</v>
      </c>
      <c r="K160">
        <f t="shared" si="17"/>
        <v>-3.3855173024956215</v>
      </c>
      <c r="M160">
        <f t="shared" si="18"/>
        <v>-3.3855173024956215</v>
      </c>
      <c r="N160" s="13">
        <f t="shared" si="19"/>
        <v>7.5511885611826433E-6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3.2536016806548664</v>
      </c>
      <c r="H161" s="10">
        <f t="shared" si="20"/>
        <v>-3.3483382753377602</v>
      </c>
      <c r="I161">
        <f t="shared" si="16"/>
        <v>-40.180059304053124</v>
      </c>
      <c r="K161">
        <f t="shared" si="17"/>
        <v>-3.3455154065415322</v>
      </c>
      <c r="M161">
        <f t="shared" si="18"/>
        <v>-3.3455154065415322</v>
      </c>
      <c r="N161" s="13">
        <f t="shared" si="19"/>
        <v>7.9685882407174402E-6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3.2620078096482605</v>
      </c>
      <c r="H162" s="10">
        <f t="shared" si="20"/>
        <v>-3.3087628133938702</v>
      </c>
      <c r="I162">
        <f t="shared" si="16"/>
        <v>-39.705153760726446</v>
      </c>
      <c r="K162">
        <f t="shared" si="17"/>
        <v>-3.3058656014358179</v>
      </c>
      <c r="M162">
        <f t="shared" si="18"/>
        <v>-3.3058656014358179</v>
      </c>
      <c r="N162" s="13">
        <f t="shared" si="19"/>
        <v>8.393837129881649E-6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3.2704139386416542</v>
      </c>
      <c r="H163" s="10">
        <f t="shared" si="20"/>
        <v>-3.2695396899031168</v>
      </c>
      <c r="I163">
        <f t="shared" si="16"/>
        <v>-39.234476278837406</v>
      </c>
      <c r="K163">
        <f t="shared" si="17"/>
        <v>-3.2665687789254849</v>
      </c>
      <c r="M163">
        <f t="shared" si="18"/>
        <v>-3.2665687789254849</v>
      </c>
      <c r="N163" s="13">
        <f t="shared" si="19"/>
        <v>8.8263120370138101E-6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3.2788200676350487</v>
      </c>
      <c r="H164" s="10">
        <f t="shared" si="20"/>
        <v>-3.230669561831482</v>
      </c>
      <c r="I164">
        <f t="shared" si="16"/>
        <v>-38.768034741977786</v>
      </c>
      <c r="K164">
        <f t="shared" si="17"/>
        <v>-3.2276256556738865</v>
      </c>
      <c r="M164">
        <f t="shared" si="18"/>
        <v>-3.2276256556738865</v>
      </c>
      <c r="N164" s="13">
        <f t="shared" si="19"/>
        <v>9.2653646962480003E-6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3.2872261966284424</v>
      </c>
      <c r="H165" s="10">
        <f t="shared" si="20"/>
        <v>-3.1921529195000957</v>
      </c>
      <c r="I165">
        <f t="shared" si="16"/>
        <v>-38.305835034001149</v>
      </c>
      <c r="K165">
        <f t="shared" si="17"/>
        <v>-3.1890367802488502</v>
      </c>
      <c r="M165">
        <f t="shared" si="18"/>
        <v>-3.1890367802488502</v>
      </c>
      <c r="N165" s="13">
        <f t="shared" si="19"/>
        <v>9.7103238331531287E-6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3.2956323256218365</v>
      </c>
      <c r="H166" s="10">
        <f t="shared" si="20"/>
        <v>-3.1539900933808878</v>
      </c>
      <c r="I166">
        <f t="shared" si="16"/>
        <v>-37.847881120570655</v>
      </c>
      <c r="K166">
        <f t="shared" si="17"/>
        <v>-3.1508025398863828</v>
      </c>
      <c r="M166">
        <f t="shared" si="18"/>
        <v>-3.1508025398863828</v>
      </c>
      <c r="N166" s="13">
        <f t="shared" si="19"/>
        <v>1.0160497280330698E-5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3.3040384546152306</v>
      </c>
      <c r="H167" s="10">
        <f t="shared" si="20"/>
        <v>-3.116181260671453</v>
      </c>
      <c r="I167">
        <f t="shared" si="16"/>
        <v>-37.394175128057434</v>
      </c>
      <c r="K167">
        <f t="shared" si="17"/>
        <v>-3.1129231670367519</v>
      </c>
      <c r="M167">
        <f t="shared" si="18"/>
        <v>-3.1129231670367519</v>
      </c>
      <c r="N167" s="13">
        <f t="shared" si="19"/>
        <v>1.0615174132479739E-5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3.3124445836086243</v>
      </c>
      <c r="H168" s="10">
        <f t="shared" si="20"/>
        <v>-3.0787264516557125</v>
      </c>
      <c r="I168">
        <f t="shared" si="16"/>
        <v>-36.944717419868553</v>
      </c>
      <c r="K168">
        <f t="shared" si="17"/>
        <v>-3.0753987456993164</v>
      </c>
      <c r="M168">
        <f t="shared" si="18"/>
        <v>-3.0753987456993164</v>
      </c>
      <c r="N168" s="13">
        <f t="shared" si="19"/>
        <v>1.1073626932234E-5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3.3208507126020184</v>
      </c>
      <c r="H169" s="10">
        <f t="shared" si="20"/>
        <v>-3.0416255558567542</v>
      </c>
      <c r="I169">
        <f t="shared" si="16"/>
        <v>-36.49950667028105</v>
      </c>
      <c r="K169">
        <f t="shared" si="17"/>
        <v>-3.0382292175524439</v>
      </c>
      <c r="M169">
        <f t="shared" si="18"/>
        <v>-3.0382292175524439</v>
      </c>
      <c r="N169" s="13">
        <f t="shared" si="19"/>
        <v>1.1535113877325351E-5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3.3292568415954125</v>
      </c>
      <c r="H170" s="10">
        <f t="shared" si="20"/>
        <v>-3.0048783279880671</v>
      </c>
      <c r="I170">
        <f t="shared" si="16"/>
        <v>-36.058539935856807</v>
      </c>
      <c r="K170">
        <f t="shared" si="17"/>
        <v>-3.0014143878846347</v>
      </c>
      <c r="M170">
        <f t="shared" si="18"/>
        <v>-3.0014143878846347</v>
      </c>
      <c r="N170" s="13">
        <f t="shared" si="19"/>
        <v>1.199888104016746E-5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3.3376629705888066</v>
      </c>
      <c r="H171" s="10">
        <f t="shared" si="20"/>
        <v>-2.9684843937091836</v>
      </c>
      <c r="I171">
        <f t="shared" si="16"/>
        <v>-35.621812724510207</v>
      </c>
      <c r="K171">
        <f t="shared" si="17"/>
        <v>-2.9649539313327509</v>
      </c>
      <c r="M171">
        <f t="shared" si="18"/>
        <v>-2.9649539313327509</v>
      </c>
      <c r="N171" s="13">
        <f t="shared" si="19"/>
        <v>1.2464164591407042E-5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3.3460690995822007</v>
      </c>
      <c r="H172" s="10">
        <f t="shared" si="20"/>
        <v>-2.9324432551916018</v>
      </c>
      <c r="I172">
        <f t="shared" si="16"/>
        <v>-35.189319062299219</v>
      </c>
      <c r="K172">
        <f t="shared" si="17"/>
        <v>-2.9288473974331306</v>
      </c>
      <c r="M172">
        <f t="shared" si="18"/>
        <v>-2.9288473974331306</v>
      </c>
      <c r="N172" s="13">
        <f t="shared" si="19"/>
        <v>1.2930193019157198E-5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3.3544752285755948</v>
      </c>
      <c r="H173" s="10">
        <f t="shared" si="20"/>
        <v>-2.8967542965006667</v>
      </c>
      <c r="I173">
        <f t="shared" si="16"/>
        <v>-34.761051558007999</v>
      </c>
      <c r="K173">
        <f t="shared" si="17"/>
        <v>-2.8930942159911988</v>
      </c>
      <c r="M173">
        <f t="shared" si="18"/>
        <v>-2.8930942159911988</v>
      </c>
      <c r="N173" s="13">
        <f t="shared" si="19"/>
        <v>1.3396189335787373E-5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3.3628813575689889</v>
      </c>
      <c r="H174" s="10">
        <f t="shared" si="20"/>
        <v>-2.861416788798953</v>
      </c>
      <c r="I174">
        <f t="shared" si="16"/>
        <v>-34.337001465587434</v>
      </c>
      <c r="K174">
        <f t="shared" si="17"/>
        <v>-2.8576937022749767</v>
      </c>
      <c r="M174">
        <f t="shared" si="18"/>
        <v>-2.8576937022749767</v>
      </c>
      <c r="N174" s="13">
        <f t="shared" si="19"/>
        <v>1.3861373265014292E-5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3.371287486562383</v>
      </c>
      <c r="H175" s="10">
        <f t="shared" si="20"/>
        <v>-2.8264298953764975</v>
      </c>
      <c r="I175">
        <f t="shared" si="16"/>
        <v>-33.91715874451797</v>
      </c>
      <c r="K175">
        <f t="shared" si="17"/>
        <v>-2.8226450620378034</v>
      </c>
      <c r="M175">
        <f t="shared" si="18"/>
        <v>-2.8226450620378034</v>
      </c>
      <c r="N175" s="13">
        <f t="shared" si="19"/>
        <v>1.4324963401690027E-5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3.3796936155557771</v>
      </c>
      <c r="H176" s="10">
        <f t="shared" si="20"/>
        <v>-2.7917926765131229</v>
      </c>
      <c r="I176">
        <f t="shared" si="16"/>
        <v>-33.501512118157478</v>
      </c>
      <c r="K176">
        <f t="shared" si="17"/>
        <v>-2.7879473963753791</v>
      </c>
      <c r="M176">
        <f t="shared" si="18"/>
        <v>-2.7879473963753791</v>
      </c>
      <c r="N176" s="13">
        <f t="shared" si="19"/>
        <v>1.4786179337726725E-5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3.3880997445491707</v>
      </c>
      <c r="H177" s="10">
        <f t="shared" si="20"/>
        <v>-2.7575040941778983</v>
      </c>
      <c r="I177">
        <f t="shared" si="16"/>
        <v>-33.09004913013478</v>
      </c>
      <c r="K177">
        <f t="shared" si="17"/>
        <v>-2.7535997064220914</v>
      </c>
      <c r="M177">
        <f t="shared" si="18"/>
        <v>-2.7535997064220914</v>
      </c>
      <c r="N177" s="13">
        <f t="shared" si="19"/>
        <v>1.5244243747695046E-5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3.3965058735425644</v>
      </c>
      <c r="H178" s="10">
        <f t="shared" si="20"/>
        <v>-2.7235630165706772</v>
      </c>
      <c r="I178">
        <f t="shared" si="16"/>
        <v>-32.682756198848125</v>
      </c>
      <c r="K178">
        <f t="shared" si="17"/>
        <v>-2.7196008978914898</v>
      </c>
      <c r="M178">
        <f t="shared" si="18"/>
        <v>-2.7196008978914898</v>
      </c>
      <c r="N178" s="13">
        <f t="shared" si="19"/>
        <v>1.5698384427965607E-5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3.4049120025359589</v>
      </c>
      <c r="H179" s="10">
        <f t="shared" si="20"/>
        <v>-2.6899682225104753</v>
      </c>
      <c r="I179">
        <f t="shared" si="16"/>
        <v>-32.2796186701257</v>
      </c>
      <c r="K179">
        <f t="shared" si="17"/>
        <v>-2.6859497854655885</v>
      </c>
      <c r="M179">
        <f t="shared" si="18"/>
        <v>-2.6859497854655885</v>
      </c>
      <c r="N179" s="13">
        <f t="shared" si="19"/>
        <v>1.6147836283718578E-5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3.4133181315293526</v>
      </c>
      <c r="H180" s="10">
        <f t="shared" si="20"/>
        <v>-2.6567184056753503</v>
      </c>
      <c r="I180">
        <f t="shared" si="16"/>
        <v>-31.880620868104202</v>
      </c>
      <c r="K180">
        <f t="shared" si="17"/>
        <v>-2.6526450970375719</v>
      </c>
      <c r="M180">
        <f t="shared" si="18"/>
        <v>-2.6526450970375719</v>
      </c>
      <c r="N180" s="13">
        <f t="shared" si="19"/>
        <v>1.659184325860044E-5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3.4217242605227471</v>
      </c>
      <c r="H181" s="10">
        <f t="shared" si="20"/>
        <v>-2.6238121786982793</v>
      </c>
      <c r="I181">
        <f t="shared" si="16"/>
        <v>-31.485746144379352</v>
      </c>
      <c r="K181">
        <f t="shared" si="17"/>
        <v>-2.6196854778122711</v>
      </c>
      <c r="M181">
        <f t="shared" si="18"/>
        <v>-2.6196854778122711</v>
      </c>
      <c r="N181" s="13">
        <f t="shared" si="19"/>
        <v>1.7029660202580816E-5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3.4301303895161408</v>
      </c>
      <c r="H182" s="10">
        <f t="shared" si="20"/>
        <v>-2.5912480771234243</v>
      </c>
      <c r="I182">
        <f t="shared" si="16"/>
        <v>-31.094976925481092</v>
      </c>
      <c r="K182">
        <f t="shared" si="17"/>
        <v>-2.5870694942688148</v>
      </c>
      <c r="M182">
        <f t="shared" si="18"/>
        <v>-2.5870694942688148</v>
      </c>
      <c r="N182" s="13">
        <f t="shared" si="19"/>
        <v>1.7460554672836316E-5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3.4385365185095349</v>
      </c>
      <c r="H183" s="10">
        <f t="shared" si="20"/>
        <v>-2.559024563227029</v>
      </c>
      <c r="I183">
        <f t="shared" si="16"/>
        <v>-30.70829475872435</v>
      </c>
      <c r="K183">
        <f t="shared" si="17"/>
        <v>-2.5547956379895114</v>
      </c>
      <c r="M183">
        <f t="shared" si="18"/>
        <v>-2.5547956379895114</v>
      </c>
      <c r="N183" s="13">
        <f t="shared" si="19"/>
        <v>1.7883808664513385E-5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3.4469426475029286</v>
      </c>
      <c r="H184" s="10">
        <f t="shared" si="20"/>
        <v>-2.5271400297070992</v>
      </c>
      <c r="I184">
        <f t="shared" si="16"/>
        <v>-30.32568035648519</v>
      </c>
      <c r="K184">
        <f t="shared" si="17"/>
        <v>-2.5228623293591159</v>
      </c>
      <c r="M184">
        <f t="shared" si="18"/>
        <v>-2.5228623293591159</v>
      </c>
      <c r="N184" s="13">
        <f t="shared" si="19"/>
        <v>1.8298720267136007E-5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3.4553487764963227</v>
      </c>
      <c r="H185" s="10">
        <f t="shared" si="20"/>
        <v>-2.4955928032458488</v>
      </c>
      <c r="I185">
        <f t="shared" si="16"/>
        <v>-29.947113638950185</v>
      </c>
      <c r="K185">
        <f t="shared" si="17"/>
        <v>-2.4912679211383493</v>
      </c>
      <c r="M185">
        <f t="shared" si="18"/>
        <v>-2.4912679211383493</v>
      </c>
      <c r="N185" s="13">
        <f t="shared" si="19"/>
        <v>1.8704605243769175E-5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3.4637549054897168</v>
      </c>
      <c r="H186" s="10">
        <f t="shared" si="20"/>
        <v>-2.4643811479488416</v>
      </c>
      <c r="I186">
        <f t="shared" si="16"/>
        <v>-29.572573775386097</v>
      </c>
      <c r="K186">
        <f t="shared" si="17"/>
        <v>-2.4600107019155311</v>
      </c>
      <c r="M186">
        <f t="shared" si="18"/>
        <v>-2.4600107019155311</v>
      </c>
      <c r="N186" s="13">
        <f t="shared" si="19"/>
        <v>1.9100798530079425E-5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3.4721610344831109</v>
      </c>
      <c r="H187" s="10">
        <f t="shared" si="20"/>
        <v>-2.4335032686645821</v>
      </c>
      <c r="I187">
        <f t="shared" si="16"/>
        <v>-29.202039223974985</v>
      </c>
      <c r="K187">
        <f t="shared" si="17"/>
        <v>-2.4290888994400093</v>
      </c>
      <c r="M187">
        <f t="shared" si="18"/>
        <v>-2.4290888994400093</v>
      </c>
      <c r="N187" s="13">
        <f t="shared" si="19"/>
        <v>1.9486655650855764E-5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3.480567163476505</v>
      </c>
      <c r="H188" s="10">
        <f t="shared" si="20"/>
        <v>-2.4029573141882565</v>
      </c>
      <c r="I188">
        <f t="shared" si="16"/>
        <v>-28.835487770259078</v>
      </c>
      <c r="K188">
        <f t="shared" si="17"/>
        <v>-2.3985006838410112</v>
      </c>
      <c r="M188">
        <f t="shared" si="18"/>
        <v>-2.3985006838410112</v>
      </c>
      <c r="N188" s="13">
        <f t="shared" si="19"/>
        <v>1.986155405198781E-5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3.4889732924698986</v>
      </c>
      <c r="H189" s="10">
        <f t="shared" si="20"/>
        <v>-2.3727413803531703</v>
      </c>
      <c r="I189">
        <f t="shared" si="16"/>
        <v>-28.472896564238042</v>
      </c>
      <c r="K189">
        <f t="shared" si="17"/>
        <v>-2.3682441707354025</v>
      </c>
      <c r="M189">
        <f t="shared" si="18"/>
        <v>-2.3682441707354025</v>
      </c>
      <c r="N189" s="13">
        <f t="shared" si="19"/>
        <v>2.0224894346143053E-5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3.4973794214632932</v>
      </c>
      <c r="H190" s="10">
        <f t="shared" si="20"/>
        <v>-2.3428535130133632</v>
      </c>
      <c r="I190">
        <f t="shared" si="16"/>
        <v>-28.114242156160358</v>
      </c>
      <c r="K190">
        <f t="shared" si="17"/>
        <v>-2.3383174242277454</v>
      </c>
      <c r="M190">
        <f t="shared" si="18"/>
        <v>-2.3383174242277454</v>
      </c>
      <c r="N190" s="13">
        <f t="shared" si="19"/>
        <v>2.0576101471007951E-5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3.5057855504566864</v>
      </c>
      <c r="H191" s="10">
        <f t="shared" si="20"/>
        <v>-2.3132917109207503</v>
      </c>
      <c r="I191">
        <f t="shared" si="16"/>
        <v>-27.759500531049003</v>
      </c>
      <c r="K191">
        <f t="shared" si="17"/>
        <v>-2.3087184598059887</v>
      </c>
      <c r="M191">
        <f t="shared" si="18"/>
        <v>-2.3087184598059887</v>
      </c>
      <c r="N191" s="13">
        <f t="shared" si="19"/>
        <v>2.0914625758668122E-5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3.5141916794500805</v>
      </c>
      <c r="H192" s="10">
        <f t="shared" si="20"/>
        <v>-2.2840539285000725</v>
      </c>
      <c r="I192">
        <f t="shared" si="16"/>
        <v>-27.40864714200087</v>
      </c>
      <c r="K192">
        <f t="shared" si="17"/>
        <v>-2.2794452471359072</v>
      </c>
      <c r="M192">
        <f t="shared" si="18"/>
        <v>-2.2794452471359072</v>
      </c>
      <c r="N192" s="13">
        <f t="shared" si="19"/>
        <v>2.1239943916404133E-5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3.5225978084434746</v>
      </c>
      <c r="H193" s="10">
        <f t="shared" si="20"/>
        <v>-2.2551380785248116</v>
      </c>
      <c r="I193">
        <f t="shared" si="16"/>
        <v>-27.061656942297738</v>
      </c>
      <c r="K193">
        <f t="shared" si="17"/>
        <v>-2.2504957127575191</v>
      </c>
      <c r="M193">
        <f t="shared" si="18"/>
        <v>-2.2504957127575191</v>
      </c>
      <c r="N193" s="13">
        <f t="shared" si="19"/>
        <v>2.1551559917329181E-5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3.5310039374368687</v>
      </c>
      <c r="H194" s="10">
        <f t="shared" si="20"/>
        <v>-2.2265420346971574</v>
      </c>
      <c r="I194">
        <f t="shared" si="16"/>
        <v>-26.718504416365889</v>
      </c>
      <c r="K194">
        <f t="shared" si="17"/>
        <v>-2.2218677426863915</v>
      </c>
      <c r="M194">
        <f t="shared" si="18"/>
        <v>-2.2218677426863915</v>
      </c>
      <c r="N194" s="13">
        <f t="shared" si="19"/>
        <v>2.1849005801909517E-5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3.5394100664302628</v>
      </c>
      <c r="H195" s="10">
        <f t="shared" si="20"/>
        <v>-2.1982636341350146</v>
      </c>
      <c r="I195">
        <f t="shared" si="16"/>
        <v>-26.379163609620175</v>
      </c>
      <c r="K195">
        <f t="shared" si="17"/>
        <v>-2.1935591849228171</v>
      </c>
      <c r="M195">
        <f t="shared" si="18"/>
        <v>-2.1935591849228171</v>
      </c>
      <c r="N195" s="13">
        <f t="shared" si="19"/>
        <v>2.2131842390145502E-5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3.5478161954236569</v>
      </c>
      <c r="H196" s="10">
        <f t="shared" si="20"/>
        <v>-2.1703006797689461</v>
      </c>
      <c r="I196">
        <f t="shared" si="16"/>
        <v>-26.043608157227354</v>
      </c>
      <c r="K196">
        <f t="shared" si="17"/>
        <v>-2.1655678518716956</v>
      </c>
      <c r="M196">
        <f t="shared" si="18"/>
        <v>-2.1655678518716956</v>
      </c>
      <c r="N196" s="13">
        <f t="shared" si="19"/>
        <v>2.2399659904992504E-5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3.556222324417051</v>
      </c>
      <c r="H197" s="10">
        <f t="shared" si="20"/>
        <v>-2.1426509426518794</v>
      </c>
      <c r="I197">
        <f t="shared" si="16"/>
        <v>-25.711811311822551</v>
      </c>
      <c r="K197">
        <f t="shared" si="17"/>
        <v>-2.1378915226758801</v>
      </c>
      <c r="M197">
        <f t="shared" si="18"/>
        <v>-2.1378915226758801</v>
      </c>
      <c r="N197" s="13">
        <f t="shared" si="19"/>
        <v>2.2652078507940877E-5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3.5646284534104451</v>
      </c>
      <c r="H198" s="10">
        <f t="shared" si="20"/>
        <v>-2.115312164184298</v>
      </c>
      <c r="I198">
        <f t="shared" si="16"/>
        <v>-25.383745970211578</v>
      </c>
      <c r="K198">
        <f t="shared" si="17"/>
        <v>-2.1105279454656616</v>
      </c>
      <c r="M198">
        <f t="shared" si="18"/>
        <v>-2.1105279454656616</v>
      </c>
      <c r="N198" s="13">
        <f t="shared" si="19"/>
        <v>2.2888748747751251E-5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3.5730345824038392</v>
      </c>
      <c r="H199" s="10">
        <f t="shared" si="20"/>
        <v>-2.0882820582575796</v>
      </c>
      <c r="I199">
        <f t="shared" si="16"/>
        <v>-25.059384699090955</v>
      </c>
      <c r="K199">
        <f t="shared" si="17"/>
        <v>-2.08347483952701</v>
      </c>
      <c r="M199">
        <f t="shared" si="18"/>
        <v>-2.08347483952701</v>
      </c>
      <c r="N199" s="13">
        <f t="shared" si="19"/>
        <v>2.3109351923539794E-5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3.5814407113972329</v>
      </c>
      <c r="H200" s="10">
        <f t="shared" si="20"/>
        <v>-2.0615583133180593</v>
      </c>
      <c r="I200">
        <f t="shared" si="16"/>
        <v>-24.738699759816711</v>
      </c>
      <c r="K200">
        <f t="shared" si="17"/>
        <v>-2.0567298973910693</v>
      </c>
      <c r="M200">
        <f t="shared" si="18"/>
        <v>-2.0567298973910693</v>
      </c>
      <c r="N200" s="13">
        <f t="shared" si="19"/>
        <v>2.3313600364010847E-5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3.589846840390627</v>
      </c>
      <c r="H201" s="10">
        <f t="shared" si="20"/>
        <v>-2.0351385943543079</v>
      </c>
      <c r="I201">
        <f t="shared" si="16"/>
        <v>-24.421663132251695</v>
      </c>
      <c r="K201">
        <f t="shared" si="17"/>
        <v>-2.030290786847385</v>
      </c>
      <c r="M201">
        <f t="shared" si="18"/>
        <v>-2.030290786847385</v>
      </c>
      <c r="N201" s="13">
        <f t="shared" si="19"/>
        <v>2.3501237624178314E-5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3.5982529693840211</v>
      </c>
      <c r="H202" s="10">
        <f t="shared" si="20"/>
        <v>-2.0090205448100673</v>
      </c>
      <c r="I202">
        <f t="shared" si="16"/>
        <v>-24.108246537720809</v>
      </c>
      <c r="K202">
        <f t="shared" si="17"/>
        <v>-2.0041551528832335</v>
      </c>
      <c r="M202">
        <f t="shared" si="18"/>
        <v>-2.0041551528832335</v>
      </c>
      <c r="N202" s="13">
        <f t="shared" si="19"/>
        <v>2.3672038601699256E-5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3.6066590983774152</v>
      </c>
      <c r="H203" s="10">
        <f t="shared" si="20"/>
        <v>-1.9832017884251809</v>
      </c>
      <c r="I203">
        <f t="shared" si="16"/>
        <v>-23.798421461102173</v>
      </c>
      <c r="K203">
        <f t="shared" si="17"/>
        <v>-1.9783206195513559</v>
      </c>
      <c r="M203">
        <f t="shared" si="18"/>
        <v>-1.9783206195513559</v>
      </c>
      <c r="N203" s="13">
        <f t="shared" si="19"/>
        <v>2.3825809574798597E-5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3.6150652273708088</v>
      </c>
      <c r="H204" s="10">
        <f t="shared" si="20"/>
        <v>-1.9576799310068234</v>
      </c>
      <c r="I204">
        <f t="shared" si="16"/>
        <v>-23.49215917208188</v>
      </c>
      <c r="K204">
        <f t="shared" si="17"/>
        <v>-1.952784791768343</v>
      </c>
      <c r="M204">
        <f t="shared" si="18"/>
        <v>-1.952784791768343</v>
      </c>
      <c r="N204" s="13">
        <f t="shared" si="19"/>
        <v>2.3962388164110421E-5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3.6234713563642034</v>
      </c>
      <c r="H205" s="10">
        <f t="shared" si="20"/>
        <v>-1.932452562133232</v>
      </c>
      <c r="I205">
        <f t="shared" si="16"/>
        <v>-23.189430745598784</v>
      </c>
      <c r="K205">
        <f t="shared" si="17"/>
        <v>-1.9275452570458429</v>
      </c>
      <c r="M205">
        <f t="shared" si="18"/>
        <v>-1.9275452570458429</v>
      </c>
      <c r="N205" s="13">
        <f t="shared" si="19"/>
        <v>2.4081643220715181E-5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3.631877485357597</v>
      </c>
      <c r="H206" s="10">
        <f t="shared" si="20"/>
        <v>-1.9075172567921059</v>
      </c>
      <c r="I206">
        <f t="shared" si="16"/>
        <v>-22.89020708150527</v>
      </c>
      <c r="K206">
        <f t="shared" si="17"/>
        <v>-1.9025995871567356</v>
      </c>
      <c r="M206">
        <f t="shared" si="18"/>
        <v>-1.9025995871567356</v>
      </c>
      <c r="N206" s="13">
        <f t="shared" si="19"/>
        <v>2.418347464264331E-5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3.6402836143509911</v>
      </c>
      <c r="H207" s="10">
        <f t="shared" si="20"/>
        <v>-1.8828715769557507</v>
      </c>
      <c r="I207">
        <f t="shared" si="16"/>
        <v>-22.594458923469009</v>
      </c>
      <c r="K207">
        <f t="shared" si="17"/>
        <v>-1.8779453397382422</v>
      </c>
      <c r="M207">
        <f t="shared" si="18"/>
        <v>-1.8779453397382422</v>
      </c>
      <c r="N207" s="13">
        <f t="shared" si="19"/>
        <v>2.4267813123165998E-5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3.6486897433443848</v>
      </c>
      <c r="H208" s="10">
        <f t="shared" si="20"/>
        <v>-1.8585130730950064</v>
      </c>
      <c r="I208">
        <f t="shared" si="16"/>
        <v>-22.302156877140078</v>
      </c>
      <c r="K208">
        <f t="shared" si="17"/>
        <v>-1.8535800598340648</v>
      </c>
      <c r="M208">
        <f t="shared" si="18"/>
        <v>-1.8535800598340648</v>
      </c>
      <c r="N208" s="13">
        <f t="shared" si="19"/>
        <v>2.4334619832625009E-5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3.6570958723377789</v>
      </c>
      <c r="H209" s="10">
        <f t="shared" si="20"/>
        <v>-1.8344392856339169</v>
      </c>
      <c r="I209">
        <f t="shared" si="16"/>
        <v>-22.013271427607002</v>
      </c>
      <c r="K209">
        <f t="shared" si="17"/>
        <v>-1.8295012813773941</v>
      </c>
      <c r="M209">
        <f t="shared" si="18"/>
        <v>-1.8295012813773941</v>
      </c>
      <c r="N209" s="13">
        <f t="shared" si="19"/>
        <v>2.4383886037437278E-5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3.665502001331173</v>
      </c>
      <c r="H210" s="10">
        <f t="shared" si="20"/>
        <v>-1.8106477463470581</v>
      </c>
      <c r="I210">
        <f t="shared" si="16"/>
        <v>-21.727772956164696</v>
      </c>
      <c r="K210">
        <f t="shared" si="17"/>
        <v>-1.8057065286167235</v>
      </c>
      <c r="M210">
        <f t="shared" si="18"/>
        <v>-1.8057065286167235</v>
      </c>
      <c r="N210" s="13">
        <f t="shared" si="19"/>
        <v>2.4415632658572153E-5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ref="G211:G274" si="22">$E$11*(D211/$E$12+1)</f>
        <v>3.6739081303245671</v>
      </c>
      <c r="H211" s="10">
        <f t="shared" si="20"/>
        <v>-1.7871359797013664</v>
      </c>
      <c r="I211">
        <f t="shared" si="16"/>
        <v>-21.445631756416397</v>
      </c>
      <c r="K211">
        <f t="shared" si="17"/>
        <v>-1.7821933174862394</v>
      </c>
      <c r="M211">
        <f t="shared" si="18"/>
        <v>-1.7821933174862394</v>
      </c>
      <c r="N211" s="13">
        <f t="shared" si="19"/>
        <v>2.4429909772843729E-5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si="22"/>
        <v>3.6823142593179612</v>
      </c>
      <c r="H212" s="10">
        <f t="shared" si="20"/>
        <v>-1.7639015041442767</v>
      </c>
      <c r="I212">
        <f t="shared" ref="I212:I275" si="23">H212*$E$6</f>
        <v>-21.166818049731319</v>
      </c>
      <c r="K212">
        <f t="shared" ref="K212:K275" si="24">(1/2)*(($L$9/2)*$L$4*EXP(-$L$7*$O$6*(G212/$O$6-1))+($L$9/2)*$L$4*EXP(-$L$7*$O$6*(($H$4/$E$4)*G212/$O$6-1))-(($L$9/2)*$L$6*EXP(-$L$5*$O$6*(G212/$O$6-1))+($L$9/2)*$L$6*EXP(-$L$5*$O$6*(($H$4/$E$4)*G212/$O$6-1))))</f>
        <v>-1.7589591569225882</v>
      </c>
      <c r="M212">
        <f t="shared" ref="M212:M275" si="25">(1/2)*(($L$9/2)*$O$4*EXP(-$O$8*$O$6*(G212/$O$6-1))+($L$9/2)*$O$4*EXP(-$O$8*$O$6*(($H$4/$E$4)*G212/$O$6-1))-(($L$9/2)*$O$7*EXP(-$O$5*$O$6*(G212/$O$6-1))+($L$9/2)*$O$7*EXP(-$O$5*$O$6*(($H$4/$E$4)*G212/$O$6-1))))</f>
        <v>-1.7589591569225882</v>
      </c>
      <c r="N212" s="13">
        <f t="shared" ref="N212:N275" si="26">(M212-H212)^2*O212</f>
        <v>2.4426796059732178E-5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3.6907203883113553</v>
      </c>
      <c r="H213" s="10">
        <f t="shared" ref="H213:H276" si="27">-(-$B$4)*(1+D213+$E$5*D213^3)*EXP(-D213)</f>
        <v>-1.7409418333399003</v>
      </c>
      <c r="I213">
        <f t="shared" si="23"/>
        <v>-20.891302000078802</v>
      </c>
      <c r="K213">
        <f t="shared" si="24"/>
        <v>-1.7360015501297106</v>
      </c>
      <c r="M213">
        <f t="shared" si="25"/>
        <v>-1.7360015501297106</v>
      </c>
      <c r="N213" s="13">
        <f t="shared" si="26"/>
        <v>2.4406398196882138E-5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3.6991265173047494</v>
      </c>
      <c r="H214" s="10">
        <f t="shared" si="27"/>
        <v>-1.7182544773549429</v>
      </c>
      <c r="I214">
        <f t="shared" si="23"/>
        <v>-20.619053728259313</v>
      </c>
      <c r="K214">
        <f t="shared" si="24"/>
        <v>-1.7133179957934062</v>
      </c>
      <c r="M214">
        <f t="shared" si="25"/>
        <v>-1.7133179957934062</v>
      </c>
      <c r="N214" s="13">
        <f t="shared" si="26"/>
        <v>2.4368850207391802E-5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3.7075326462981426</v>
      </c>
      <c r="H215" s="10">
        <f t="shared" si="27"/>
        <v>-1.6958369437960001</v>
      </c>
      <c r="I215">
        <f t="shared" si="23"/>
        <v>-20.350043325552001</v>
      </c>
      <c r="K215">
        <f t="shared" si="24"/>
        <v>-1.6909059892472555</v>
      </c>
      <c r="M215">
        <f t="shared" si="25"/>
        <v>-1.6909059892472555</v>
      </c>
      <c r="N215" s="13">
        <f t="shared" si="26"/>
        <v>2.4314312761784991E-5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3.7159387752915376</v>
      </c>
      <c r="H216" s="10">
        <f t="shared" si="27"/>
        <v>-1.6736867388998202</v>
      </c>
      <c r="I216">
        <f t="shared" si="23"/>
        <v>-20.084240866797842</v>
      </c>
      <c r="K216">
        <f t="shared" si="24"/>
        <v>-1.6687630235914299</v>
      </c>
      <c r="M216">
        <f t="shared" si="25"/>
        <v>-1.6687630235914299</v>
      </c>
      <c r="N216" s="13">
        <f t="shared" si="26"/>
        <v>2.424297243807707E-5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3.7243449042849308</v>
      </c>
      <c r="H217" s="10">
        <f t="shared" si="27"/>
        <v>-1.6518013685780819</v>
      </c>
      <c r="I217">
        <f t="shared" si="23"/>
        <v>-19.821616422936984</v>
      </c>
      <c r="K217">
        <f t="shared" si="24"/>
        <v>-1.6468865907659671</v>
      </c>
      <c r="M217">
        <f t="shared" si="25"/>
        <v>-1.6468865907659671</v>
      </c>
      <c r="N217" s="13">
        <f t="shared" si="26"/>
        <v>2.415504094245595E-5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3.7327510332783254</v>
      </c>
      <c r="H218" s="10">
        <f t="shared" si="27"/>
        <v>-1.6301783394181764</v>
      </c>
      <c r="I218">
        <f t="shared" si="23"/>
        <v>-19.562140073018117</v>
      </c>
      <c r="K218">
        <f t="shared" si="24"/>
        <v>-1.625274182579892</v>
      </c>
      <c r="M218">
        <f t="shared" si="25"/>
        <v>-1.625274182579892</v>
      </c>
      <c r="N218" s="13">
        <f t="shared" si="26"/>
        <v>2.4050754294491439E-5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3.741157162271719</v>
      </c>
      <c r="H219" s="10">
        <f t="shared" si="27"/>
        <v>-1.6088151596414564</v>
      </c>
      <c r="I219">
        <f t="shared" si="23"/>
        <v>-19.305781915697477</v>
      </c>
      <c r="K219">
        <f t="shared" si="24"/>
        <v>-1.6039232916977189</v>
      </c>
      <c r="M219">
        <f t="shared" si="25"/>
        <v>-1.6039232916977189</v>
      </c>
      <c r="N219" s="13">
        <f t="shared" si="26"/>
        <v>2.3930371978966817E-5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3.7495632912651131</v>
      </c>
      <c r="H220" s="10">
        <f t="shared" si="27"/>
        <v>-1.5877093400203532</v>
      </c>
      <c r="I220">
        <f t="shared" si="23"/>
        <v>-19.052512080244238</v>
      </c>
      <c r="K220">
        <f t="shared" si="24"/>
        <v>-1.5828314125846235</v>
      </c>
      <c r="M220">
        <f t="shared" si="25"/>
        <v>-1.5828314125846235</v>
      </c>
      <c r="N220" s="13">
        <f t="shared" si="26"/>
        <v>2.3794176068245402E-5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3.7579694202585072</v>
      </c>
      <c r="H221" s="10">
        <f t="shared" si="27"/>
        <v>-1.5668583947557271</v>
      </c>
      <c r="I221">
        <f t="shared" si="23"/>
        <v>-18.802300737068727</v>
      </c>
      <c r="K221">
        <f t="shared" si="24"/>
        <v>-1.5619960424117063</v>
      </c>
      <c r="M221">
        <f t="shared" si="25"/>
        <v>-1.5619960424117063</v>
      </c>
      <c r="N221" s="13">
        <f t="shared" si="26"/>
        <v>2.3642470317404283E-5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3.7663755492519013</v>
      </c>
      <c r="H222" s="10">
        <f t="shared" si="27"/>
        <v>-1.5462598423157801</v>
      </c>
      <c r="I222">
        <f t="shared" si="23"/>
        <v>-18.555118107789362</v>
      </c>
      <c r="K222">
        <f t="shared" si="24"/>
        <v>-1.5414146819225893</v>
      </c>
      <c r="M222">
        <f t="shared" si="25"/>
        <v>-1.5414146819225893</v>
      </c>
      <c r="N222" s="13">
        <f t="shared" si="26"/>
        <v>2.3475579235744026E-5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3.7747816782452954</v>
      </c>
      <c r="H223" s="10">
        <f t="shared" si="27"/>
        <v>-1.5259112062378153</v>
      </c>
      <c r="I223">
        <f t="shared" si="23"/>
        <v>-18.310934474853784</v>
      </c>
      <c r="K223">
        <f t="shared" si="24"/>
        <v>-1.5210848362626574</v>
      </c>
      <c r="M223">
        <f t="shared" si="25"/>
        <v>-1.5210848362626574</v>
      </c>
      <c r="N223" s="13">
        <f t="shared" si="26"/>
        <v>2.3293847137105092E-5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3.7831878072386891</v>
      </c>
      <c r="H224" s="10">
        <f t="shared" si="27"/>
        <v>-1.5058100158940821</v>
      </c>
      <c r="I224">
        <f t="shared" si="23"/>
        <v>-18.069720190728987</v>
      </c>
      <c r="K224">
        <f t="shared" si="24"/>
        <v>-1.5010040157721471</v>
      </c>
      <c r="M224">
        <f t="shared" si="25"/>
        <v>-1.5010040157721471</v>
      </c>
      <c r="N224" s="13">
        <f t="shared" si="26"/>
        <v>2.3097637172039183E-5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3.7915939362320832</v>
      </c>
      <c r="H225" s="10">
        <f t="shared" si="27"/>
        <v>-1.4859538072229239</v>
      </c>
      <c r="I225">
        <f t="shared" si="23"/>
        <v>-17.831445686675089</v>
      </c>
      <c r="K225">
        <f t="shared" si="24"/>
        <v>-1.4811697367442749</v>
      </c>
      <c r="M225">
        <f t="shared" si="25"/>
        <v>-1.4811697367442749</v>
      </c>
      <c r="N225" s="13">
        <f t="shared" si="26"/>
        <v>2.2887330344681239E-5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3.8000000652254773</v>
      </c>
      <c r="H226" s="10">
        <f t="shared" si="27"/>
        <v>-1.4663401234263906</v>
      </c>
      <c r="I226">
        <f t="shared" si="23"/>
        <v>-17.596081481116688</v>
      </c>
      <c r="K226">
        <f t="shared" si="24"/>
        <v>-1.4615795221495769</v>
      </c>
      <c r="M226">
        <f t="shared" si="25"/>
        <v>-1.4615795221495769</v>
      </c>
      <c r="N226" s="13">
        <f t="shared" si="26"/>
        <v>2.2663324516800892E-5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3.8084061942188714</v>
      </c>
      <c r="H227" s="10">
        <f t="shared" si="27"/>
        <v>-1.4469665156354574</v>
      </c>
      <c r="I227">
        <f t="shared" si="23"/>
        <v>-17.363598187625488</v>
      </c>
      <c r="K227">
        <f t="shared" si="24"/>
        <v>-1.4422309023275526</v>
      </c>
      <c r="M227">
        <f t="shared" si="25"/>
        <v>-1.4422309023275526</v>
      </c>
      <c r="N227" s="13">
        <f t="shared" si="26"/>
        <v>2.2426033402005423E-5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3.816812323212265</v>
      </c>
      <c r="H228" s="10">
        <f t="shared" si="27"/>
        <v>-1.4278305435439493</v>
      </c>
      <c r="I228">
        <f t="shared" si="23"/>
        <v>-17.133966522527391</v>
      </c>
      <c r="K228">
        <f t="shared" si="24"/>
        <v>-1.423121415646724</v>
      </c>
      <c r="M228">
        <f t="shared" si="25"/>
        <v>-1.423121415646724</v>
      </c>
      <c r="N228" s="13">
        <f t="shared" si="26"/>
        <v>2.217588555242585E-5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3.8252184522056596</v>
      </c>
      <c r="H229" s="10">
        <f t="shared" si="27"/>
        <v>-1.4089297760122368</v>
      </c>
      <c r="I229">
        <f t="shared" si="23"/>
        <v>-16.907157312146843</v>
      </c>
      <c r="K229">
        <f t="shared" si="24"/>
        <v>-1.4042486091341426</v>
      </c>
      <c r="M229">
        <f t="shared" si="25"/>
        <v>-1.4042486091341426</v>
      </c>
      <c r="N229" s="13">
        <f t="shared" si="26"/>
        <v>2.1913323340565892E-5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3.8336245811990532</v>
      </c>
      <c r="H230" s="10">
        <f t="shared" si="27"/>
        <v>-1.3902617916417355</v>
      </c>
      <c r="I230">
        <f t="shared" si="23"/>
        <v>-16.683141499700824</v>
      </c>
      <c r="K230">
        <f t="shared" si="24"/>
        <v>-1.3856100390753945</v>
      </c>
      <c r="M230">
        <f t="shared" si="25"/>
        <v>-1.3856100390753945</v>
      </c>
      <c r="N230" s="13">
        <f t="shared" si="26"/>
        <v>2.1638801938459921E-5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3.8420307101924478</v>
      </c>
      <c r="H231" s="10">
        <f t="shared" si="27"/>
        <v>-1.3718241793212174</v>
      </c>
      <c r="I231">
        <f t="shared" si="23"/>
        <v>-16.461890151854607</v>
      </c>
      <c r="K231">
        <f t="shared" si="24"/>
        <v>-1.3672032715860474</v>
      </c>
      <c r="M231">
        <f t="shared" si="25"/>
        <v>-1.3672032715860474</v>
      </c>
      <c r="N231" s="13">
        <f t="shared" si="26"/>
        <v>2.1352788296953828E-5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3.850436839185841</v>
      </c>
      <c r="H232" s="10">
        <f t="shared" si="27"/>
        <v>-1.3536145387459038</v>
      </c>
      <c r="I232">
        <f t="shared" si="23"/>
        <v>-16.243374464950847</v>
      </c>
      <c r="K232">
        <f t="shared" si="24"/>
        <v>-1.3490258831555624</v>
      </c>
      <c r="M232">
        <f t="shared" si="25"/>
        <v>-1.3490258831555624</v>
      </c>
      <c r="N232" s="13">
        <f t="shared" si="26"/>
        <v>2.1055760126771233E-5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3.8588429681792351</v>
      </c>
      <c r="H233" s="10">
        <f t="shared" si="27"/>
        <v>-1.3356304809102757</v>
      </c>
      <c r="I233">
        <f t="shared" si="23"/>
        <v>-16.02756577092331</v>
      </c>
      <c r="K233">
        <f t="shared" si="24"/>
        <v>-1.3310754611645383</v>
      </c>
      <c r="M233">
        <f t="shared" si="25"/>
        <v>-1.3310754611645383</v>
      </c>
      <c r="N233" s="13">
        <f t="shared" si="26"/>
        <v>2.0748204884057191E-5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3.8672490971726292</v>
      </c>
      <c r="H234" s="10">
        <f t="shared" si="27"/>
        <v>-1.3178696285755256</v>
      </c>
      <c r="I234">
        <f t="shared" si="23"/>
        <v>-15.814435542906306</v>
      </c>
      <c r="K234">
        <f t="shared" si="24"/>
        <v>-1.3133496043762494</v>
      </c>
      <c r="M234">
        <f t="shared" si="25"/>
        <v>-1.3133496043762494</v>
      </c>
      <c r="N234" s="13">
        <f t="shared" si="26"/>
        <v>2.0430618762042617E-5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3.8756552261660233</v>
      </c>
      <c r="H235" s="10">
        <f t="shared" si="27"/>
        <v>-1.300329616712526</v>
      </c>
      <c r="I235">
        <f t="shared" si="23"/>
        <v>-15.603955400550312</v>
      </c>
      <c r="K235">
        <f t="shared" si="24"/>
        <v>-1.2958459234033048</v>
      </c>
      <c r="M235">
        <f t="shared" si="25"/>
        <v>-1.2958459234033048</v>
      </c>
      <c r="N235" s="13">
        <f t="shared" si="26"/>
        <v>2.0103505691154591E-5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3.8840613551594174</v>
      </c>
      <c r="H236" s="10">
        <f t="shared" si="27"/>
        <v>-1.283008092921176</v>
      </c>
      <c r="I236">
        <f t="shared" si="23"/>
        <v>-15.396097115054111</v>
      </c>
      <c r="K236">
        <f t="shared" si="24"/>
        <v>-1.2785620411503125</v>
      </c>
      <c r="M236">
        <f t="shared" si="25"/>
        <v>-1.2785620411503125</v>
      </c>
      <c r="N236" s="13">
        <f t="shared" si="26"/>
        <v>1.9767376349198874E-5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3.8924674841528115</v>
      </c>
      <c r="H237" s="10">
        <f t="shared" si="27"/>
        <v>-1.265902717826958</v>
      </c>
      <c r="I237">
        <f t="shared" si="23"/>
        <v>-15.190832613923495</v>
      </c>
      <c r="K237">
        <f t="shared" si="24"/>
        <v>-1.2614955932333554</v>
      </c>
      <c r="M237">
        <f t="shared" si="25"/>
        <v>-1.2614955932333554</v>
      </c>
      <c r="N237" s="13">
        <f t="shared" si="26"/>
        <v>1.9422747183536845E-5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3.9008736131462056</v>
      </c>
      <c r="H238" s="10">
        <f t="shared" si="27"/>
        <v>-1.2490111654555045</v>
      </c>
      <c r="I238">
        <f t="shared" si="23"/>
        <v>-14.988133985466053</v>
      </c>
      <c r="K238">
        <f t="shared" si="24"/>
        <v>-1.24464422837708</v>
      </c>
      <c r="M238">
        <f t="shared" si="25"/>
        <v>-1.24464422837708</v>
      </c>
      <c r="N238" s="13">
        <f t="shared" si="26"/>
        <v>1.9070139446918746E-5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3.9092797421395988</v>
      </c>
      <c r="H239" s="10">
        <f t="shared" si="27"/>
        <v>-1.2323311235859606</v>
      </c>
      <c r="I239">
        <f t="shared" si="23"/>
        <v>-14.787973483031529</v>
      </c>
      <c r="K239">
        <f t="shared" si="24"/>
        <v>-1.2280056087901783</v>
      </c>
      <c r="M239">
        <f t="shared" si="25"/>
        <v>-1.2280056087901783</v>
      </c>
      <c r="N239" s="13">
        <f t="shared" si="26"/>
        <v>1.8710078248532103E-5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3.9176858711329934</v>
      </c>
      <c r="H240" s="10">
        <f t="shared" si="27"/>
        <v>-1.2158602940838947</v>
      </c>
      <c r="I240">
        <f t="shared" si="23"/>
        <v>-14.590323529006737</v>
      </c>
      <c r="K240">
        <f t="shared" si="24"/>
        <v>-1.2115774105199932</v>
      </c>
      <c r="M240">
        <f t="shared" si="25"/>
        <v>-1.2115774105199932</v>
      </c>
      <c r="N240" s="13">
        <f t="shared" si="26"/>
        <v>1.834309162193758E-5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3.926092000126387</v>
      </c>
      <c r="H241" s="10">
        <f t="shared" si="27"/>
        <v>-1.1995963932144897</v>
      </c>
      <c r="I241">
        <f t="shared" si="23"/>
        <v>-14.395156718573876</v>
      </c>
      <c r="K241">
        <f t="shared" si="24"/>
        <v>-1.1953573237870194</v>
      </c>
      <c r="M241">
        <f t="shared" si="25"/>
        <v>-1.1953573237870194</v>
      </c>
      <c r="N241" s="13">
        <f t="shared" si="26"/>
        <v>1.7969709610913555E-5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3.9344981291197816</v>
      </c>
      <c r="H242" s="10">
        <f t="shared" si="27"/>
        <v>-1.1835371519367262</v>
      </c>
      <c r="I242">
        <f t="shared" si="23"/>
        <v>-14.202445823240714</v>
      </c>
      <c r="K242">
        <f t="shared" si="24"/>
        <v>-1.1793430532999392</v>
      </c>
      <c r="M242">
        <f t="shared" si="25"/>
        <v>-1.1793430532999392</v>
      </c>
      <c r="N242" s="13">
        <f t="shared" si="26"/>
        <v>1.7590463375098501E-5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3.9429042581131752</v>
      </c>
      <c r="H243" s="10">
        <f t="shared" si="27"/>
        <v>-1.1676803161792375</v>
      </c>
      <c r="I243">
        <f t="shared" si="23"/>
        <v>-14.012163794150851</v>
      </c>
      <c r="K243">
        <f t="shared" si="24"/>
        <v>-1.1635323185519431</v>
      </c>
      <c r="M243">
        <f t="shared" si="25"/>
        <v>-1.1635323185519431</v>
      </c>
      <c r="N243" s="13">
        <f t="shared" si="26"/>
        <v>1.720588431604041E-5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3.9513103871065698</v>
      </c>
      <c r="H244" s="10">
        <f t="shared" si="27"/>
        <v>-1.1520236470985126</v>
      </c>
      <c r="I244">
        <f t="shared" si="23"/>
        <v>-13.824283765182152</v>
      </c>
      <c r="K244">
        <f t="shared" si="24"/>
        <v>-1.1479228540989388</v>
      </c>
      <c r="M244">
        <f t="shared" si="25"/>
        <v>-1.1479228540989388</v>
      </c>
      <c r="N244" s="13">
        <f t="shared" si="26"/>
        <v>1.6816503225353294E-5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3.9597165160999634</v>
      </c>
      <c r="H245" s="10">
        <f t="shared" si="27"/>
        <v>-1.1365649213200832</v>
      </c>
      <c r="I245">
        <f t="shared" si="23"/>
        <v>-13.638779055840999</v>
      </c>
      <c r="K245">
        <f t="shared" si="24"/>
        <v>-1.1325124098203527</v>
      </c>
      <c r="M245">
        <f t="shared" si="25"/>
        <v>-1.1325124098203527</v>
      </c>
      <c r="N245" s="13">
        <f t="shared" si="26"/>
        <v>1.6422849455448073E-5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3.9681226450933575</v>
      </c>
      <c r="H246" s="10">
        <f t="shared" si="27"/>
        <v>-1.1213019311633228</v>
      </c>
      <c r="I246">
        <f t="shared" si="23"/>
        <v>-13.455623173959873</v>
      </c>
      <c r="K246">
        <f t="shared" si="24"/>
        <v>-1.1172987511630732</v>
      </c>
      <c r="M246">
        <f t="shared" si="25"/>
        <v>-1.1172987511630732</v>
      </c>
      <c r="N246" s="13">
        <f t="shared" si="26"/>
        <v>1.6025450114398173E-5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3.9765287740867512</v>
      </c>
      <c r="H247" s="10">
        <f t="shared" si="27"/>
        <v>-1.1062324848504561</v>
      </c>
      <c r="I247">
        <f t="shared" si="23"/>
        <v>-13.274789818205473</v>
      </c>
      <c r="K247">
        <f t="shared" si="24"/>
        <v>-1.1022796593692099</v>
      </c>
      <c r="M247">
        <f t="shared" si="25"/>
        <v>-1.1022796593692099</v>
      </c>
      <c r="N247" s="13">
        <f t="shared" si="26"/>
        <v>1.5624829285189274E-5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3.9849349030801453</v>
      </c>
      <c r="H248" s="10">
        <f t="shared" si="27"/>
        <v>-1.0913544067003751</v>
      </c>
      <c r="I248">
        <f t="shared" si="23"/>
        <v>-13.096252880404501</v>
      </c>
      <c r="K248">
        <f t="shared" si="24"/>
        <v>-1.0874529316882011</v>
      </c>
      <c r="M248">
        <f t="shared" si="25"/>
        <v>-1.0874529316882011</v>
      </c>
      <c r="N248" s="13">
        <f t="shared" si="26"/>
        <v>1.5221507270617893E-5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3.9933410320735394</v>
      </c>
      <c r="H249" s="10">
        <f t="shared" si="27"/>
        <v>-1.0766655373078184</v>
      </c>
      <c r="I249">
        <f t="shared" si="23"/>
        <v>-12.919986447693821</v>
      </c>
      <c r="K249">
        <f t="shared" si="24"/>
        <v>-1.0728163815738583</v>
      </c>
      <c r="M249">
        <f t="shared" si="25"/>
        <v>-1.0728163815738583</v>
      </c>
      <c r="N249" s="13">
        <f t="shared" si="26"/>
        <v>1.4815999864278405E-5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4.001747161066934</v>
      </c>
      <c r="H250" s="10">
        <f t="shared" si="27"/>
        <v>-1.062163733708466</v>
      </c>
      <c r="I250">
        <f t="shared" si="23"/>
        <v>-12.745964804501591</v>
      </c>
      <c r="K250">
        <f t="shared" si="24"/>
        <v>-1.0583678388669011</v>
      </c>
      <c r="M250">
        <f t="shared" si="25"/>
        <v>-1.0583678388669011</v>
      </c>
      <c r="N250" s="13">
        <f t="shared" si="26"/>
        <v>1.440881764821856E-5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4.0101532900603276</v>
      </c>
      <c r="H251" s="10">
        <f t="shared" si="27"/>
        <v>-1.0478468695304815</v>
      </c>
      <c r="I251">
        <f t="shared" si="23"/>
        <v>-12.574162434365778</v>
      </c>
      <c r="K251">
        <f t="shared" si="24"/>
        <v>-1.0441051499634952</v>
      </c>
      <c r="M251">
        <f t="shared" si="25"/>
        <v>-1.0441051499634952</v>
      </c>
      <c r="N251" s="13">
        <f t="shared" si="26"/>
        <v>1.400046531796749E-5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4.0185594190537213</v>
      </c>
      <c r="H252" s="10">
        <f t="shared" si="27"/>
        <v>-1.0337128351330147</v>
      </c>
      <c r="I252">
        <f t="shared" si="23"/>
        <v>-12.404554021596176</v>
      </c>
      <c r="K252">
        <f t="shared" si="24"/>
        <v>-1.0300261779703201</v>
      </c>
      <c r="M252">
        <f t="shared" si="25"/>
        <v>-1.0300261779703201</v>
      </c>
      <c r="N252" s="13">
        <f t="shared" si="26"/>
        <v>1.3591441035247118E-5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4.0269655480471158</v>
      </c>
      <c r="H253" s="10">
        <f t="shared" si="27"/>
        <v>-1.0197595377321627</v>
      </c>
      <c r="I253">
        <f t="shared" si="23"/>
        <v>-12.237114452785953</v>
      </c>
      <c r="K253">
        <f t="shared" si="24"/>
        <v>-1.0161288028466651</v>
      </c>
      <c r="M253">
        <f t="shared" si="25"/>
        <v>-1.0161288028466651</v>
      </c>
      <c r="N253" s="13">
        <f t="shared" si="26"/>
        <v>1.3182235808769187E-5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4.0353716770405095</v>
      </c>
      <c r="H254" s="10">
        <f t="shared" si="27"/>
        <v>-1.0059849015148694</v>
      </c>
      <c r="I254">
        <f t="shared" si="23"/>
        <v>-12.071818818178432</v>
      </c>
      <c r="K254">
        <f t="shared" si="24"/>
        <v>-1.0024109215340393</v>
      </c>
      <c r="M254">
        <f t="shared" si="25"/>
        <v>-1.0024109215340393</v>
      </c>
      <c r="N254" s="13">
        <f t="shared" si="26"/>
        <v>1.2773332903374241E-5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4.043777806033904</v>
      </c>
      <c r="H255" s="10">
        <f t="shared" si="27"/>
        <v>-0.99238686774123497</v>
      </c>
      <c r="I255">
        <f t="shared" si="23"/>
        <v>-11.908642412894819</v>
      </c>
      <c r="K255">
        <f t="shared" si="24"/>
        <v>-0.98887044807374758</v>
      </c>
      <c r="M255">
        <f t="shared" si="25"/>
        <v>-0.98887044807374758</v>
      </c>
      <c r="N255" s="13">
        <f t="shared" si="26"/>
        <v>1.2365207277892137E-5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4.0521839350272977</v>
      </c>
      <c r="H256" s="10">
        <f t="shared" si="27"/>
        <v>-0.97896339483567762</v>
      </c>
      <c r="I256">
        <f t="shared" si="23"/>
        <v>-11.747560738028131</v>
      </c>
      <c r="K256">
        <f t="shared" si="24"/>
        <v>-0.97550531371290827</v>
      </c>
      <c r="M256">
        <f t="shared" si="25"/>
        <v>-0.97550531371290827</v>
      </c>
      <c r="N256" s="13">
        <f t="shared" si="26"/>
        <v>1.1958325051653742E-5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4.0605900640206913</v>
      </c>
      <c r="H257" s="10">
        <f t="shared" si="27"/>
        <v>-0.96571245846739406</v>
      </c>
      <c r="I257">
        <f t="shared" si="23"/>
        <v>-11.588549501608728</v>
      </c>
      <c r="K257">
        <f t="shared" si="24"/>
        <v>-0.9623134669993314</v>
      </c>
      <c r="M257">
        <f t="shared" si="25"/>
        <v>-0.9623134669993314</v>
      </c>
      <c r="N257" s="13">
        <f t="shared" si="26"/>
        <v>1.155314299996277E-5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4.0689961930140859</v>
      </c>
      <c r="H258" s="10">
        <f t="shared" si="27"/>
        <v>-0.95263205162053266</v>
      </c>
      <c r="I258">
        <f t="shared" si="23"/>
        <v>-11.431584619446392</v>
      </c>
      <c r="K258">
        <f t="shared" si="24"/>
        <v>-0.94929287386569849</v>
      </c>
      <c r="M258">
        <f t="shared" si="25"/>
        <v>-0.94929287386569849</v>
      </c>
      <c r="N258" s="13">
        <f t="shared" si="26"/>
        <v>1.1150108078379342E-5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4.0774023220074795</v>
      </c>
      <c r="H259" s="10">
        <f t="shared" si="27"/>
        <v>-0.93972018465449414</v>
      </c>
      <c r="I259">
        <f t="shared" si="23"/>
        <v>-11.276642215853929</v>
      </c>
      <c r="K259">
        <f t="shared" si="24"/>
        <v>-0.93644151770344408</v>
      </c>
      <c r="M259">
        <f t="shared" si="25"/>
        <v>-0.93644151770344408</v>
      </c>
      <c r="N259" s="13">
        <f t="shared" si="26"/>
        <v>1.0749656975907881E-5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4.0858084510008732</v>
      </c>
      <c r="H260" s="10">
        <f t="shared" si="27"/>
        <v>-0.92697488535475114</v>
      </c>
      <c r="I260">
        <f t="shared" si="23"/>
        <v>-11.123698624257013</v>
      </c>
      <c r="K260">
        <f t="shared" si="24"/>
        <v>-0.92375739942674018</v>
      </c>
      <c r="M260">
        <f t="shared" si="25"/>
        <v>-0.92375739942674018</v>
      </c>
      <c r="N260" s="13">
        <f t="shared" si="26"/>
        <v>1.0352215696948585E-5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4.0942145799942677</v>
      </c>
      <c r="H261" s="10">
        <f t="shared" si="27"/>
        <v>-0.91439419897457186</v>
      </c>
      <c r="I261">
        <f t="shared" si="23"/>
        <v>-10.972730387694863</v>
      </c>
      <c r="K261">
        <f t="shared" si="24"/>
        <v>-0.91123853752696959</v>
      </c>
      <c r="M261">
        <f t="shared" si="25"/>
        <v>-0.91123853752696959</v>
      </c>
      <c r="N261" s="13">
        <f t="shared" si="26"/>
        <v>9.9581991718832219E-6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4.1026207089876614</v>
      </c>
      <c r="H262" s="10">
        <f t="shared" si="27"/>
        <v>-0.90197618826801496</v>
      </c>
      <c r="I262">
        <f t="shared" si="23"/>
        <v>-10.82371425921618</v>
      </c>
      <c r="K262">
        <f t="shared" si="24"/>
        <v>-0.89888296811807755</v>
      </c>
      <c r="M262">
        <f t="shared" si="25"/>
        <v>-0.89888296811807755</v>
      </c>
      <c r="N262" s="13">
        <f t="shared" si="26"/>
        <v>9.5680108959787728E-6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4.1110268379810551</v>
      </c>
      <c r="H263" s="10">
        <f t="shared" si="27"/>
        <v>-0.88971893351455689</v>
      </c>
      <c r="I263">
        <f t="shared" si="23"/>
        <v>-10.676627202174682</v>
      </c>
      <c r="K263">
        <f t="shared" si="24"/>
        <v>-0.886688744973122</v>
      </c>
      <c r="M263">
        <f t="shared" si="25"/>
        <v>-0.886688744973122</v>
      </c>
      <c r="N263" s="13">
        <f t="shared" si="26"/>
        <v>9.182042596643282E-6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4.1194329669744496</v>
      </c>
      <c r="H264" s="10">
        <f t="shared" si="27"/>
        <v>-0.87762053253569383</v>
      </c>
      <c r="I264">
        <f t="shared" si="23"/>
        <v>-10.531446390428325</v>
      </c>
      <c r="K264">
        <f t="shared" si="24"/>
        <v>-0.87465393955241877</v>
      </c>
      <c r="M264">
        <f t="shared" si="25"/>
        <v>-0.87465393955241877</v>
      </c>
      <c r="N264" s="13">
        <f t="shared" si="26"/>
        <v>8.8006739284168365E-6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4.1278390959678433</v>
      </c>
      <c r="H265" s="10">
        <f t="shared" si="27"/>
        <v>-0.86567910070385667</v>
      </c>
      <c r="I265">
        <f t="shared" si="23"/>
        <v>-10.388149208446279</v>
      </c>
      <c r="K265">
        <f t="shared" si="24"/>
        <v>-0.86277664102360063</v>
      </c>
      <c r="M265">
        <f t="shared" si="25"/>
        <v>-0.86277664102360063</v>
      </c>
      <c r="N265" s="13">
        <f t="shared" si="26"/>
        <v>8.424272195512006E-6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4.1362452249612378</v>
      </c>
      <c r="H266" s="10">
        <f t="shared" si="27"/>
        <v>-0.8538927709439591</v>
      </c>
      <c r="I266">
        <f t="shared" si="23"/>
        <v>-10.24671325132751</v>
      </c>
      <c r="K266">
        <f t="shared" si="24"/>
        <v>-0.85105495627390171</v>
      </c>
      <c r="M266">
        <f t="shared" si="25"/>
        <v>-0.85105495627390171</v>
      </c>
      <c r="N266" s="13">
        <f t="shared" si="26"/>
        <v>8.0531921015929479E-6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4.1446513539546315</v>
      </c>
      <c r="H267" s="10">
        <f t="shared" si="27"/>
        <v>-0.84225969372789478</v>
      </c>
      <c r="I267">
        <f t="shared" si="23"/>
        <v>-10.107116324734736</v>
      </c>
      <c r="K267">
        <f t="shared" si="24"/>
        <v>-0.83948700991502134</v>
      </c>
      <c r="M267">
        <f t="shared" si="25"/>
        <v>-0.83948700991502134</v>
      </c>
      <c r="N267" s="13">
        <f t="shared" si="26"/>
        <v>7.6877755261703593E-6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4.153057482948026</v>
      </c>
      <c r="H268" s="10">
        <f t="shared" si="27"/>
        <v>-0.83077803706228215</v>
      </c>
      <c r="I268">
        <f t="shared" si="23"/>
        <v>-9.9693364447473858</v>
      </c>
      <c r="K268">
        <f t="shared" si="24"/>
        <v>-0.82807094428083661</v>
      </c>
      <c r="M268">
        <f t="shared" si="25"/>
        <v>-0.82807094428083661</v>
      </c>
      <c r="N268" s="13">
        <f t="shared" si="26"/>
        <v>7.328351327354558E-6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4.1614636119414197</v>
      </c>
      <c r="H269" s="10">
        <f t="shared" si="27"/>
        <v>-0.81944598646975242</v>
      </c>
      <c r="I269">
        <f t="shared" si="23"/>
        <v>-9.8333518376370286</v>
      </c>
      <c r="K269">
        <f t="shared" si="24"/>
        <v>-0.81680491941828814</v>
      </c>
      <c r="M269">
        <f t="shared" si="25"/>
        <v>-0.81680491941828814</v>
      </c>
      <c r="N269" s="13">
        <f t="shared" si="26"/>
        <v>6.9752351703301955E-6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4.1698697409348133</v>
      </c>
      <c r="H270" s="10">
        <f t="shared" si="27"/>
        <v>-0.80826174496406378</v>
      </c>
      <c r="I270">
        <f t="shared" si="23"/>
        <v>-9.6991409395687658</v>
      </c>
      <c r="K270">
        <f t="shared" si="24"/>
        <v>-0.80568711307171403</v>
      </c>
      <c r="M270">
        <f t="shared" si="25"/>
        <v>-0.80568711307171403</v>
      </c>
      <c r="N270" s="13">
        <f t="shared" si="26"/>
        <v>6.6287293811044217E-6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4.1782758699282079</v>
      </c>
      <c r="H271" s="10">
        <f t="shared" si="27"/>
        <v>-0.79722353301930793</v>
      </c>
      <c r="I271">
        <f t="shared" si="23"/>
        <v>-9.5666823962316947</v>
      </c>
      <c r="K271">
        <f t="shared" si="24"/>
        <v>-0.79471572066090512</v>
      </c>
      <c r="M271">
        <f t="shared" si="25"/>
        <v>-0.79471572066090512</v>
      </c>
      <c r="N271" s="13">
        <f t="shared" si="26"/>
        <v>6.2891228249578421E-6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4.1866819989216015</v>
      </c>
      <c r="H272" s="10">
        <f t="shared" si="27"/>
        <v>-0.78632958853348423</v>
      </c>
      <c r="I272">
        <f t="shared" si="23"/>
        <v>-9.4359550624018098</v>
      </c>
      <c r="K272">
        <f t="shared" si="24"/>
        <v>-0.78388895525317392</v>
      </c>
      <c r="M272">
        <f t="shared" si="25"/>
        <v>-0.78388895525317392</v>
      </c>
      <c r="N272" s="13">
        <f t="shared" si="26"/>
        <v>5.9566908089582168E-6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4.1950881279149961</v>
      </c>
      <c r="H273" s="10">
        <f t="shared" si="27"/>
        <v>-0.77557816678668345</v>
      </c>
      <c r="I273">
        <f t="shared" si="23"/>
        <v>-9.3069380014402014</v>
      </c>
      <c r="K273">
        <f t="shared" si="24"/>
        <v>-0.77320504752965979</v>
      </c>
      <c r="M273">
        <f t="shared" si="25"/>
        <v>-0.77320504752965979</v>
      </c>
      <c r="N273" s="13">
        <f t="shared" si="26"/>
        <v>5.6316950080565245E-6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4.2034942569083888</v>
      </c>
      <c r="H274" s="10">
        <f t="shared" si="27"/>
        <v>-0.76496754039413928</v>
      </c>
      <c r="I274">
        <f t="shared" si="23"/>
        <v>-9.1796104847296718</v>
      </c>
      <c r="K274">
        <f t="shared" si="24"/>
        <v>-0.76266224574616381</v>
      </c>
      <c r="M274">
        <f t="shared" si="25"/>
        <v>-0.76266224574616381</v>
      </c>
      <c r="N274" s="13">
        <f t="shared" si="26"/>
        <v>5.3143834139843202E-6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ref="G275:G338" si="29">$E$11*(D275/$E$12+1)</f>
        <v>4.2119003859017834</v>
      </c>
      <c r="H275" s="10">
        <f t="shared" si="27"/>
        <v>-0.75449599925437416</v>
      </c>
      <c r="I275">
        <f t="shared" si="23"/>
        <v>-9.0539519910524895</v>
      </c>
      <c r="K275">
        <f t="shared" si="24"/>
        <v>-0.75225881568871444</v>
      </c>
      <c r="M275">
        <f t="shared" si="25"/>
        <v>-0.75225881568871444</v>
      </c>
      <c r="N275" s="13">
        <f t="shared" si="26"/>
        <v>5.0049903064579261E-6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si="29"/>
        <v>4.2203065148951771</v>
      </c>
      <c r="H276" s="10">
        <f t="shared" si="27"/>
        <v>-0.74416185049268113</v>
      </c>
      <c r="I276">
        <f t="shared" ref="I276:I339" si="30">H276*$E$6</f>
        <v>-8.9299422059121731</v>
      </c>
      <c r="K276">
        <f t="shared" ref="K276:K339" si="31">(1/2)*(($L$9/2)*$L$4*EXP(-$L$7*$O$6*(G276/$O$6-1))+($L$9/2)*$L$4*EXP(-$L$7*$O$6*(($H$4/$E$4)*G276/$O$6-1))-(($L$9/2)*$L$6*EXP(-$L$5*$O$6*(G276/$O$6-1))+($L$9/2)*$L$6*EXP(-$L$5*$O$6*(($H$4/$E$4)*G276/$O$6-1))))</f>
        <v>-0.74199304062414417</v>
      </c>
      <c r="M276">
        <f t="shared" ref="M276:M339" si="32">(1/2)*(($L$9/2)*$O$4*EXP(-$O$8*$O$6*(G276/$O$6-1))+($L$9/2)*$O$4*EXP(-$O$8*$O$6*(($H$4/$E$4)*G276/$O$6-1))-(($L$9/2)*$O$7*EXP(-$O$5*$O$6*(G276/$O$6-1))+($L$9/2)*$O$7*EXP(-$O$5*$O$6*(($H$4/$E$4)*G276/$O$6-1))))</f>
        <v>-0.74199304062414417</v>
      </c>
      <c r="N276" s="13">
        <f t="shared" ref="N276:N339" si="33">(M276-H276)^2*O276</f>
        <v>4.7037362458632981E-6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4.2287126438885716</v>
      </c>
      <c r="H277" s="10">
        <f t="shared" ref="H277:H340" si="34">-(-$B$4)*(1+D277+$E$5*D277^3)*EXP(-D277)</f>
        <v>-0.73396341840014911</v>
      </c>
      <c r="I277">
        <f t="shared" si="30"/>
        <v>-8.8075610208017885</v>
      </c>
      <c r="K277">
        <f t="shared" si="31"/>
        <v>-0.73186322124586167</v>
      </c>
      <c r="M277">
        <f t="shared" si="32"/>
        <v>-0.73186322124586167</v>
      </c>
      <c r="N277" s="13">
        <f t="shared" si="33"/>
        <v>4.4108280868770694E-6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4.2371187728819697</v>
      </c>
      <c r="H278" s="10">
        <f t="shared" si="34"/>
        <v>-0.72389904436845642</v>
      </c>
      <c r="I278">
        <f t="shared" si="30"/>
        <v>-8.6867885324214775</v>
      </c>
      <c r="K278">
        <f t="shared" si="31"/>
        <v>-0.72186767561506526</v>
      </c>
      <c r="M278">
        <f t="shared" si="32"/>
        <v>-0.72186767561506526</v>
      </c>
      <c r="N278" s="13">
        <f t="shared" si="33"/>
        <v>4.1264590122539576E-6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4.2455249018753598</v>
      </c>
      <c r="H279" s="10">
        <f t="shared" si="34"/>
        <v>-0.71396708682066201</v>
      </c>
      <c r="I279">
        <f t="shared" si="30"/>
        <v>-8.5676050418479441</v>
      </c>
      <c r="K279">
        <f t="shared" si="31"/>
        <v>-0.71200473909762474</v>
      </c>
      <c r="M279">
        <f t="shared" si="32"/>
        <v>-0.71200473909762474</v>
      </c>
      <c r="N279" s="13">
        <f t="shared" si="33"/>
        <v>3.8508085861095663E-6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4.2539310308687535</v>
      </c>
      <c r="H280" s="10">
        <f t="shared" si="34"/>
        <v>-0.70416592113809273</v>
      </c>
      <c r="I280">
        <f t="shared" si="30"/>
        <v>-8.4499910536571132</v>
      </c>
      <c r="K280">
        <f t="shared" si="31"/>
        <v>-0.70227276429675112</v>
      </c>
      <c r="M280">
        <f t="shared" si="32"/>
        <v>-0.70227276429675112</v>
      </c>
      <c r="N280" s="13">
        <f t="shared" si="33"/>
        <v>3.5840428259185587E-6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4.262337159862148</v>
      </c>
      <c r="H281" s="10">
        <f t="shared" si="34"/>
        <v>-0.69449393958369809</v>
      </c>
      <c r="I281">
        <f t="shared" si="30"/>
        <v>-8.3339272750043776</v>
      </c>
      <c r="K281">
        <f t="shared" si="31"/>
        <v>-0.69267012098180725</v>
      </c>
      <c r="M281">
        <f t="shared" si="32"/>
        <v>-0.69267012098180725</v>
      </c>
      <c r="N281" s="13">
        <f t="shared" si="33"/>
        <v>3.3263142926030858E-6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4.2707432888555461</v>
      </c>
      <c r="H282" s="10">
        <f t="shared" si="34"/>
        <v>-0.68494955122187595</v>
      </c>
      <c r="I282">
        <f t="shared" si="30"/>
        <v>-8.2193946146625123</v>
      </c>
      <c r="K282">
        <f t="shared" si="31"/>
        <v>-0.68319519601329182</v>
      </c>
      <c r="M282">
        <f t="shared" si="32"/>
        <v>-0.68319519601329182</v>
      </c>
      <c r="N282" s="13">
        <f t="shared" si="33"/>
        <v>3.0777621978862844E-6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4.2791494178489362</v>
      </c>
      <c r="H283" s="10">
        <f t="shared" si="34"/>
        <v>-0.67553118183508021</v>
      </c>
      <c r="I283">
        <f t="shared" si="30"/>
        <v>-8.1063741820209625</v>
      </c>
      <c r="K283">
        <f t="shared" si="31"/>
        <v>-0.67384639326430018</v>
      </c>
      <c r="M283">
        <f t="shared" si="32"/>
        <v>-0.67384639326430018</v>
      </c>
      <c r="N283" s="13">
        <f t="shared" si="33"/>
        <v>2.8385125282310059E-6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4.2875555468423299</v>
      </c>
      <c r="H284" s="10">
        <f t="shared" si="34"/>
        <v>-0.66623727383726461</v>
      </c>
      <c r="I284">
        <f t="shared" si="30"/>
        <v>-7.9948472860471753</v>
      </c>
      <c r="K284">
        <f t="shared" si="31"/>
        <v>-0.66462213353852284</v>
      </c>
      <c r="M284">
        <f t="shared" si="32"/>
        <v>-0.66462213353852284</v>
      </c>
      <c r="N284" s="13">
        <f t="shared" si="33"/>
        <v>2.6086781846196492E-6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4.2959616758357244</v>
      </c>
      <c r="H285" s="10">
        <f t="shared" si="34"/>
        <v>-0.65706628618448182</v>
      </c>
      <c r="I285">
        <f t="shared" si="30"/>
        <v>-7.8847954342137818</v>
      </c>
      <c r="K285">
        <f t="shared" si="31"/>
        <v>-0.65552085448511621</v>
      </c>
      <c r="M285">
        <f t="shared" si="32"/>
        <v>-0.65552085448511621</v>
      </c>
      <c r="N285" s="13">
        <f t="shared" si="33"/>
        <v>2.3883591374040679E-6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4.3043678048291225</v>
      </c>
      <c r="H286" s="10">
        <f t="shared" si="34"/>
        <v>-0.64801669428264519</v>
      </c>
      <c r="I286">
        <f t="shared" si="30"/>
        <v>-7.7762003313917418</v>
      </c>
      <c r="K286">
        <f t="shared" si="31"/>
        <v>-0.64654101051044821</v>
      </c>
      <c r="M286">
        <f t="shared" si="32"/>
        <v>-0.64654101051044821</v>
      </c>
      <c r="N286" s="13">
        <f t="shared" si="33"/>
        <v>2.1776425955255036E-6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4.3127739338225117</v>
      </c>
      <c r="H287" s="10">
        <f t="shared" si="34"/>
        <v>-0.63908698989272494</v>
      </c>
      <c r="I287">
        <f t="shared" si="30"/>
        <v>-7.6690438787126993</v>
      </c>
      <c r="K287">
        <f t="shared" si="31"/>
        <v>-0.63768107268700136</v>
      </c>
      <c r="M287">
        <f t="shared" si="32"/>
        <v>-0.63768107268700136</v>
      </c>
      <c r="N287" s="13">
        <f t="shared" si="33"/>
        <v>1.9766031893496093E-6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4.3211800628159063</v>
      </c>
      <c r="H288" s="10">
        <f t="shared" si="34"/>
        <v>-0.63027568103341625</v>
      </c>
      <c r="I288">
        <f t="shared" si="30"/>
        <v>-7.563308172400995</v>
      </c>
      <c r="K288">
        <f t="shared" si="31"/>
        <v>-0.62893952865947278</v>
      </c>
      <c r="M288">
        <f t="shared" si="32"/>
        <v>-0.62893952865947278</v>
      </c>
      <c r="N288" s="13">
        <f t="shared" si="33"/>
        <v>1.7853031663947615E-6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4.3295861918092999</v>
      </c>
      <c r="H289" s="10">
        <f t="shared" si="34"/>
        <v>-0.62158129188156763</v>
      </c>
      <c r="I289">
        <f t="shared" si="30"/>
        <v>-7.4589755025788111</v>
      </c>
      <c r="K289">
        <f t="shared" si="31"/>
        <v>-0.62031488254838085</v>
      </c>
      <c r="M289">
        <f t="shared" si="32"/>
        <v>-0.62031488254838085</v>
      </c>
      <c r="N289" s="13">
        <f t="shared" si="33"/>
        <v>1.6037925991825845E-6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4.337992320802698</v>
      </c>
      <c r="H290" s="10">
        <f t="shared" si="34"/>
        <v>-0.6130023626703659</v>
      </c>
      <c r="I290">
        <f t="shared" si="30"/>
        <v>-7.3560283520443903</v>
      </c>
      <c r="K290">
        <f t="shared" si="31"/>
        <v>-0.6118056548511499</v>
      </c>
      <c r="M290">
        <f t="shared" si="32"/>
        <v>-0.6118056548511499</v>
      </c>
      <c r="N290" s="13">
        <f t="shared" si="33"/>
        <v>1.4321096045726952E-6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4.3463984497960881</v>
      </c>
      <c r="H291" s="10">
        <f t="shared" si="34"/>
        <v>-0.60453744958551892</v>
      </c>
      <c r="I291">
        <f t="shared" si="30"/>
        <v>-7.254449395026227</v>
      </c>
      <c r="K291">
        <f t="shared" si="31"/>
        <v>-0.60341038234095667</v>
      </c>
      <c r="M291">
        <f t="shared" si="32"/>
        <v>-0.60341038234095667</v>
      </c>
      <c r="N291" s="13">
        <f t="shared" si="33"/>
        <v>1.2702805737651222E-6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4.3548045787894818</v>
      </c>
      <c r="H292" s="10">
        <f t="shared" si="34"/>
        <v>-0.59618512465945961</v>
      </c>
      <c r="I292">
        <f t="shared" si="30"/>
        <v>-7.1542214959135153</v>
      </c>
      <c r="K292">
        <f t="shared" si="31"/>
        <v>-0.59512761796333991</v>
      </c>
      <c r="M292">
        <f t="shared" si="32"/>
        <v>-0.59512761796333991</v>
      </c>
      <c r="N292" s="13">
        <f t="shared" si="33"/>
        <v>1.1183204123380105E-6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4.3632107077828763</v>
      </c>
      <c r="H293" s="10">
        <f t="shared" si="34"/>
        <v>-0.58794397566383516</v>
      </c>
      <c r="I293">
        <f t="shared" si="30"/>
        <v>-7.0553277079660219</v>
      </c>
      <c r="K293">
        <f t="shared" si="31"/>
        <v>-0.58695593073085639</v>
      </c>
      <c r="M293">
        <f t="shared" si="32"/>
        <v>-0.58695593073085639</v>
      </c>
      <c r="N293" s="13">
        <f t="shared" si="33"/>
        <v>9.7623278958502417E-7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4.3716168367762744</v>
      </c>
      <c r="H294" s="10">
        <f t="shared" si="34"/>
        <v>-0.57981260600026108</v>
      </c>
      <c r="I294">
        <f t="shared" si="30"/>
        <v>-6.9577512720031329</v>
      </c>
      <c r="K294">
        <f t="shared" si="31"/>
        <v>-0.57889390561576337</v>
      </c>
      <c r="M294">
        <f t="shared" si="32"/>
        <v>-0.57889390561576337</v>
      </c>
      <c r="N294" s="13">
        <f t="shared" si="33"/>
        <v>8.4401039647623274E-7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4.3800229657696637</v>
      </c>
      <c r="H295" s="10">
        <f t="shared" si="34"/>
        <v>-0.57178963458956089</v>
      </c>
      <c r="I295">
        <f t="shared" si="30"/>
        <v>-6.8614756150747311</v>
      </c>
      <c r="K295">
        <f t="shared" si="31"/>
        <v>-0.570940143440963</v>
      </c>
      <c r="M295">
        <f t="shared" si="32"/>
        <v>-0.570940143440963</v>
      </c>
      <c r="N295" s="13">
        <f t="shared" si="33"/>
        <v>7.216352115461654E-7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4.3884290947630582</v>
      </c>
      <c r="H296" s="10">
        <f t="shared" si="34"/>
        <v>-0.56387369575949975</v>
      </c>
      <c r="I296">
        <f t="shared" si="30"/>
        <v>-6.7664843491139965</v>
      </c>
      <c r="K296">
        <f t="shared" si="31"/>
        <v>-0.56309326076920518</v>
      </c>
      <c r="M296">
        <f t="shared" si="32"/>
        <v>-0.56309326076920518</v>
      </c>
      <c r="N296" s="13">
        <f t="shared" si="33"/>
        <v>6.0907877407607796E-7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4.3968352237564519</v>
      </c>
      <c r="H297" s="10">
        <f t="shared" si="34"/>
        <v>-0.55606343913125578</v>
      </c>
      <c r="I297">
        <f t="shared" si="30"/>
        <v>-6.6727612695750693</v>
      </c>
      <c r="K297">
        <f t="shared" si="31"/>
        <v>-0.55535188979082295</v>
      </c>
      <c r="M297">
        <f t="shared" si="32"/>
        <v>-0.55535188979082295</v>
      </c>
      <c r="N297" s="13">
        <f t="shared" si="33"/>
        <v>5.0630246387039058E-7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4.40524135274985</v>
      </c>
      <c r="H298" s="10">
        <f t="shared" si="34"/>
        <v>-0.54835752950458938</v>
      </c>
      <c r="I298">
        <f t="shared" si="30"/>
        <v>-6.580290354055073</v>
      </c>
      <c r="K298">
        <f t="shared" si="31"/>
        <v>-0.54771467820994069</v>
      </c>
      <c r="M298">
        <f t="shared" si="32"/>
        <v>-0.54771467820994069</v>
      </c>
      <c r="N298" s="13">
        <f t="shared" si="33"/>
        <v>4.1325778703150222E-7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4.4136474817432401</v>
      </c>
      <c r="H299" s="10">
        <f t="shared" si="34"/>
        <v>-0.54075464674192419</v>
      </c>
      <c r="I299">
        <f t="shared" si="30"/>
        <v>-6.4890557609030903</v>
      </c>
      <c r="K299">
        <f t="shared" si="31"/>
        <v>-0.54018028912939153</v>
      </c>
      <c r="M299">
        <f t="shared" si="32"/>
        <v>-0.54018028912939153</v>
      </c>
      <c r="N299" s="13">
        <f t="shared" si="33"/>
        <v>3.2988666707421838E-7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4.4220536107366337</v>
      </c>
      <c r="H300" s="10">
        <f t="shared" si="34"/>
        <v>-0.53325348565132102</v>
      </c>
      <c r="I300">
        <f t="shared" si="30"/>
        <v>-6.3990418278158518</v>
      </c>
      <c r="K300">
        <f t="shared" si="31"/>
        <v>-0.5327474009343337</v>
      </c>
      <c r="M300">
        <f t="shared" si="32"/>
        <v>-0.5327474009343337</v>
      </c>
      <c r="N300" s="13">
        <f t="shared" si="33"/>
        <v>2.5612174076813639E-7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4.4304597397300327</v>
      </c>
      <c r="H301" s="10">
        <f t="shared" si="34"/>
        <v>-0.52585275586857638</v>
      </c>
      <c r="I301">
        <f t="shared" si="30"/>
        <v>-6.3102330704229166</v>
      </c>
      <c r="K301">
        <f t="shared" si="31"/>
        <v>-0.52541470717477712</v>
      </c>
      <c r="M301">
        <f t="shared" si="32"/>
        <v>-0.52541470717477712</v>
      </c>
      <c r="N301" s="13">
        <f t="shared" si="33"/>
        <v>1.9188665813924177E-7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4.4388658687234264</v>
      </c>
      <c r="H302" s="10">
        <f t="shared" si="34"/>
        <v>-0.51855118173841586</v>
      </c>
      <c r="I302">
        <f t="shared" si="30"/>
        <v>-6.2226141808609903</v>
      </c>
      <c r="K302">
        <f t="shared" si="31"/>
        <v>-0.51818091644703546</v>
      </c>
      <c r="M302">
        <f t="shared" si="32"/>
        <v>-0.51818091644703546</v>
      </c>
      <c r="N302" s="13">
        <f t="shared" si="33"/>
        <v>1.3709638600101292E-7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4.4472719977168209</v>
      </c>
      <c r="H303" s="10">
        <f t="shared" si="34"/>
        <v>-0.51134750219489589</v>
      </c>
      <c r="I303">
        <f t="shared" si="30"/>
        <v>-6.1361700263387506</v>
      </c>
      <c r="K303">
        <f t="shared" si="31"/>
        <v>-0.51104475227418644</v>
      </c>
      <c r="M303">
        <f t="shared" si="32"/>
        <v>-0.51104475227418644</v>
      </c>
      <c r="N303" s="13">
        <f t="shared" si="33"/>
        <v>9.165751448957473E-8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4.4556781267102101</v>
      </c>
      <c r="H304" s="10">
        <f t="shared" si="34"/>
        <v>-0.50424047064114719</v>
      </c>
      <c r="I304">
        <f t="shared" si="30"/>
        <v>-6.0508856476937662</v>
      </c>
      <c r="K304">
        <f t="shared" si="31"/>
        <v>-0.50400495298570058</v>
      </c>
      <c r="M304">
        <f t="shared" si="32"/>
        <v>-0.50400495298570058</v>
      </c>
      <c r="N304" s="13">
        <f t="shared" si="33"/>
        <v>5.5468566027065422E-8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4.4640842557036091</v>
      </c>
      <c r="H305" s="10">
        <f t="shared" si="34"/>
        <v>-0.4972288548284558</v>
      </c>
      <c r="I305">
        <f t="shared" si="30"/>
        <v>-5.9667462579414696</v>
      </c>
      <c r="K305">
        <f t="shared" si="31"/>
        <v>-0.49706027159623123</v>
      </c>
      <c r="M305">
        <f t="shared" si="32"/>
        <v>-0.49706027159623123</v>
      </c>
      <c r="N305" s="13">
        <f t="shared" si="33"/>
        <v>2.8420306187284253E-8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4.4724903846970019</v>
      </c>
      <c r="H306" s="10">
        <f t="shared" si="34"/>
        <v>-0.49031143673485922</v>
      </c>
      <c r="I306">
        <f t="shared" si="30"/>
        <v>-5.8837372408183111</v>
      </c>
      <c r="K306">
        <f t="shared" si="31"/>
        <v>-0.49020947568375489</v>
      </c>
      <c r="M306">
        <f t="shared" si="32"/>
        <v>-0.49020947568375489</v>
      </c>
      <c r="N306" s="13">
        <f t="shared" si="33"/>
        <v>1.0396055942299129E-8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4.4808965136903955</v>
      </c>
      <c r="H307" s="10">
        <f t="shared" si="34"/>
        <v>-0.48348701244319858</v>
      </c>
      <c r="I307">
        <f t="shared" si="30"/>
        <v>-5.8018441493183825</v>
      </c>
      <c r="K307">
        <f t="shared" si="31"/>
        <v>-0.48345134726699529</v>
      </c>
      <c r="M307">
        <f t="shared" si="32"/>
        <v>-0.48345134726699529</v>
      </c>
      <c r="N307" s="13">
        <f t="shared" si="33"/>
        <v>1.2720047936118829E-9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4.4893026426837856</v>
      </c>
      <c r="H308" s="10">
        <f t="shared" si="34"/>
        <v>-0.47675439201882458</v>
      </c>
      <c r="I308">
        <f t="shared" si="30"/>
        <v>-5.7210527042258947</v>
      </c>
      <c r="K308">
        <f t="shared" si="31"/>
        <v>-0.47678468268235391</v>
      </c>
      <c r="M308">
        <f t="shared" si="32"/>
        <v>-0.47678468268235391</v>
      </c>
      <c r="N308" s="13">
        <f t="shared" si="33"/>
        <v>9.1752429704714097E-10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4.4977087716771837</v>
      </c>
      <c r="H309" s="10">
        <f t="shared" si="34"/>
        <v>-0.47011239938692739</v>
      </c>
      <c r="I309">
        <f t="shared" si="30"/>
        <v>-5.6413487926431287</v>
      </c>
      <c r="K309">
        <f t="shared" si="31"/>
        <v>-0.47020829246030182</v>
      </c>
      <c r="M309">
        <f t="shared" si="32"/>
        <v>-0.47020829246030182</v>
      </c>
      <c r="N309" s="13">
        <f t="shared" si="33"/>
        <v>9.1954815211940467E-9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4.5061149006705783</v>
      </c>
      <c r="H310" s="10">
        <f t="shared" si="34"/>
        <v>-0.46355987220964195</v>
      </c>
      <c r="I310">
        <f t="shared" si="30"/>
        <v>-5.5627184665157037</v>
      </c>
      <c r="K310">
        <f t="shared" si="31"/>
        <v>-0.46372100120140425</v>
      </c>
      <c r="M310">
        <f t="shared" si="32"/>
        <v>-0.46372100120140425</v>
      </c>
      <c r="N310" s="13">
        <f t="shared" si="33"/>
        <v>2.5962551986333337E-8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4.514521029663972</v>
      </c>
      <c r="H311" s="10">
        <f t="shared" si="34"/>
        <v>-0.45709566176288197</v>
      </c>
      <c r="I311">
        <f t="shared" si="30"/>
        <v>-5.4851479411545832</v>
      </c>
      <c r="K311">
        <f t="shared" si="31"/>
        <v>-0.45732164745192722</v>
      </c>
      <c r="M311">
        <f t="shared" si="32"/>
        <v>-0.45732164745192722</v>
      </c>
      <c r="N311" s="13">
        <f t="shared" si="33"/>
        <v>5.1069531653256154E-8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4.5229271586573621</v>
      </c>
      <c r="H312" s="10">
        <f t="shared" si="34"/>
        <v>-0.45071863281306657</v>
      </c>
      <c r="I312">
        <f t="shared" si="30"/>
        <v>-5.4086235937567988</v>
      </c>
      <c r="K312">
        <f t="shared" si="31"/>
        <v>-0.45100908357919917</v>
      </c>
      <c r="M312">
        <f t="shared" si="32"/>
        <v>-0.45100908357919917</v>
      </c>
      <c r="N312" s="13">
        <f t="shared" si="33"/>
        <v>8.4361647547013984E-8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4.5313332876507602</v>
      </c>
      <c r="H313" s="10">
        <f t="shared" si="34"/>
        <v>-0.44442766349371676</v>
      </c>
      <c r="I313">
        <f t="shared" si="30"/>
        <v>-5.3331319619246011</v>
      </c>
      <c r="K313">
        <f t="shared" si="31"/>
        <v>-0.44478217564671135</v>
      </c>
      <c r="M313">
        <f t="shared" si="32"/>
        <v>-0.44478217564671135</v>
      </c>
      <c r="N313" s="13">
        <f t="shared" si="33"/>
        <v>1.2567886662085994E-7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4.5397394166441547</v>
      </c>
      <c r="H314" s="10">
        <f t="shared" si="34"/>
        <v>-0.43822164518205237</v>
      </c>
      <c r="I314">
        <f t="shared" si="30"/>
        <v>-5.2586597421846282</v>
      </c>
      <c r="K314">
        <f t="shared" si="31"/>
        <v>-0.43863980328908586</v>
      </c>
      <c r="M314">
        <f t="shared" si="32"/>
        <v>-0.43863980328908586</v>
      </c>
      <c r="N314" s="13">
        <f t="shared" si="33"/>
        <v>1.7485620247783586E-7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4.5481455456375484</v>
      </c>
      <c r="H315" s="10">
        <f t="shared" si="34"/>
        <v>-0.43209948237554036</v>
      </c>
      <c r="I315">
        <f t="shared" si="30"/>
        <v>-5.185193788506484</v>
      </c>
      <c r="K315">
        <f t="shared" si="31"/>
        <v>-0.43258085958687498</v>
      </c>
      <c r="M315">
        <f t="shared" si="32"/>
        <v>-0.43258085958687498</v>
      </c>
      <c r="N315" s="13">
        <f t="shared" si="33"/>
        <v>2.3172401959229687E-7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4.5565516746309385</v>
      </c>
      <c r="H316" s="10">
        <f t="shared" si="34"/>
        <v>-0.42606009256854416</v>
      </c>
      <c r="I316">
        <f t="shared" si="30"/>
        <v>-5.1127211108225303</v>
      </c>
      <c r="K316">
        <f t="shared" si="31"/>
        <v>-0.42660425094133653</v>
      </c>
      <c r="M316">
        <f t="shared" si="32"/>
        <v>-0.42660425094133653</v>
      </c>
      <c r="N316" s="13">
        <f t="shared" si="33"/>
        <v>2.961083346800392E-7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4.5649578036243366</v>
      </c>
      <c r="H317" s="10">
        <f t="shared" si="34"/>
        <v>-0.42010240612904481</v>
      </c>
      <c r="I317">
        <f t="shared" si="30"/>
        <v>-5.0412288735485378</v>
      </c>
      <c r="K317">
        <f t="shared" si="31"/>
        <v>-0.42070889694917291</v>
      </c>
      <c r="M317">
        <f t="shared" si="32"/>
        <v>-0.42070889694917291</v>
      </c>
      <c r="N317" s="13">
        <f t="shared" si="33"/>
        <v>3.6783111489964518E-7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4.5733639326177311</v>
      </c>
      <c r="H318" s="10">
        <f t="shared" si="34"/>
        <v>-0.41422536617555428</v>
      </c>
      <c r="I318">
        <f t="shared" si="30"/>
        <v>-4.9707043941066509</v>
      </c>
      <c r="K318">
        <f t="shared" si="31"/>
        <v>-0.41489373027734777</v>
      </c>
      <c r="M318">
        <f t="shared" si="32"/>
        <v>-0.41489373027734777</v>
      </c>
      <c r="N318" s="13">
        <f t="shared" si="33"/>
        <v>4.4671057256622524E-7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4.5817700616111248</v>
      </c>
      <c r="H319" s="10">
        <f t="shared" si="34"/>
        <v>-0.4084279284541662</v>
      </c>
      <c r="I319">
        <f t="shared" si="30"/>
        <v>-4.9011351414499948</v>
      </c>
      <c r="K319">
        <f t="shared" si="31"/>
        <v>-0.40915769653793288</v>
      </c>
      <c r="M319">
        <f t="shared" si="32"/>
        <v>-0.40915769653793288</v>
      </c>
      <c r="N319" s="13">
        <f t="shared" si="33"/>
        <v>5.3256145608449179E-7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4.590176190604514</v>
      </c>
      <c r="H320" s="10">
        <f t="shared" si="34"/>
        <v>-0.4027090612158814</v>
      </c>
      <c r="I320">
        <f t="shared" si="30"/>
        <v>-4.8325087345905766</v>
      </c>
      <c r="K320">
        <f t="shared" si="31"/>
        <v>-0.40349975416313227</v>
      </c>
      <c r="M320">
        <f t="shared" si="32"/>
        <v>-0.40349975416313227</v>
      </c>
      <c r="N320" s="13">
        <f t="shared" si="33"/>
        <v>6.2519533683226798E-7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4.5985823195979121</v>
      </c>
      <c r="H321" s="10">
        <f t="shared" si="34"/>
        <v>-0.39706774509417525</v>
      </c>
      <c r="I321">
        <f t="shared" si="30"/>
        <v>-4.7648129411301028</v>
      </c>
      <c r="K321">
        <f t="shared" si="31"/>
        <v>-0.39791887428044487</v>
      </c>
      <c r="M321">
        <f t="shared" si="32"/>
        <v>-0.39791887428044487</v>
      </c>
      <c r="N321" s="13">
        <f t="shared" si="33"/>
        <v>7.244208917199802E-7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4.6069884485913066</v>
      </c>
      <c r="H322" s="10">
        <f t="shared" si="34"/>
        <v>-0.39150297298291736</v>
      </c>
      <c r="I322">
        <f t="shared" si="30"/>
        <v>-4.6980356757950084</v>
      </c>
      <c r="K322">
        <f t="shared" si="31"/>
        <v>-0.39241404058809265</v>
      </c>
      <c r="M322">
        <f t="shared" si="32"/>
        <v>-0.39241404058809265</v>
      </c>
      <c r="N322" s="13">
        <f t="shared" si="33"/>
        <v>8.3004418119983155E-7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4.6153945775847003</v>
      </c>
      <c r="H323" s="10">
        <f t="shared" si="34"/>
        <v>-0.38601374991458082</v>
      </c>
      <c r="I323">
        <f t="shared" si="30"/>
        <v>-4.6321649989749698</v>
      </c>
      <c r="K323">
        <f t="shared" si="31"/>
        <v>-0.38698424923064645</v>
      </c>
      <c r="M323">
        <f t="shared" si="32"/>
        <v>-0.38698424923064645</v>
      </c>
      <c r="N323" s="13">
        <f t="shared" si="33"/>
        <v>9.4186892248385885E-7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4.6238007065780904</v>
      </c>
      <c r="H324" s="10">
        <f t="shared" si="34"/>
        <v>-0.38059909293887456</v>
      </c>
      <c r="I324">
        <f t="shared" si="30"/>
        <v>-4.567189115266495</v>
      </c>
      <c r="K324">
        <f t="shared" si="31"/>
        <v>-0.38162850867498427</v>
      </c>
      <c r="M324">
        <f t="shared" si="32"/>
        <v>-0.38162850867498427</v>
      </c>
      <c r="N324" s="13">
        <f t="shared" si="33"/>
        <v>1.0596967577502893E-6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4.6322068355714885</v>
      </c>
      <c r="H325" s="10">
        <f t="shared" si="34"/>
        <v>-0.37525803100175609</v>
      </c>
      <c r="I325">
        <f t="shared" si="30"/>
        <v>-4.5030963720210728</v>
      </c>
      <c r="K325">
        <f t="shared" si="31"/>
        <v>-0.37634583958655959</v>
      </c>
      <c r="M325">
        <f t="shared" si="32"/>
        <v>-0.37634583958655959</v>
      </c>
      <c r="N325" s="13">
        <f t="shared" si="33"/>
        <v>1.1833275171722083E-6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4.640612964564883</v>
      </c>
      <c r="H326" s="10">
        <f t="shared" si="34"/>
        <v>-0.36998960482492788</v>
      </c>
      <c r="I326">
        <f t="shared" si="30"/>
        <v>-4.4398752578991347</v>
      </c>
      <c r="K326">
        <f t="shared" si="31"/>
        <v>-0.3711352747060645</v>
      </c>
      <c r="M326">
        <f t="shared" si="32"/>
        <v>-0.3711352747060645</v>
      </c>
      <c r="N326" s="13">
        <f t="shared" si="33"/>
        <v>1.3125594765436059E-6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4.6490190935582767</v>
      </c>
      <c r="H327" s="10">
        <f t="shared" si="34"/>
        <v>-0.36479286678575307</v>
      </c>
      <c r="I327">
        <f t="shared" si="30"/>
        <v>-4.3775144014290372</v>
      </c>
      <c r="K327">
        <f t="shared" si="31"/>
        <v>-0.3659958587264478</v>
      </c>
      <c r="M327">
        <f t="shared" si="32"/>
        <v>-0.3659958587264478</v>
      </c>
      <c r="N327" s="13">
        <f t="shared" si="33"/>
        <v>1.447189609376475E-6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4.6574252225516704</v>
      </c>
      <c r="H328" s="10">
        <f t="shared" si="34"/>
        <v>-0.35966688079770892</v>
      </c>
      <c r="I328">
        <f t="shared" si="30"/>
        <v>-4.3160025695725075</v>
      </c>
      <c r="K328">
        <f t="shared" si="31"/>
        <v>-0.36092664817039521</v>
      </c>
      <c r="M328">
        <f t="shared" si="32"/>
        <v>-0.36092664817039521</v>
      </c>
      <c r="N328" s="13">
        <f t="shared" si="33"/>
        <v>1.5870138332849265E-6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4.665831351545064</v>
      </c>
      <c r="H329" s="10">
        <f t="shared" si="34"/>
        <v>-0.35461072219135359</v>
      </c>
      <c r="I329">
        <f t="shared" si="30"/>
        <v>-4.2553286662962435</v>
      </c>
      <c r="K329">
        <f t="shared" si="31"/>
        <v>-0.35592671126825642</v>
      </c>
      <c r="M329">
        <f t="shared" si="32"/>
        <v>-0.35592671126825642</v>
      </c>
      <c r="N329" s="13">
        <f t="shared" si="33"/>
        <v>1.7318272505275754E-6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4.6742374805384586</v>
      </c>
      <c r="H330" s="10">
        <f t="shared" si="34"/>
        <v>-0.34962347759584239</v>
      </c>
      <c r="I330">
        <f t="shared" si="30"/>
        <v>-4.1954817311501085</v>
      </c>
      <c r="K330">
        <f t="shared" si="31"/>
        <v>-0.35099512783646414</v>
      </c>
      <c r="M330">
        <f t="shared" si="32"/>
        <v>-0.35099512783646414</v>
      </c>
      <c r="N330" s="13">
        <f t="shared" si="33"/>
        <v>1.8814243825976959E-6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4.6826436095318522</v>
      </c>
      <c r="H331" s="10">
        <f t="shared" si="34"/>
        <v>-0.34470424482102324</v>
      </c>
      <c r="I331">
        <f t="shared" si="30"/>
        <v>-4.1364509378522794</v>
      </c>
      <c r="K331">
        <f t="shared" si="31"/>
        <v>-0.34613098915646789</v>
      </c>
      <c r="M331">
        <f t="shared" si="32"/>
        <v>-0.34613098915646789</v>
      </c>
      <c r="N331" s="13">
        <f t="shared" si="33"/>
        <v>2.0355993987234011E-6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4.6910497385252468</v>
      </c>
      <c r="H332" s="10">
        <f t="shared" si="34"/>
        <v>-0.33985213274012571</v>
      </c>
      <c r="I332">
        <f t="shared" si="30"/>
        <v>-4.078225592881509</v>
      </c>
      <c r="K332">
        <f t="shared" si="31"/>
        <v>-0.34133339785420647</v>
      </c>
      <c r="M332">
        <f t="shared" si="32"/>
        <v>-0.34133339785420647</v>
      </c>
      <c r="N332" s="13">
        <f t="shared" si="33"/>
        <v>2.19414633819267E-6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4.6994558675186404</v>
      </c>
      <c r="H333" s="10">
        <f t="shared" si="34"/>
        <v>-0.33506626117307164</v>
      </c>
      <c r="I333">
        <f t="shared" si="30"/>
        <v>-4.0207951340768595</v>
      </c>
      <c r="K333">
        <f t="shared" si="31"/>
        <v>-0.3366014677801531</v>
      </c>
      <c r="M333">
        <f t="shared" si="32"/>
        <v>-0.3366014677801531</v>
      </c>
      <c r="N333" s="13">
        <f t="shared" si="33"/>
        <v>2.3568593264265432E-6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4.707861996512035</v>
      </c>
      <c r="H334" s="10">
        <f t="shared" si="34"/>
        <v>-0.33034576077042377</v>
      </c>
      <c r="I334">
        <f t="shared" si="30"/>
        <v>-3.9641491292450852</v>
      </c>
      <c r="K334">
        <f t="shared" si="31"/>
        <v>-0.33193432388994132</v>
      </c>
      <c r="M334">
        <f t="shared" si="32"/>
        <v>-0.33193432388994132</v>
      </c>
      <c r="N334" s="13">
        <f t="shared" si="33"/>
        <v>2.5235327846913292E-6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4.7162681255054286</v>
      </c>
      <c r="H335" s="10">
        <f t="shared" si="34"/>
        <v>-0.325689772897991</v>
      </c>
      <c r="I335">
        <f t="shared" si="30"/>
        <v>-3.9082772747758918</v>
      </c>
      <c r="K335">
        <f t="shared" si="31"/>
        <v>-0.32733110212561289</v>
      </c>
      <c r="M335">
        <f t="shared" si="32"/>
        <v>-0.32733110212561289</v>
      </c>
      <c r="N335" s="13">
        <f t="shared" si="33"/>
        <v>2.6939616334458714E-6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4.7246742544988232</v>
      </c>
      <c r="H336" s="10">
        <f t="shared" si="34"/>
        <v>-0.3210974495221125</v>
      </c>
      <c r="I336">
        <f t="shared" si="30"/>
        <v>-3.85316939426535</v>
      </c>
      <c r="K336">
        <f t="shared" si="31"/>
        <v>-0.32279094929748831</v>
      </c>
      <c r="M336">
        <f t="shared" si="32"/>
        <v>-0.32279094929748831</v>
      </c>
      <c r="N336" s="13">
        <f t="shared" si="33"/>
        <v>2.8679414891979064E-6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4.7330803834922159</v>
      </c>
      <c r="H337" s="10">
        <f t="shared" si="34"/>
        <v>-0.31656795309563102</v>
      </c>
      <c r="I337">
        <f t="shared" si="30"/>
        <v>-3.7988154371475722</v>
      </c>
      <c r="K337">
        <f t="shared" si="31"/>
        <v>-0.31831302296670116</v>
      </c>
      <c r="M337">
        <f t="shared" si="32"/>
        <v>-0.31831302296670116</v>
      </c>
      <c r="N337" s="13">
        <f t="shared" si="33"/>
        <v>3.0452688549167846E-6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4.7414865124856105</v>
      </c>
      <c r="H338" s="10">
        <f t="shared" si="34"/>
        <v>-0.31210045644457851</v>
      </c>
      <c r="I338">
        <f t="shared" si="30"/>
        <v>-3.7452054773349421</v>
      </c>
      <c r="K338">
        <f t="shared" si="31"/>
        <v>-0.31389649132839081</v>
      </c>
      <c r="M338">
        <f t="shared" si="32"/>
        <v>-0.31389649132839081</v>
      </c>
      <c r="N338" s="13">
        <f t="shared" si="33"/>
        <v>3.2257413038706727E-6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ref="G339:G402" si="36">$E$11*(D339/$E$12+1)</f>
        <v>4.7498926414790041</v>
      </c>
      <c r="H339" s="10">
        <f t="shared" si="34"/>
        <v>-0.30769414265558181</v>
      </c>
      <c r="I339">
        <f t="shared" si="30"/>
        <v>-3.6923297118669818</v>
      </c>
      <c r="K339">
        <f t="shared" si="31"/>
        <v>-0.30954053309559915</v>
      </c>
      <c r="M339">
        <f t="shared" si="32"/>
        <v>-0.30954053309559915</v>
      </c>
      <c r="N339" s="13">
        <f t="shared" si="33"/>
        <v>3.4091576569873948E-6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si="36"/>
        <v>4.7582987704723987</v>
      </c>
      <c r="H340" s="10">
        <f t="shared" si="34"/>
        <v>-0.30334820496400938</v>
      </c>
      <c r="I340">
        <f t="shared" ref="I340:I403" si="37">H340*$E$6</f>
        <v>-3.6401784595681126</v>
      </c>
      <c r="K340">
        <f t="shared" ref="K340:K403" si="38">(1/2)*(($L$9/2)*$L$4*EXP(-$L$7*$O$6*(G340/$O$6-1))+($L$9/2)*$L$4*EXP(-$L$7*$O$6*(($H$4/$E$4)*G340/$O$6-1))-(($L$9/2)*$L$6*EXP(-$L$5*$O$6*(G340/$O$6-1))+($L$9/2)*$L$6*EXP(-$L$5*$O$6*(($H$4/$E$4)*G340/$O$6-1))))</f>
        <v>-0.30524433738386147</v>
      </c>
      <c r="M340">
        <f t="shared" ref="M340:M403" si="39">(1/2)*(($L$9/2)*$O$4*EXP(-$O$8*$O$6*(G340/$O$6-1))+($L$9/2)*$O$4*EXP(-$O$8*$O$6*(($H$4/$E$4)*G340/$O$6-1))-(($L$9/2)*$O$7*EXP(-$O$5*$O$6*(G340/$O$6-1))+($L$9/2)*$O$7*EXP(-$O$5*$O$6*(($H$4/$E$4)*G340/$O$6-1))))</f>
        <v>-0.30524433738386147</v>
      </c>
      <c r="N340" s="13">
        <f t="shared" ref="N340:N403" si="40">(M340-H340)^2*O340</f>
        <v>3.5953181536141516E-6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4.7667048994657923</v>
      </c>
      <c r="H341" s="10">
        <f t="shared" ref="H341:H404" si="41">-(-$B$4)*(1+D341+$E$5*D341^3)*EXP(-D341)</f>
        <v>-0.29906184664286523</v>
      </c>
      <c r="I341">
        <f t="shared" si="37"/>
        <v>-3.5887421597143829</v>
      </c>
      <c r="K341">
        <f t="shared" si="38"/>
        <v>-0.30100710359652727</v>
      </c>
      <c r="M341">
        <f t="shared" si="39"/>
        <v>-0.30100710359652727</v>
      </c>
      <c r="N341" s="13">
        <f t="shared" si="40"/>
        <v>3.7840246157705375E-6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4.7751110284591869</v>
      </c>
      <c r="H342" s="10">
        <f t="shared" si="41"/>
        <v>-0.29483428089244945</v>
      </c>
      <c r="I342">
        <f t="shared" si="37"/>
        <v>-3.5380113707093934</v>
      </c>
      <c r="K342">
        <f t="shared" si="38"/>
        <v>-0.29682804131081242</v>
      </c>
      <c r="M342">
        <f t="shared" si="39"/>
        <v>-0.29682804131081242</v>
      </c>
      <c r="N342" s="13">
        <f t="shared" si="40"/>
        <v>3.9750806058308708E-6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4.7835171574525805</v>
      </c>
      <c r="H343" s="10">
        <f t="shared" si="41"/>
        <v>-0.29066473073078858</v>
      </c>
      <c r="I343">
        <f t="shared" si="37"/>
        <v>-3.4879767687694629</v>
      </c>
      <c r="K343">
        <f t="shared" si="38"/>
        <v>-0.29270637016460882</v>
      </c>
      <c r="M343">
        <f t="shared" si="39"/>
        <v>-0.29270637016460882</v>
      </c>
      <c r="N343" s="13">
        <f t="shared" si="40"/>
        <v>4.1682915777298364E-6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4.7919232864459751</v>
      </c>
      <c r="H344" s="10">
        <f t="shared" si="41"/>
        <v>-0.28655242888485555</v>
      </c>
      <c r="I344">
        <f t="shared" si="37"/>
        <v>-3.4386291466182666</v>
      </c>
      <c r="K344">
        <f t="shared" si="38"/>
        <v>-0.28864131974404883</v>
      </c>
      <c r="M344">
        <f t="shared" si="39"/>
        <v>-0.28864131974404883</v>
      </c>
      <c r="N344" s="13">
        <f t="shared" si="40"/>
        <v>4.3634650216212477E-6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4.8003294154393688</v>
      </c>
      <c r="H345" s="10">
        <f t="shared" si="41"/>
        <v>-0.28249661768257978</v>
      </c>
      <c r="I345">
        <f t="shared" si="37"/>
        <v>-3.3899594121909571</v>
      </c>
      <c r="K345">
        <f t="shared" si="38"/>
        <v>-0.28463212947185762</v>
      </c>
      <c r="M345">
        <f t="shared" si="39"/>
        <v>-0.28463212947185762</v>
      </c>
      <c r="N345" s="13">
        <f t="shared" si="40"/>
        <v>4.5604106021446594E-6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4.8087355444327624</v>
      </c>
      <c r="H346" s="10">
        <f t="shared" si="41"/>
        <v>-0.27849654894566411</v>
      </c>
      <c r="I346">
        <f t="shared" si="37"/>
        <v>-3.3419585873479694</v>
      </c>
      <c r="K346">
        <f t="shared" si="38"/>
        <v>-0.28067804849648137</v>
      </c>
      <c r="M346">
        <f t="shared" si="39"/>
        <v>-0.28067804849648137</v>
      </c>
      <c r="N346" s="13">
        <f t="shared" si="40"/>
        <v>4.7589402902158915E-6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4.817141673426157</v>
      </c>
      <c r="H347" s="10">
        <f t="shared" si="41"/>
        <v>-0.27455148388321204</v>
      </c>
      <c r="I347">
        <f t="shared" si="37"/>
        <v>-3.2946178065985445</v>
      </c>
      <c r="K347">
        <f t="shared" si="38"/>
        <v>-0.27677833558202253</v>
      </c>
      <c r="M347">
        <f t="shared" si="39"/>
        <v>-0.27677833558202253</v>
      </c>
      <c r="N347" s="13">
        <f t="shared" si="40"/>
        <v>4.9588684884951366E-6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4.8255478024195506</v>
      </c>
      <c r="H348" s="10">
        <f t="shared" si="41"/>
        <v>-0.2706606929861754</v>
      </c>
      <c r="I348">
        <f t="shared" si="37"/>
        <v>-3.2479283158341046</v>
      </c>
      <c r="K348">
        <f t="shared" si="38"/>
        <v>-0.27293225899898133</v>
      </c>
      <c r="M348">
        <f t="shared" si="39"/>
        <v>-0.27293225899898133</v>
      </c>
      <c r="N348" s="13">
        <f t="shared" si="40"/>
        <v>5.1600121505350105E-6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4.8339539314129452</v>
      </c>
      <c r="H349" s="10">
        <f t="shared" si="41"/>
        <v>-0.26682345592262696</v>
      </c>
      <c r="I349">
        <f t="shared" si="37"/>
        <v>-3.2018814710715233</v>
      </c>
      <c r="K349">
        <f t="shared" si="38"/>
        <v>-0.26913909641580996</v>
      </c>
      <c r="M349">
        <f t="shared" si="39"/>
        <v>-0.26913909641580996</v>
      </c>
      <c r="N349" s="13">
        <f t="shared" si="40"/>
        <v>5.3621908936688172E-6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4.8423600604063388</v>
      </c>
      <c r="H350" s="10">
        <f t="shared" si="41"/>
        <v>-0.26303906143386918</v>
      </c>
      <c r="I350">
        <f t="shared" si="37"/>
        <v>-3.1564687372064304</v>
      </c>
      <c r="K350">
        <f t="shared" si="38"/>
        <v>-0.26539813479130142</v>
      </c>
      <c r="M350">
        <f t="shared" si="39"/>
        <v>-0.26539813479130142</v>
      </c>
      <c r="N350" s="13">
        <f t="shared" si="40"/>
        <v>5.5652271057466198E-6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4.8507661893997334</v>
      </c>
      <c r="H351" s="10">
        <f t="shared" si="41"/>
        <v>-0.25930680723137739</v>
      </c>
      <c r="I351">
        <f t="shared" si="37"/>
        <v>-3.1116816867765289</v>
      </c>
      <c r="K351">
        <f t="shared" si="38"/>
        <v>-0.26170867026780237</v>
      </c>
      <c r="M351">
        <f t="shared" si="39"/>
        <v>-0.26170867026780237</v>
      </c>
      <c r="N351" s="13">
        <f t="shared" si="40"/>
        <v>5.7689460457446165E-6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4.8591723183931261</v>
      </c>
      <c r="H352" s="10">
        <f t="shared" si="41"/>
        <v>-0.25562599989459089</v>
      </c>
      <c r="I352">
        <f t="shared" si="37"/>
        <v>-3.0675119987350907</v>
      </c>
      <c r="K352">
        <f t="shared" si="38"/>
        <v>-0.25807000806527686</v>
      </c>
      <c r="M352">
        <f t="shared" si="39"/>
        <v>-0.25807000806527686</v>
      </c>
      <c r="N352" s="13">
        <f t="shared" si="40"/>
        <v>5.9731759383797465E-6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4.8675784473865216</v>
      </c>
      <c r="H353" s="10">
        <f t="shared" si="41"/>
        <v>-0.25199595476954861</v>
      </c>
      <c r="I353">
        <f t="shared" si="37"/>
        <v>-3.0239514572345834</v>
      </c>
      <c r="K353">
        <f t="shared" si="38"/>
        <v>-0.25448146237620672</v>
      </c>
      <c r="M353">
        <f t="shared" si="39"/>
        <v>-0.25448146237620672</v>
      </c>
      <c r="N353" s="13">
        <f t="shared" si="40"/>
        <v>6.1777480627553292E-6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4.8759845763799143</v>
      </c>
      <c r="H354" s="10">
        <f t="shared" si="41"/>
        <v>-0.24841599586838081</v>
      </c>
      <c r="I354">
        <f t="shared" si="37"/>
        <v>-2.9809919504205697</v>
      </c>
      <c r="K354">
        <f t="shared" si="38"/>
        <v>-0.25094235626135769</v>
      </c>
      <c r="M354">
        <f t="shared" si="39"/>
        <v>-0.25094235626135769</v>
      </c>
      <c r="N354" s="13">
        <f t="shared" si="40"/>
        <v>6.3824968352022883E-6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4.8843907053733089</v>
      </c>
      <c r="H355" s="10">
        <f t="shared" si="41"/>
        <v>-0.24488545576965284</v>
      </c>
      <c r="I355">
        <f t="shared" si="37"/>
        <v>-2.9386254692358342</v>
      </c>
      <c r="K355">
        <f t="shared" si="38"/>
        <v>-0.24745202154639115</v>
      </c>
      <c r="M355">
        <f t="shared" si="39"/>
        <v>-0.24745202154639115</v>
      </c>
      <c r="N355" s="13">
        <f t="shared" si="40"/>
        <v>6.5872598863243009E-6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4.8927968343667025</v>
      </c>
      <c r="H356" s="10">
        <f t="shared" si="41"/>
        <v>-0.24140367551957193</v>
      </c>
      <c r="I356">
        <f t="shared" si="37"/>
        <v>-2.8968441062348633</v>
      </c>
      <c r="K356">
        <f t="shared" si="38"/>
        <v>-0.24400979871935113</v>
      </c>
      <c r="M356">
        <f t="shared" si="39"/>
        <v>-0.24400979871935113</v>
      </c>
      <c r="N356" s="13">
        <f t="shared" si="40"/>
        <v>6.7918781324274222E-6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4.9012029633600962</v>
      </c>
      <c r="H357" s="10">
        <f t="shared" si="41"/>
        <v>-0.23797000453405132</v>
      </c>
      <c r="I357">
        <f t="shared" si="37"/>
        <v>-2.8556400544086156</v>
      </c>
      <c r="K357">
        <f t="shared" si="38"/>
        <v>-0.24061503682901034</v>
      </c>
      <c r="M357">
        <f t="shared" si="39"/>
        <v>-0.24061503682901034</v>
      </c>
      <c r="N357" s="13">
        <f t="shared" si="40"/>
        <v>6.9961958413761856E-6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4.9096090923534907</v>
      </c>
      <c r="H358" s="10">
        <f t="shared" si="41"/>
        <v>-0.23458380050164107</v>
      </c>
      <c r="I358">
        <f t="shared" si="37"/>
        <v>-2.8150056060196929</v>
      </c>
      <c r="K358">
        <f t="shared" si="38"/>
        <v>-0.23726709338409241</v>
      </c>
      <c r="M358">
        <f t="shared" si="39"/>
        <v>-0.23726709338409241</v>
      </c>
      <c r="N358" s="13">
        <f t="shared" si="40"/>
        <v>7.2000606930140103E-6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4.9180152213468844</v>
      </c>
      <c r="H359" s="10">
        <f t="shared" si="41"/>
        <v>-0.23124442928732289</v>
      </c>
      <c r="I359">
        <f t="shared" si="37"/>
        <v>-2.7749331514478746</v>
      </c>
      <c r="K359">
        <f t="shared" si="38"/>
        <v>-0.23396533425336824</v>
      </c>
      <c r="M359">
        <f t="shared" si="39"/>
        <v>-0.23396533425336824</v>
      </c>
      <c r="N359" s="13">
        <f t="shared" si="40"/>
        <v>7.4033238342502531E-6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4.9264213503402789</v>
      </c>
      <c r="H360" s="10">
        <f t="shared" si="41"/>
        <v>-0.22795126483717026</v>
      </c>
      <c r="I360">
        <f t="shared" si="37"/>
        <v>-2.7354151780460434</v>
      </c>
      <c r="K360">
        <f t="shared" si="38"/>
        <v>-0.23070913356662828</v>
      </c>
      <c r="M360">
        <f t="shared" si="39"/>
        <v>-0.23070913356662828</v>
      </c>
      <c r="N360" s="13">
        <f t="shared" si="40"/>
        <v>7.6058399289223851E-6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4.9348274793336726</v>
      </c>
      <c r="H361" s="10">
        <f t="shared" si="41"/>
        <v>-0.22470368908387828</v>
      </c>
      <c r="I361">
        <f t="shared" si="37"/>
        <v>-2.6964442690065393</v>
      </c>
      <c r="K361">
        <f t="shared" si="38"/>
        <v>-0.22749787361653553</v>
      </c>
      <c r="M361">
        <f t="shared" si="39"/>
        <v>-0.22749787361653553</v>
      </c>
      <c r="N361" s="13">
        <f t="shared" si="40"/>
        <v>7.8074672025410521E-6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4.9432336083270672</v>
      </c>
      <c r="H362" s="10">
        <f t="shared" si="41"/>
        <v>-0.22150109185315806</v>
      </c>
      <c r="I362">
        <f t="shared" si="37"/>
        <v>-2.6580131022378968</v>
      </c>
      <c r="K362">
        <f t="shared" si="38"/>
        <v>-0.22433094476136084</v>
      </c>
      <c r="M362">
        <f t="shared" si="39"/>
        <v>-0.22433094476136084</v>
      </c>
      <c r="N362" s="13">
        <f t="shared" si="40"/>
        <v>8.008067482063757E-6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4.9516397373204608</v>
      </c>
      <c r="H363" s="10">
        <f t="shared" si="41"/>
        <v>-0.21834287077100165</v>
      </c>
      <c r="I363">
        <f t="shared" si="37"/>
        <v>-2.6201144492520196</v>
      </c>
      <c r="K363">
        <f t="shared" si="38"/>
        <v>-0.22120774532860082</v>
      </c>
      <c r="M363">
        <f t="shared" si="39"/>
        <v>-0.22120774532860082</v>
      </c>
      <c r="N363" s="13">
        <f t="shared" si="40"/>
        <v>8.2075062307790888E-6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4.9600458663138554</v>
      </c>
      <c r="H364" s="10">
        <f t="shared" si="41"/>
        <v>-0.21522843117181206</v>
      </c>
      <c r="I364">
        <f t="shared" si="37"/>
        <v>-2.582741174061745</v>
      </c>
      <c r="K364">
        <f t="shared" si="38"/>
        <v>-0.21812768151947745</v>
      </c>
      <c r="M364">
        <f t="shared" si="39"/>
        <v>-0.21812768151947745</v>
      </c>
      <c r="N364" s="13">
        <f t="shared" si="40"/>
        <v>8.4056525784378766E-6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4.968451995307249</v>
      </c>
      <c r="H365" s="10">
        <f t="shared" si="41"/>
        <v>-0.21215718600740166</v>
      </c>
      <c r="I365">
        <f t="shared" si="37"/>
        <v>-2.54588623208882</v>
      </c>
      <c r="K365">
        <f t="shared" si="38"/>
        <v>-0.21509016731432973</v>
      </c>
      <c r="M365">
        <f t="shared" si="39"/>
        <v>-0.21509016731432973</v>
      </c>
      <c r="N365" s="13">
        <f t="shared" si="40"/>
        <v>8.6023793467894748E-6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4.9768581243006436</v>
      </c>
      <c r="H366" s="10">
        <f t="shared" si="41"/>
        <v>-0.20912855575685521</v>
      </c>
      <c r="I366">
        <f t="shared" si="37"/>
        <v>-2.5095426690822626</v>
      </c>
      <c r="K366">
        <f t="shared" si="38"/>
        <v>-0.21209462437887908</v>
      </c>
      <c r="M366">
        <f t="shared" si="39"/>
        <v>-0.21209462437887908</v>
      </c>
      <c r="N366" s="13">
        <f t="shared" si="40"/>
        <v>8.7975630705545503E-6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4.9852642532940372</v>
      </c>
      <c r="H367" s="10">
        <f t="shared" si="41"/>
        <v>-0.20614196833725815</v>
      </c>
      <c r="I367">
        <f t="shared" si="37"/>
        <v>-2.4737036200470977</v>
      </c>
      <c r="K367">
        <f t="shared" si="38"/>
        <v>-0.20914048197139193</v>
      </c>
      <c r="M367">
        <f t="shared" si="39"/>
        <v>-0.20914048197139193</v>
      </c>
      <c r="N367" s="13">
        <f t="shared" si="40"/>
        <v>8.9910840140861771E-6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4.9936703822874318</v>
      </c>
      <c r="H368" s="10">
        <f t="shared" si="41"/>
        <v>-0.20319685901528722</v>
      </c>
      <c r="I368">
        <f t="shared" si="37"/>
        <v>-2.4383623081834465</v>
      </c>
      <c r="K368">
        <f t="shared" si="38"/>
        <v>-0.20622717685071726</v>
      </c>
      <c r="M368">
        <f t="shared" si="39"/>
        <v>-0.20622717685071726</v>
      </c>
      <c r="N368" s="13">
        <f t="shared" si="40"/>
        <v>9.1828261837253738E-6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5.0020765112808245</v>
      </c>
      <c r="H369" s="10">
        <f t="shared" si="41"/>
        <v>-0.20029267031966286</v>
      </c>
      <c r="I369">
        <f t="shared" si="37"/>
        <v>-2.4035120438359545</v>
      </c>
      <c r="K369">
        <f t="shared" si="38"/>
        <v>-0.20335415318521377</v>
      </c>
      <c r="M369">
        <f t="shared" si="39"/>
        <v>-0.20335415318521377</v>
      </c>
      <c r="N369" s="13">
        <f t="shared" si="40"/>
        <v>9.3726773360618292E-6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5.0104826402742182</v>
      </c>
      <c r="H370" s="10">
        <f t="shared" si="41"/>
        <v>-0.19742885195445975</v>
      </c>
      <c r="I370">
        <f t="shared" si="37"/>
        <v>-2.3691462234535168</v>
      </c>
      <c r="K370">
        <f t="shared" si="38"/>
        <v>-0.20052086246255649</v>
      </c>
      <c r="M370">
        <f t="shared" si="39"/>
        <v>-0.20052086246255649</v>
      </c>
      <c r="N370" s="13">
        <f t="shared" si="40"/>
        <v>9.5605289821806447E-6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5.0188887692676127</v>
      </c>
      <c r="H371" s="10">
        <f t="shared" si="41"/>
        <v>-0.19460486071327504</v>
      </c>
      <c r="I371">
        <f t="shared" si="37"/>
        <v>-2.3352583285593003</v>
      </c>
      <c r="K371">
        <f t="shared" si="38"/>
        <v>-0.19772676340042603</v>
      </c>
      <c r="M371">
        <f t="shared" si="39"/>
        <v>-0.19772676340042603</v>
      </c>
      <c r="N371" s="13">
        <f t="shared" si="40"/>
        <v>9.7462763880405395E-6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5.0272948982610073</v>
      </c>
      <c r="H372" s="10">
        <f t="shared" si="41"/>
        <v>-0.19182016039424879</v>
      </c>
      <c r="I372">
        <f t="shared" si="37"/>
        <v>-2.3018419247309856</v>
      </c>
      <c r="K372">
        <f t="shared" si="38"/>
        <v>-0.19497132185807989</v>
      </c>
      <c r="M372">
        <f t="shared" si="39"/>
        <v>-0.19497132185807989</v>
      </c>
      <c r="N372" s="13">
        <f t="shared" si="40"/>
        <v>9.9298185711341488E-6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5.0357010272544009</v>
      </c>
      <c r="H373" s="10">
        <f t="shared" si="41"/>
        <v>-0.18907422171593821</v>
      </c>
      <c r="I373">
        <f t="shared" si="37"/>
        <v>-2.2688906605912584</v>
      </c>
      <c r="K373">
        <f t="shared" si="38"/>
        <v>-0.19225401074879622</v>
      </c>
      <c r="M373">
        <f t="shared" si="39"/>
        <v>-0.19225401074879622</v>
      </c>
      <c r="N373" s="13">
        <f t="shared" si="40"/>
        <v>1.0111058293484081E-5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5.0441071562477946</v>
      </c>
      <c r="H374" s="10">
        <f t="shared" si="41"/>
        <v>-0.18636652223403691</v>
      </c>
      <c r="I374">
        <f t="shared" si="37"/>
        <v>-2.2363982668084428</v>
      </c>
      <c r="K374">
        <f t="shared" si="38"/>
        <v>-0.18957430995319738</v>
      </c>
      <c r="M374">
        <f t="shared" si="39"/>
        <v>-0.18957430995319738</v>
      </c>
      <c r="N374" s="13">
        <f t="shared" si="40"/>
        <v>1.0289902051196736E-5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5.0525132852411891</v>
      </c>
      <c r="H375" s="10">
        <f t="shared" si="41"/>
        <v>-0.1836965462589418</v>
      </c>
      <c r="I375">
        <f t="shared" si="37"/>
        <v>-2.2043585551073015</v>
      </c>
      <c r="K375">
        <f t="shared" si="38"/>
        <v>-0.18693170623344543</v>
      </c>
      <c r="M375">
        <f t="shared" si="39"/>
        <v>-0.18693170623344543</v>
      </c>
      <c r="N375" s="13">
        <f t="shared" si="40"/>
        <v>1.0466260060630339E-5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5.0609194142345837</v>
      </c>
      <c r="H376" s="10">
        <f t="shared" si="41"/>
        <v>-0.18106378477415888</v>
      </c>
      <c r="I376">
        <f t="shared" si="37"/>
        <v>-2.1727654172899067</v>
      </c>
      <c r="K376">
        <f t="shared" si="38"/>
        <v>-0.18432569314830818</v>
      </c>
      <c r="M376">
        <f t="shared" si="39"/>
        <v>-0.18432569314830818</v>
      </c>
      <c r="N376" s="13">
        <f t="shared" si="40"/>
        <v>1.0640046241345347E-5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5.0693255432279773</v>
      </c>
      <c r="H377" s="10">
        <f t="shared" si="41"/>
        <v>-0.17846773535554872</v>
      </c>
      <c r="I377">
        <f t="shared" si="37"/>
        <v>-2.1416128242665846</v>
      </c>
      <c r="K377">
        <f t="shared" si="38"/>
        <v>-0.18175577096909315</v>
      </c>
      <c r="M377">
        <f t="shared" si="39"/>
        <v>-0.18175577096909315</v>
      </c>
      <c r="N377" s="13">
        <f t="shared" si="40"/>
        <v>1.0811178195936511E-5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5.077731672221371</v>
      </c>
      <c r="H378" s="10">
        <f t="shared" si="41"/>
        <v>-0.17590790209140392</v>
      </c>
      <c r="I378">
        <f t="shared" si="37"/>
        <v>-2.1108948250968469</v>
      </c>
      <c r="K378">
        <f t="shared" si="38"/>
        <v>-0.17922144659644423</v>
      </c>
      <c r="M378">
        <f t="shared" si="39"/>
        <v>-0.17922144659644423</v>
      </c>
      <c r="N378" s="13">
        <f t="shared" si="40"/>
        <v>1.0979577186882878E-5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5.0861378012147647</v>
      </c>
      <c r="H379" s="10">
        <f t="shared" si="41"/>
        <v>-0.17338379550335803</v>
      </c>
      <c r="I379">
        <f t="shared" si="37"/>
        <v>-2.0806055460402963</v>
      </c>
      <c r="K379">
        <f t="shared" si="38"/>
        <v>-0.17672223347800092</v>
      </c>
      <c r="M379">
        <f t="shared" si="39"/>
        <v>-0.17672223347800092</v>
      </c>
      <c r="N379" s="13">
        <f t="shared" si="40"/>
        <v>1.1145168110537748E-5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5.0945439302081601</v>
      </c>
      <c r="H380" s="10">
        <f t="shared" si="41"/>
        <v>-0.17089493246811854</v>
      </c>
      <c r="I380">
        <f t="shared" si="37"/>
        <v>-2.0507391896174223</v>
      </c>
      <c r="K380">
        <f t="shared" si="38"/>
        <v>-0.17425765152691555</v>
      </c>
      <c r="M380">
        <f t="shared" si="39"/>
        <v>-0.17425765152691555</v>
      </c>
      <c r="N380" s="13">
        <f t="shared" si="40"/>
        <v>1.1307879468396643E-5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5.1029500592015538</v>
      </c>
      <c r="H381" s="10">
        <f t="shared" si="41"/>
        <v>-0.16844083614002256</v>
      </c>
      <c r="I381">
        <f t="shared" si="37"/>
        <v>-2.0212900336802706</v>
      </c>
      <c r="K381">
        <f t="shared" si="38"/>
        <v>-0.17182722704122375</v>
      </c>
      <c r="M381">
        <f t="shared" si="39"/>
        <v>-0.17182722704122375</v>
      </c>
      <c r="N381" s="13">
        <f t="shared" si="40"/>
        <v>1.1467643335738181E-5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5.1113561881949474</v>
      </c>
      <c r="H382" s="10">
        <f t="shared" si="41"/>
        <v>-0.16602103587440795</v>
      </c>
      <c r="I382">
        <f t="shared" si="37"/>
        <v>-1.9922524304928952</v>
      </c>
      <c r="K382">
        <f t="shared" si="38"/>
        <v>-0.16943049262406359</v>
      </c>
      <c r="M382">
        <f t="shared" si="39"/>
        <v>-0.16943049262406359</v>
      </c>
      <c r="N382" s="13">
        <f t="shared" si="40"/>
        <v>1.1624395327772458E-5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5.1197623171883402</v>
      </c>
      <c r="H383" s="10">
        <f t="shared" si="41"/>
        <v>-0.16363506715179763</v>
      </c>
      <c r="I383">
        <f t="shared" si="37"/>
        <v>-1.9636208058215714</v>
      </c>
      <c r="K383">
        <f t="shared" si="38"/>
        <v>-0.16706698710474224</v>
      </c>
      <c r="M383">
        <f t="shared" si="39"/>
        <v>-0.16706698710474224</v>
      </c>
      <c r="N383" s="13">
        <f t="shared" si="40"/>
        <v>1.1778074563419386E-5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5.1281684461817356</v>
      </c>
      <c r="H384" s="10">
        <f t="shared" si="41"/>
        <v>-0.16128247150289099</v>
      </c>
      <c r="I384">
        <f t="shared" si="37"/>
        <v>-1.9353896580346919</v>
      </c>
      <c r="K384">
        <f t="shared" si="38"/>
        <v>-0.16473625546064158</v>
      </c>
      <c r="M384">
        <f t="shared" si="39"/>
        <v>-0.16473625546064158</v>
      </c>
      <c r="N384" s="13">
        <f t="shared" si="40"/>
        <v>1.1928623626815324E-5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5.1365745751751302</v>
      </c>
      <c r="H385" s="10">
        <f t="shared" si="41"/>
        <v>-0.15896279643435782</v>
      </c>
      <c r="I385">
        <f t="shared" si="37"/>
        <v>-1.9075535572122937</v>
      </c>
      <c r="K385">
        <f t="shared" si="38"/>
        <v>-0.16243784873996783</v>
      </c>
      <c r="M385">
        <f t="shared" si="39"/>
        <v>-0.16243784873996783</v>
      </c>
      <c r="N385" s="13">
        <f t="shared" si="40"/>
        <v>1.2075988526725486E-5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5.1449807041685229</v>
      </c>
      <c r="H386" s="10">
        <f t="shared" si="41"/>
        <v>-0.15667559535542991</v>
      </c>
      <c r="I386">
        <f t="shared" si="37"/>
        <v>-1.8801071442651589</v>
      </c>
      <c r="K386">
        <f t="shared" si="38"/>
        <v>-0.16017132398532422</v>
      </c>
      <c r="M386">
        <f t="shared" si="39"/>
        <v>-0.16017132398532422</v>
      </c>
      <c r="N386" s="13">
        <f t="shared" si="40"/>
        <v>1.2220118653862728E-5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5.1533868331619166</v>
      </c>
      <c r="H387" s="10">
        <f t="shared" si="41"/>
        <v>-0.15442042750528487</v>
      </c>
      <c r="I387">
        <f t="shared" si="37"/>
        <v>-1.8530451300634185</v>
      </c>
      <c r="K387">
        <f t="shared" si="38"/>
        <v>-0.15793624415811686</v>
      </c>
      <c r="M387">
        <f t="shared" si="39"/>
        <v>-0.15793624415811686</v>
      </c>
      <c r="N387" s="13">
        <f t="shared" si="40"/>
        <v>1.2360966736330723E-5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5.1617929621553102</v>
      </c>
      <c r="H388" s="10">
        <f t="shared" si="41"/>
        <v>-0.15219685788121823</v>
      </c>
      <c r="I388">
        <f t="shared" si="37"/>
        <v>-1.8263622945746187</v>
      </c>
      <c r="K388">
        <f t="shared" si="38"/>
        <v>-0.1557321780637862</v>
      </c>
      <c r="M388">
        <f t="shared" si="39"/>
        <v>-0.1557321780637862</v>
      </c>
      <c r="N388" s="13">
        <f t="shared" si="40"/>
        <v>1.249848879327242E-5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5.1701990911487057</v>
      </c>
      <c r="H389" s="10">
        <f t="shared" si="41"/>
        <v>-0.15000445716759622</v>
      </c>
      <c r="I389">
        <f t="shared" si="37"/>
        <v>-1.8000534860111546</v>
      </c>
      <c r="K389">
        <f t="shared" si="38"/>
        <v>-0.15355870027785021</v>
      </c>
      <c r="M389">
        <f t="shared" si="39"/>
        <v>-0.15355870027785021</v>
      </c>
      <c r="N389" s="13">
        <f t="shared" si="40"/>
        <v>1.2632644086787921E-5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5.1786052201420993</v>
      </c>
      <c r="H390" s="10">
        <f t="shared" si="41"/>
        <v>-0.14784280166558672</v>
      </c>
      <c r="I390">
        <f t="shared" si="37"/>
        <v>-1.7741136199870406</v>
      </c>
      <c r="K390">
        <f t="shared" si="38"/>
        <v>-0.15141539107276802</v>
      </c>
      <c r="M390">
        <f t="shared" si="39"/>
        <v>-0.15141539107276802</v>
      </c>
      <c r="N390" s="13">
        <f t="shared" si="40"/>
        <v>1.2763395072304059E-5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5.187011349135493</v>
      </c>
      <c r="H391" s="10">
        <f t="shared" si="41"/>
        <v>-0.14571147322366013</v>
      </c>
      <c r="I391">
        <f t="shared" si="37"/>
        <v>-1.7485376786839215</v>
      </c>
      <c r="K391">
        <f t="shared" si="38"/>
        <v>-0.14930183634560459</v>
      </c>
      <c r="M391">
        <f t="shared" si="39"/>
        <v>-0.14930183634560459</v>
      </c>
      <c r="N391" s="13">
        <f t="shared" si="40"/>
        <v>1.2890707347418825E-5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5.1954174781288867</v>
      </c>
      <c r="H392" s="10">
        <f t="shared" si="41"/>
        <v>-0.14361005916885711</v>
      </c>
      <c r="I392">
        <f t="shared" si="37"/>
        <v>-1.7233207100262853</v>
      </c>
      <c r="K392">
        <f t="shared" si="38"/>
        <v>-0.14721762754650314</v>
      </c>
      <c r="M392">
        <f t="shared" si="39"/>
        <v>-0.14721762754650314</v>
      </c>
      <c r="N392" s="13">
        <f t="shared" si="40"/>
        <v>1.3014549599391616E-5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5.2038236071222812</v>
      </c>
      <c r="H393" s="10">
        <f t="shared" si="41"/>
        <v>-0.1415381522388158</v>
      </c>
      <c r="I393">
        <f t="shared" si="37"/>
        <v>-1.6984578268657895</v>
      </c>
      <c r="K393">
        <f t="shared" si="38"/>
        <v>-0.14516236160795323</v>
      </c>
      <c r="M393">
        <f t="shared" si="39"/>
        <v>-0.14516236160795323</v>
      </c>
      <c r="N393" s="13">
        <f t="shared" si="40"/>
        <v>1.3134893551343545E-5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5.2122297361156757</v>
      </c>
      <c r="H394" s="10">
        <f t="shared" si="41"/>
        <v>-0.139495350514554</v>
      </c>
      <c r="I394">
        <f t="shared" si="37"/>
        <v>-1.6739442061746481</v>
      </c>
      <c r="K394">
        <f t="shared" si="38"/>
        <v>-0.14313564087485089</v>
      </c>
      <c r="M394">
        <f t="shared" si="39"/>
        <v>-0.14313564087485089</v>
      </c>
      <c r="N394" s="13">
        <f t="shared" si="40"/>
        <v>1.3251713907270489E-5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5.2206358651090694</v>
      </c>
      <c r="H395" s="10">
        <f t="shared" si="41"/>
        <v>-0.13748125735399944</v>
      </c>
      <c r="I395">
        <f t="shared" si="37"/>
        <v>-1.6497750882479933</v>
      </c>
      <c r="K395">
        <f t="shared" si="38"/>
        <v>-0.14113707303534617</v>
      </c>
      <c r="M395">
        <f t="shared" si="39"/>
        <v>-0.14113707303534617</v>
      </c>
      <c r="N395" s="13">
        <f t="shared" si="40"/>
        <v>1.3364988295980697E-5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5.2290419941024631</v>
      </c>
      <c r="H396" s="10">
        <f t="shared" si="41"/>
        <v>-0.13549548132626435</v>
      </c>
      <c r="I396">
        <f t="shared" si="37"/>
        <v>-1.6259457759151723</v>
      </c>
      <c r="K396">
        <f t="shared" si="38"/>
        <v>-0.13916627105246865</v>
      </c>
      <c r="M396">
        <f t="shared" si="39"/>
        <v>-0.13916627105246865</v>
      </c>
      <c r="N396" s="13">
        <f t="shared" si="40"/>
        <v>1.3474697214007031E-5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5.2374481230958576</v>
      </c>
      <c r="H397" s="10">
        <f t="shared" si="41"/>
        <v>-0.13353763614665567</v>
      </c>
      <c r="I397">
        <f t="shared" si="37"/>
        <v>-1.602451633759868</v>
      </c>
      <c r="K397">
        <f t="shared" si="38"/>
        <v>-0.13722285309653204</v>
      </c>
      <c r="M397">
        <f t="shared" si="39"/>
        <v>-0.13722285309653204</v>
      </c>
      <c r="N397" s="13">
        <f t="shared" si="40"/>
        <v>1.3580823967656045E-5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5.2458542520892522</v>
      </c>
      <c r="H398" s="10">
        <f t="shared" si="41"/>
        <v>-0.13160734061241833</v>
      </c>
      <c r="I398">
        <f t="shared" si="37"/>
        <v>-1.57928808734902</v>
      </c>
      <c r="K398">
        <f t="shared" si="38"/>
        <v>-0.13530644247830681</v>
      </c>
      <c r="M398">
        <f t="shared" si="39"/>
        <v>-0.13530644247830681</v>
      </c>
      <c r="N398" s="13">
        <f t="shared" si="40"/>
        <v>1.3683354614219651E-5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5.2542603810826458</v>
      </c>
      <c r="H399" s="10">
        <f t="shared" si="41"/>
        <v>-0.12970421853920241</v>
      </c>
      <c r="I399">
        <f t="shared" si="37"/>
        <v>-1.5564506224704289</v>
      </c>
      <c r="K399">
        <f t="shared" si="38"/>
        <v>-0.13341666758295409</v>
      </c>
      <c r="M399">
        <f t="shared" si="39"/>
        <v>-0.13341666758295409</v>
      </c>
      <c r="N399" s="13">
        <f t="shared" si="40"/>
        <v>1.378227790245273E-5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5.2626665100760386</v>
      </c>
      <c r="H400" s="10">
        <f t="shared" si="41"/>
        <v>-0.12782789869825126</v>
      </c>
      <c r="I400">
        <f t="shared" si="37"/>
        <v>-1.533934784379015</v>
      </c>
      <c r="K400">
        <f t="shared" si="38"/>
        <v>-0.13155316180472187</v>
      </c>
      <c r="M400">
        <f t="shared" si="39"/>
        <v>-0.13155316180472187</v>
      </c>
      <c r="N400" s="13">
        <f t="shared" si="40"/>
        <v>1.3877585212431108E-5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5.2710726390694331</v>
      </c>
      <c r="H401" s="10">
        <f t="shared" si="41"/>
        <v>-0.12597801475430173</v>
      </c>
      <c r="I401">
        <f t="shared" si="37"/>
        <v>-1.5117361770516209</v>
      </c>
      <c r="K401">
        <f t="shared" si="38"/>
        <v>-0.12971556348238789</v>
      </c>
      <c r="M401">
        <f t="shared" si="39"/>
        <v>-0.12971556348238789</v>
      </c>
      <c r="N401" s="13">
        <f t="shared" si="40"/>
        <v>1.3969270494818428E-5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5.2794787680628268</v>
      </c>
      <c r="H402" s="10">
        <f t="shared" si="41"/>
        <v>-0.12415420520419386</v>
      </c>
      <c r="I402">
        <f t="shared" si="37"/>
        <v>-1.4898504624503264</v>
      </c>
      <c r="K402">
        <f t="shared" si="38"/>
        <v>-0.12790351583545373</v>
      </c>
      <c r="M402">
        <f t="shared" si="39"/>
        <v>-0.12790351583545373</v>
      </c>
      <c r="N402" s="13">
        <f t="shared" si="40"/>
        <v>1.4057330209678282E-5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ref="G403:G469" si="43">$E$11*(D403/$E$12+1)</f>
        <v>5.2878848970562213</v>
      </c>
      <c r="H403" s="10">
        <f t="shared" si="41"/>
        <v>-0.12235611331617996</v>
      </c>
      <c r="I403">
        <f t="shared" si="37"/>
        <v>-1.4682733597941595</v>
      </c>
      <c r="K403">
        <f t="shared" si="38"/>
        <v>-0.12611666690107487</v>
      </c>
      <c r="M403">
        <f t="shared" si="39"/>
        <v>-0.12611666690107487</v>
      </c>
      <c r="N403" s="13">
        <f t="shared" si="40"/>
        <v>1.414176326486596E-5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si="43"/>
        <v>5.296291026049615</v>
      </c>
      <c r="H404" s="10">
        <f t="shared" si="41"/>
        <v>-0.12058338706993112</v>
      </c>
      <c r="I404">
        <f t="shared" ref="I404:I467" si="44">H404*$E$6</f>
        <v>-1.4470006448391735</v>
      </c>
      <c r="K404">
        <f t="shared" ref="K404:K467" si="45">(1/2)*(($L$9/2)*$L$4*EXP(-$L$7*$O$6*(G404/$O$6-1))+($L$9/2)*$L$4*EXP(-$L$7*$O$6*(($H$4/$E$4)*G404/$O$6-1))-(($L$9/2)*$L$6*EXP(-$L$5*$O$6*(G404/$O$6-1))+($L$9/2)*$L$6*EXP(-$L$5*$O$6*(($H$4/$E$4)*G404/$O$6-1))))</f>
        <v>-0.12435466947172633</v>
      </c>
      <c r="M404">
        <f t="shared" ref="M404:M467" si="46">(1/2)*(($L$9/2)*$O$4*EXP(-$O$8*$O$6*(G404/$O$6-1))+($L$9/2)*$O$4*EXP(-$O$8*$O$6*(($H$4/$E$4)*G404/$O$6-1))-(($L$9/2)*$O$7*EXP(-$O$5*$O$6*(G404/$O$6-1))+($L$9/2)*$O$7*EXP(-$O$5*$O$6*(($H$4/$E$4)*G404/$O$6-1))))</f>
        <v>-0.12435466947172633</v>
      </c>
      <c r="N404" s="13">
        <f t="shared" ref="N404:N467" si="47">(M404-H404)^2*O404</f>
        <v>1.4222570954090241E-5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5.3046971550430095</v>
      </c>
      <c r="H405" s="10">
        <f t="shared" ref="H405:H469" si="48">-(-$B$4)*(1+D405+$E$5*D405^3)*EXP(-D405)</f>
        <v>-0.1188356790972319</v>
      </c>
      <c r="I405">
        <f t="shared" si="44"/>
        <v>-1.4260281491667828</v>
      </c>
      <c r="K405">
        <f t="shared" si="45"/>
        <v>-0.12261718103359548</v>
      </c>
      <c r="M405">
        <f t="shared" si="46"/>
        <v>-0.12261718103359548</v>
      </c>
      <c r="N405" s="13">
        <f t="shared" si="47"/>
        <v>1.4299756894721479E-5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5.3131032840364032</v>
      </c>
      <c r="H406" s="10">
        <f t="shared" si="48"/>
        <v>-0.11711264662335934</v>
      </c>
      <c r="I406">
        <f t="shared" si="44"/>
        <v>-1.405351759480312</v>
      </c>
      <c r="K406">
        <f t="shared" si="45"/>
        <v>-0.12090386370569702</v>
      </c>
      <c r="M406">
        <f t="shared" si="46"/>
        <v>-0.12090386370569702</v>
      </c>
      <c r="N406" s="13">
        <f t="shared" si="47"/>
        <v>1.4373326965409015E-5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5.3215094130297977</v>
      </c>
      <c r="H407" s="10">
        <f t="shared" si="48"/>
        <v>-0.11541395140913822</v>
      </c>
      <c r="I407">
        <f t="shared" si="44"/>
        <v>-1.3849674169096586</v>
      </c>
      <c r="K407">
        <f t="shared" si="45"/>
        <v>-0.1192143841797034</v>
      </c>
      <c r="M407">
        <f t="shared" si="46"/>
        <v>-0.1192143841797034</v>
      </c>
      <c r="N407" s="13">
        <f t="shared" si="47"/>
        <v>1.4443289243585682E-5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5.3299155420231914</v>
      </c>
      <c r="H408" s="10">
        <f t="shared" si="48"/>
        <v>-0.11373925969366863</v>
      </c>
      <c r="I408">
        <f t="shared" si="44"/>
        <v>-1.3648711163240237</v>
      </c>
      <c r="K408">
        <f t="shared" si="45"/>
        <v>-0.11754841366048424</v>
      </c>
      <c r="M408">
        <f t="shared" si="46"/>
        <v>-0.11754841366048424</v>
      </c>
      <c r="N408" s="13">
        <f t="shared" si="47"/>
        <v>1.4509653942907093E-5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5.3383216710165851</v>
      </c>
      <c r="H409" s="10">
        <f t="shared" si="48"/>
        <v>-0.11208824213771811</v>
      </c>
      <c r="I409">
        <f t="shared" si="44"/>
        <v>-1.3450589056526172</v>
      </c>
      <c r="K409">
        <f t="shared" si="45"/>
        <v>-0.11590562780734882</v>
      </c>
      <c r="M409">
        <f t="shared" si="46"/>
        <v>-0.11590562780734882</v>
      </c>
      <c r="N409" s="13">
        <f t="shared" si="47"/>
        <v>1.4572433350701969E-5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5.3467278000099796</v>
      </c>
      <c r="H410" s="10">
        <f t="shared" si="48"/>
        <v>-0.11046057376777256</v>
      </c>
      <c r="I410">
        <f t="shared" si="44"/>
        <v>-1.3255268852132707</v>
      </c>
      <c r="K410">
        <f t="shared" si="45"/>
        <v>-0.11428570667598575</v>
      </c>
      <c r="M410">
        <f t="shared" si="46"/>
        <v>-0.11428570667598575</v>
      </c>
      <c r="N410" s="13">
        <f t="shared" si="47"/>
        <v>1.4631641765495527E-5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5.3551339290033741</v>
      </c>
      <c r="H411" s="10">
        <f t="shared" si="48"/>
        <v>-0.10885593392074079</v>
      </c>
      <c r="I411">
        <f t="shared" si="44"/>
        <v>-1.3062712070488895</v>
      </c>
      <c r="K411">
        <f t="shared" si="45"/>
        <v>-0.11268833466109454</v>
      </c>
      <c r="M411">
        <f t="shared" si="46"/>
        <v>-0.11268833466109454</v>
      </c>
      <c r="N411" s="13">
        <f t="shared" si="47"/>
        <v>1.4687295434663973E-5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5.3635400579967678</v>
      </c>
      <c r="H412" s="10">
        <f t="shared" si="48"/>
        <v>-0.10727400618930497</v>
      </c>
      <c r="I412">
        <f t="shared" si="44"/>
        <v>-1.2872880742716597</v>
      </c>
      <c r="K412">
        <f t="shared" si="45"/>
        <v>-0.11111320043969891</v>
      </c>
      <c r="M412">
        <f t="shared" si="46"/>
        <v>-0.11111320043969891</v>
      </c>
      <c r="N412" s="13">
        <f t="shared" si="47"/>
        <v>1.4739412492257932E-5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5.3719461869901615</v>
      </c>
      <c r="H413" s="10">
        <f t="shared" si="48"/>
        <v>-0.10571447836791281</v>
      </c>
      <c r="I413">
        <f t="shared" si="44"/>
        <v>-1.2685737404149537</v>
      </c>
      <c r="K413">
        <f t="shared" si="45"/>
        <v>-0.10955999691514121</v>
      </c>
      <c r="M413">
        <f t="shared" si="46"/>
        <v>-0.10955999691514121</v>
      </c>
      <c r="N413" s="13">
        <f t="shared" si="47"/>
        <v>1.4788012897077576E-5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5.380352315983556</v>
      </c>
      <c r="H414" s="10">
        <f t="shared" si="48"/>
        <v>-0.10417704239940331</v>
      </c>
      <c r="I414">
        <f t="shared" si="44"/>
        <v>-1.2501245087928399</v>
      </c>
      <c r="K414">
        <f t="shared" si="45"/>
        <v>-0.10802842116174625</v>
      </c>
      <c r="M414">
        <f t="shared" si="46"/>
        <v>-0.10802842116174625</v>
      </c>
      <c r="N414" s="13">
        <f t="shared" si="47"/>
        <v>1.4833118371026246E-5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5.3887584449769488</v>
      </c>
      <c r="H415" s="10">
        <f t="shared" si="48"/>
        <v>-0.10266139432226223</v>
      </c>
      <c r="I415">
        <f t="shared" si="44"/>
        <v>-1.2319367318671468</v>
      </c>
      <c r="K415">
        <f t="shared" si="45"/>
        <v>-0.10651817437015414</v>
      </c>
      <c r="M415">
        <f t="shared" si="46"/>
        <v>-0.10651817437015414</v>
      </c>
      <c r="N415" s="13">
        <f t="shared" si="47"/>
        <v>1.4874752337817069E-5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5.3971645739703442</v>
      </c>
      <c r="H416" s="10">
        <f t="shared" si="48"/>
        <v>-0.10116723421849864</v>
      </c>
      <c r="I416">
        <f t="shared" si="44"/>
        <v>-1.2140068106219837</v>
      </c>
      <c r="K416">
        <f t="shared" si="45"/>
        <v>-0.10502896179330823</v>
      </c>
      <c r="M416">
        <f t="shared" si="46"/>
        <v>-0.10502896179330823</v>
      </c>
      <c r="N416" s="13">
        <f t="shared" si="47"/>
        <v>1.4912939862044713E-5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5.405570702963737</v>
      </c>
      <c r="H417" s="10">
        <f t="shared" si="48"/>
        <v>-9.9694266162139528E-2</v>
      </c>
      <c r="I417">
        <f t="shared" si="44"/>
        <v>-1.1963311939456744</v>
      </c>
      <c r="K417">
        <f t="shared" si="45"/>
        <v>-0.10356049269310155</v>
      </c>
      <c r="M417">
        <f t="shared" si="46"/>
        <v>-0.10356049269310155</v>
      </c>
      <c r="N417" s="13">
        <f t="shared" si="47"/>
        <v>1.4947707588714653E-5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5.4139768319571306</v>
      </c>
      <c r="H418" s="10">
        <f t="shared" si="48"/>
        <v>-9.8242198168333267E-2</v>
      </c>
      <c r="I418">
        <f t="shared" si="44"/>
        <v>-1.1789063780199993</v>
      </c>
      <c r="K418">
        <f t="shared" si="45"/>
        <v>-0.10211248028766473</v>
      </c>
      <c r="M418">
        <f t="shared" si="46"/>
        <v>-0.10211248028766473</v>
      </c>
      <c r="N418" s="13">
        <f t="shared" si="47"/>
        <v>1.4979083683216849E-5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5.4223829609505252</v>
      </c>
      <c r="H419" s="10">
        <f t="shared" si="48"/>
        <v>-9.6810742143058737E-2</v>
      </c>
      <c r="I419">
        <f t="shared" si="44"/>
        <v>-1.1617289057167048</v>
      </c>
      <c r="K419">
        <f t="shared" si="45"/>
        <v>-0.10068464169929853</v>
      </c>
      <c r="M419">
        <f t="shared" si="46"/>
        <v>-0.10068464169929853</v>
      </c>
      <c r="N419" s="13">
        <f t="shared" si="47"/>
        <v>1.5007097771834845E-5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5.4307890899439197</v>
      </c>
      <c r="H420" s="10">
        <f t="shared" si="48"/>
        <v>-9.5399613833431721E-2</v>
      </c>
      <c r="I420">
        <f t="shared" si="44"/>
        <v>-1.1447953660011807</v>
      </c>
      <c r="K420">
        <f t="shared" si="45"/>
        <v>-9.9276697903040639E-2</v>
      </c>
      <c r="M420">
        <f t="shared" si="46"/>
        <v>-9.9276697903040639E-2</v>
      </c>
      <c r="N420" s="13">
        <f t="shared" si="47"/>
        <v>1.5031780882815255E-5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5.4391952189373134</v>
      </c>
      <c r="H421" s="10">
        <f t="shared" si="48"/>
        <v>-9.40085327786047E-2</v>
      </c>
      <c r="I421">
        <f t="shared" si="44"/>
        <v>-1.1281023933432563</v>
      </c>
      <c r="K421">
        <f t="shared" si="45"/>
        <v>-9.7888373675858106E-2</v>
      </c>
      <c r="M421">
        <f t="shared" si="46"/>
        <v>-9.7888373675858106E-2</v>
      </c>
      <c r="N421" s="13">
        <f t="shared" si="47"/>
        <v>1.5053165388000114E-5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5.447601347930707</v>
      </c>
      <c r="H422" s="10">
        <f t="shared" si="48"/>
        <v>-9.2637222261252219E-2</v>
      </c>
      <c r="I422">
        <f t="shared" si="44"/>
        <v>-1.1116466671350267</v>
      </c>
      <c r="K422">
        <f t="shared" si="45"/>
        <v>-9.6519397546464589E-2</v>
      </c>
      <c r="M422">
        <f t="shared" si="46"/>
        <v>-9.6519397546464589E-2</v>
      </c>
      <c r="N422" s="13">
        <f t="shared" si="47"/>
        <v>1.507128494511374E-5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5.4560074769241016</v>
      </c>
      <c r="H423" s="10">
        <f t="shared" si="48"/>
        <v>-9.1285409259637559E-2</v>
      </c>
      <c r="I423">
        <f t="shared" si="44"/>
        <v>-1.0954249111156507</v>
      </c>
      <c r="K423">
        <f t="shared" si="45"/>
        <v>-9.5169501745751936E-2</v>
      </c>
      <c r="M423">
        <f t="shared" si="46"/>
        <v>-9.5169501745751936E-2</v>
      </c>
      <c r="N423" s="13">
        <f t="shared" si="47"/>
        <v>1.5086174440690158E-5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5.4644136059174961</v>
      </c>
      <c r="H424" s="10">
        <f t="shared" si="48"/>
        <v>-8.9952824400253081E-2</v>
      </c>
      <c r="I424">
        <f t="shared" si="44"/>
        <v>-1.0794338928030369</v>
      </c>
      <c r="K424">
        <f t="shared" si="45"/>
        <v>-9.3838422157832516E-2</v>
      </c>
      <c r="M424">
        <f t="shared" si="46"/>
        <v>-9.3838422157832516E-2</v>
      </c>
      <c r="N424" s="13">
        <f t="shared" si="47"/>
        <v>1.5097869933706327E-5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5.4728197349108898</v>
      </c>
      <c r="H425" s="10">
        <f t="shared" si="48"/>
        <v>-8.8639201911030294E-2</v>
      </c>
      <c r="I425">
        <f t="shared" si="44"/>
        <v>-1.0636704229323635</v>
      </c>
      <c r="K425">
        <f t="shared" si="45"/>
        <v>-9.2525898271684531E-2</v>
      </c>
      <c r="M425">
        <f t="shared" si="46"/>
        <v>-9.2525898271684531E-2</v>
      </c>
      <c r="N425" s="13">
        <f t="shared" si="47"/>
        <v>1.5106408599922896E-5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5.4812258639042835</v>
      </c>
      <c r="H426" s="10">
        <f t="shared" si="48"/>
        <v>-8.734427957511183E-2</v>
      </c>
      <c r="I426">
        <f t="shared" si="44"/>
        <v>-1.048131354901342</v>
      </c>
      <c r="K426">
        <f t="shared" si="45"/>
        <v>-9.1231673133393851E-2</v>
      </c>
      <c r="M426">
        <f t="shared" si="46"/>
        <v>-9.1231673133393851E-2</v>
      </c>
      <c r="N426" s="13">
        <f t="shared" si="47"/>
        <v>1.511182867697255E-5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5.489631992897678</v>
      </c>
      <c r="H427" s="10">
        <f t="shared" si="48"/>
        <v>-8.6067798685181204E-2</v>
      </c>
      <c r="I427">
        <f t="shared" si="44"/>
        <v>-1.0328135842221744</v>
      </c>
      <c r="K427">
        <f t="shared" si="45"/>
        <v>-8.9955493298989095E-2</v>
      </c>
      <c r="M427">
        <f t="shared" si="46"/>
        <v>-8.9955493298989095E-2</v>
      </c>
      <c r="N427" s="13">
        <f t="shared" si="47"/>
        <v>1.5114169410230882E-5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5.4980381218910725</v>
      </c>
      <c r="H428" s="10">
        <f t="shared" si="48"/>
        <v>-8.4809503998343139E-2</v>
      </c>
      <c r="I428">
        <f t="shared" si="44"/>
        <v>-1.0177140479801177</v>
      </c>
      <c r="K428">
        <f t="shared" si="45"/>
        <v>-8.8697108787860468E-2</v>
      </c>
      <c r="M428">
        <f t="shared" si="46"/>
        <v>-8.8697108787860468E-2</v>
      </c>
      <c r="N428" s="13">
        <f t="shared" si="47"/>
        <v>1.5113470999478078E-5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5.5064442508844662</v>
      </c>
      <c r="H429" s="10">
        <f t="shared" si="48"/>
        <v>-8.3569143691549996E-2</v>
      </c>
      <c r="I429">
        <f t="shared" si="44"/>
        <v>-1.0028297242986</v>
      </c>
      <c r="K429">
        <f t="shared" si="45"/>
        <v>-8.7456273036757737E-2</v>
      </c>
      <c r="M429">
        <f t="shared" si="46"/>
        <v>-8.7456273036757737E-2</v>
      </c>
      <c r="N429" s="13">
        <f t="shared" si="47"/>
        <v>1.5109774546375156E-5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5.5148503798778599</v>
      </c>
      <c r="H430" s="10">
        <f t="shared" si="48"/>
        <v>-8.2346469317567186E-2</v>
      </c>
      <c r="I430">
        <f t="shared" si="44"/>
        <v>-0.98815763181080629</v>
      </c>
      <c r="K430">
        <f t="shared" si="45"/>
        <v>-8.6232742854362193E-2</v>
      </c>
      <c r="M430">
        <f t="shared" si="46"/>
        <v>-8.6232742854362193E-2</v>
      </c>
      <c r="N430" s="13">
        <f t="shared" si="47"/>
        <v>1.5103122002793172E-5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5.5232565088712526</v>
      </c>
      <c r="H431" s="10">
        <f t="shared" si="48"/>
        <v>-8.1141235761473446E-2</v>
      </c>
      <c r="I431">
        <f t="shared" si="44"/>
        <v>-0.97369482913768135</v>
      </c>
      <c r="K431">
        <f t="shared" si="45"/>
        <v>-8.5026278376424347E-2</v>
      </c>
      <c r="M431">
        <f t="shared" si="46"/>
        <v>-8.5026278376424347E-2</v>
      </c>
      <c r="N431" s="13">
        <f t="shared" si="47"/>
        <v>1.5093556119984535E-5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5.5316626378646472</v>
      </c>
      <c r="H432" s="10">
        <f t="shared" si="48"/>
        <v>-7.9953201197688589E-2</v>
      </c>
      <c r="I432">
        <f t="shared" si="44"/>
        <v>-0.95943841437226307</v>
      </c>
      <c r="K432">
        <f t="shared" si="45"/>
        <v>-8.3836643021463556E-2</v>
      </c>
      <c r="M432">
        <f t="shared" si="46"/>
        <v>-8.3836643021463556E-2</v>
      </c>
      <c r="N432" s="13">
        <f t="shared" si="47"/>
        <v>1.5081120398644637E-5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5.5400687668580426</v>
      </c>
      <c r="H433" s="10">
        <f t="shared" si="48"/>
        <v>-7.8782127047524506E-2</v>
      </c>
      <c r="I433">
        <f t="shared" si="44"/>
        <v>-0.94538552457029401</v>
      </c>
      <c r="K433">
        <f t="shared" si="45"/>
        <v>-8.2663603447023171E-2</v>
      </c>
      <c r="M433">
        <f t="shared" si="46"/>
        <v>-8.2663603447023171E-2</v>
      </c>
      <c r="N433" s="13">
        <f t="shared" si="47"/>
        <v>1.506585903986512E-5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5.5484748958514354</v>
      </c>
      <c r="H434" s="10">
        <f t="shared" si="48"/>
        <v>-7.7627777937253353E-2</v>
      </c>
      <c r="I434">
        <f t="shared" si="44"/>
        <v>-0.9315333352470403</v>
      </c>
      <c r="K434">
        <f t="shared" si="45"/>
        <v>-8.1506929506473744E-2</v>
      </c>
      <c r="M434">
        <f t="shared" si="46"/>
        <v>-8.1506929506473744E-2</v>
      </c>
      <c r="N434" s="13">
        <f t="shared" si="47"/>
        <v>1.5047816896985017E-5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5.556881024844829</v>
      </c>
      <c r="H435" s="10">
        <f t="shared" si="48"/>
        <v>-7.6489921656686707E-2</v>
      </c>
      <c r="I435">
        <f t="shared" si="44"/>
        <v>-0.91787905988024043</v>
      </c>
      <c r="K435">
        <f t="shared" si="45"/>
        <v>-8.0366394206359326E-2</v>
      </c>
      <c r="M435">
        <f t="shared" si="46"/>
        <v>-8.0366394206359326E-2</v>
      </c>
      <c r="N435" s="13">
        <f t="shared" si="47"/>
        <v>1.5027039428365334E-5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5.5652871538382236</v>
      </c>
      <c r="H436" s="10">
        <f t="shared" si="48"/>
        <v>-7.5368329118261426E-2</v>
      </c>
      <c r="I436">
        <f t="shared" si="44"/>
        <v>-0.90441994941913717</v>
      </c>
      <c r="K436">
        <f t="shared" si="45"/>
        <v>-7.9241773664282658E-2</v>
      </c>
      <c r="M436">
        <f t="shared" si="46"/>
        <v>-7.9241773664282658E-2</v>
      </c>
      <c r="N436" s="13">
        <f t="shared" si="47"/>
        <v>1.5003572651101628E-5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5.5736932828316181</v>
      </c>
      <c r="H437" s="10">
        <f t="shared" si="48"/>
        <v>-7.4262774316625479E-2</v>
      </c>
      <c r="I437">
        <f t="shared" si="44"/>
        <v>-0.89115329179950575</v>
      </c>
      <c r="K437">
        <f t="shared" si="45"/>
        <v>-7.8132847067320557E-2</v>
      </c>
      <c r="M437">
        <f t="shared" si="46"/>
        <v>-7.8132847067320557E-2</v>
      </c>
      <c r="N437" s="13">
        <f t="shared" si="47"/>
        <v>1.4977463095672565E-5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5.5820994118250118</v>
      </c>
      <c r="H438" s="10">
        <f t="shared" si="48"/>
        <v>-7.3173034288719283E-2</v>
      </c>
      <c r="I438">
        <f t="shared" si="44"/>
        <v>-0.87807641146463133</v>
      </c>
      <c r="K438">
        <f t="shared" si="45"/>
        <v>-7.7039396630965748E-2</v>
      </c>
      <c r="M438">
        <f t="shared" si="46"/>
        <v>-7.7039396630965748E-2</v>
      </c>
      <c r="N438" s="13">
        <f t="shared" si="47"/>
        <v>1.4948757761541574E-5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5.5905055408184054</v>
      </c>
      <c r="H439" s="10">
        <f t="shared" si="48"/>
        <v>-7.2098889074346251E-2</v>
      </c>
      <c r="I439">
        <f t="shared" si="44"/>
        <v>-0.86518666889215501</v>
      </c>
      <c r="K439">
        <f t="shared" si="45"/>
        <v>-7.596120755858797E-2</v>
      </c>
      <c r="M439">
        <f t="shared" si="46"/>
        <v>-7.596120755858797E-2</v>
      </c>
      <c r="N439" s="13">
        <f t="shared" si="47"/>
        <v>1.4917504073715255E-5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5.5989116698117991</v>
      </c>
      <c r="H440" s="10">
        <f t="shared" si="48"/>
        <v>-7.104012167722823E-2</v>
      </c>
      <c r="I440">
        <f t="shared" si="44"/>
        <v>-0.85248146012673875</v>
      </c>
      <c r="K440">
        <f t="shared" si="45"/>
        <v>-7.4898068001410106E-2</v>
      </c>
      <c r="M440">
        <f t="shared" si="46"/>
        <v>-7.4898068001410106E-2</v>
      </c>
      <c r="N440" s="13">
        <f t="shared" si="47"/>
        <v>1.4883749840268454E-5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5.6073177988051945</v>
      </c>
      <c r="H441" s="10">
        <f t="shared" si="48"/>
        <v>-6.999651802653914E-2</v>
      </c>
      <c r="I441">
        <f t="shared" si="44"/>
        <v>-0.83995821631846967</v>
      </c>
      <c r="K441">
        <f t="shared" si="45"/>
        <v>-7.384976901899197E-2</v>
      </c>
      <c r="M441">
        <f t="shared" si="46"/>
        <v>-7.384976901899197E-2</v>
      </c>
      <c r="N441" s="13">
        <f t="shared" si="47"/>
        <v>1.4847543210838726E-5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5.6157239277985882</v>
      </c>
      <c r="H442" s="10">
        <f t="shared" si="48"/>
        <v>-6.8967866938913075E-2</v>
      </c>
      <c r="I442">
        <f t="shared" si="44"/>
        <v>-0.8276144032669569</v>
      </c>
      <c r="K442">
        <f t="shared" si="45"/>
        <v>-7.2816104540218862E-2</v>
      </c>
      <c r="M442">
        <f t="shared" si="46"/>
        <v>-7.2816104540218862E-2</v>
      </c>
      <c r="N442" s="13">
        <f t="shared" si="47"/>
        <v>1.4808932636103719E-5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5.6241300567919819</v>
      </c>
      <c r="H443" s="10">
        <f t="shared" si="48"/>
        <v>-6.7953960080920014E-2</v>
      </c>
      <c r="I443">
        <f t="shared" si="44"/>
        <v>-0.81544752097104012</v>
      </c>
      <c r="K443">
        <f t="shared" si="45"/>
        <v>-7.1796871324784281E-2</v>
      </c>
      <c r="M443">
        <f t="shared" si="46"/>
        <v>-7.1796871324784281E-2</v>
      </c>
      <c r="N443" s="13">
        <f t="shared" si="47"/>
        <v>1.4767966828218404E-5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5.6325361857853755</v>
      </c>
      <c r="H444" s="10">
        <f t="shared" si="48"/>
        <v>-6.6954591932005578E-2</v>
      </c>
      <c r="I444">
        <f t="shared" si="44"/>
        <v>-0.80345510318406688</v>
      </c>
      <c r="K444">
        <f t="shared" si="45"/>
        <v>-7.0791868925167478E-2</v>
      </c>
      <c r="M444">
        <f t="shared" si="46"/>
        <v>-7.0791868925167478E-2</v>
      </c>
      <c r="N444" s="13">
        <f t="shared" si="47"/>
        <v>1.4724694722249636E-5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5.6409423147787701</v>
      </c>
      <c r="H445" s="10">
        <f t="shared" si="48"/>
        <v>-6.596955974788786E-2</v>
      </c>
      <c r="I445">
        <f t="shared" si="44"/>
        <v>-0.79163471697465426</v>
      </c>
      <c r="K445">
        <f t="shared" si="45"/>
        <v>-6.9800899649094805E-2</v>
      </c>
      <c r="M445">
        <f t="shared" si="46"/>
        <v>-6.9800899649094805E-2</v>
      </c>
      <c r="N445" s="13">
        <f t="shared" si="47"/>
        <v>1.4679165438580447E-5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5.6493484437721646</v>
      </c>
      <c r="H446" s="10">
        <f t="shared" si="48"/>
        <v>-6.4998663524408085E-2</v>
      </c>
      <c r="I446">
        <f t="shared" si="44"/>
        <v>-0.77998396229289702</v>
      </c>
      <c r="K446">
        <f t="shared" si="45"/>
        <v>-6.8823768522483744E-2</v>
      </c>
      <c r="M446">
        <f t="shared" si="46"/>
        <v>-6.8823768522483744E-2</v>
      </c>
      <c r="N446" s="13">
        <f t="shared" si="47"/>
        <v>1.4631428246303392E-5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5.6577545727655583</v>
      </c>
      <c r="H447" s="10">
        <f t="shared" si="48"/>
        <v>-6.4041705961828246E-2</v>
      </c>
      <c r="I447">
        <f t="shared" si="44"/>
        <v>-0.76850047154193901</v>
      </c>
      <c r="K447">
        <f t="shared" si="45"/>
        <v>-6.7860283252860518E-2</v>
      </c>
      <c r="M447">
        <f t="shared" si="46"/>
        <v>-6.7860283252860518E-2</v>
      </c>
      <c r="N447" s="13">
        <f t="shared" si="47"/>
        <v>1.458153252758736E-5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5.666160701758951</v>
      </c>
      <c r="H448" s="10">
        <f t="shared" si="48"/>
        <v>-6.3098492429572189E-2</v>
      </c>
      <c r="I448">
        <f t="shared" si="44"/>
        <v>-0.75718190915486627</v>
      </c>
      <c r="K448">
        <f t="shared" si="45"/>
        <v>-6.6910254193248031E-2</v>
      </c>
      <c r="M448">
        <f t="shared" si="46"/>
        <v>-6.6910254193248031E-2</v>
      </c>
      <c r="N448" s="13">
        <f t="shared" si="47"/>
        <v>1.4529527743021163E-5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5.6745668307523456</v>
      </c>
      <c r="H449" s="10">
        <f t="shared" si="48"/>
        <v>-6.2168830931403823E-2</v>
      </c>
      <c r="I449">
        <f t="shared" si="44"/>
        <v>-0.74602597117684588</v>
      </c>
      <c r="K449">
        <f t="shared" si="45"/>
        <v>-6.5973494306518068E-2</v>
      </c>
      <c r="M449">
        <f t="shared" si="46"/>
        <v>-6.5973494306518068E-2</v>
      </c>
      <c r="N449" s="13">
        <f t="shared" si="47"/>
        <v>1.4475463397935719E-5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5.6829729597457401</v>
      </c>
      <c r="H450" s="10">
        <f t="shared" si="48"/>
        <v>-6.1252532071038743E-2</v>
      </c>
      <c r="I450">
        <f t="shared" si="44"/>
        <v>-0.73503038485246486</v>
      </c>
      <c r="K450">
        <f t="shared" si="45"/>
        <v>-6.5049819130203732E-2</v>
      </c>
      <c r="M450">
        <f t="shared" si="46"/>
        <v>-6.5049819130203732E-2</v>
      </c>
      <c r="N450" s="13">
        <f t="shared" si="47"/>
        <v>1.4419389009701889E-5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5.6913790887391338</v>
      </c>
      <c r="H451" s="10">
        <f t="shared" si="48"/>
        <v>-6.0349409018183024E-2</v>
      </c>
      <c r="I451">
        <f t="shared" si="44"/>
        <v>-0.72419290821819626</v>
      </c>
      <c r="K451">
        <f t="shared" si="45"/>
        <v>-6.4139046741763517E-2</v>
      </c>
      <c r="M451">
        <f t="shared" si="46"/>
        <v>-6.4139046741763517E-2</v>
      </c>
      <c r="N451" s="13">
        <f t="shared" si="47"/>
        <v>1.4361354075984338E-5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5.6997852177325274</v>
      </c>
      <c r="H452" s="10">
        <f t="shared" si="48"/>
        <v>-5.9459277474995763E-2</v>
      </c>
      <c r="I452">
        <f t="shared" si="44"/>
        <v>-0.71351132969994913</v>
      </c>
      <c r="K452">
        <f t="shared" si="45"/>
        <v>-6.3240997724295728E-2</v>
      </c>
      <c r="M452">
        <f t="shared" si="46"/>
        <v>-6.3240997724295728E-2</v>
      </c>
      <c r="N452" s="13">
        <f t="shared" si="47"/>
        <v>1.4301408043965389E-5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5.708191346725922</v>
      </c>
      <c r="H453" s="10">
        <f t="shared" si="48"/>
        <v>-5.8581955642969037E-2</v>
      </c>
      <c r="I453">
        <f t="shared" si="44"/>
        <v>-0.70298346771562847</v>
      </c>
      <c r="K453">
        <f t="shared" si="45"/>
        <v>-6.235549513269531E-2</v>
      </c>
      <c r="M453">
        <f t="shared" si="46"/>
        <v>-6.235549513269531E-2</v>
      </c>
      <c r="N453" s="13">
        <f t="shared" si="47"/>
        <v>1.4239600280523619E-5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5.7165974757193156</v>
      </c>
      <c r="H454" s="10">
        <f t="shared" si="48"/>
        <v>-5.7717264190221822E-2</v>
      </c>
      <c r="I454">
        <f t="shared" si="44"/>
        <v>-0.69260717028266183</v>
      </c>
      <c r="K454">
        <f t="shared" si="45"/>
        <v>-6.1482364460249087E-2</v>
      </c>
      <c r="M454">
        <f t="shared" si="46"/>
        <v>-6.1482364460249087E-2</v>
      </c>
      <c r="N454" s="13">
        <f t="shared" si="47"/>
        <v>1.4175980043359383E-5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5.7250036047127102</v>
      </c>
      <c r="H455" s="10">
        <f t="shared" si="48"/>
        <v>-5.6865026219202086E-2</v>
      </c>
      <c r="I455">
        <f t="shared" si="44"/>
        <v>-0.68238031463042503</v>
      </c>
      <c r="K455">
        <f t="shared" si="45"/>
        <v>-6.062143360566407E-2</v>
      </c>
      <c r="M455">
        <f t="shared" si="46"/>
        <v>-6.062143360566407E-2</v>
      </c>
      <c r="N455" s="13">
        <f t="shared" si="47"/>
        <v>1.4110596453066151E-5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5.7334097337061039</v>
      </c>
      <c r="H456" s="10">
        <f t="shared" si="48"/>
        <v>-5.6025067234793127E-2</v>
      </c>
      <c r="I456">
        <f t="shared" si="44"/>
        <v>-0.67230080681751758</v>
      </c>
      <c r="K456">
        <f t="shared" si="45"/>
        <v>-5.9772532840523286E-2</v>
      </c>
      <c r="M456">
        <f t="shared" si="46"/>
        <v>-5.9772532840523286E-2</v>
      </c>
      <c r="N456" s="13">
        <f t="shared" si="47"/>
        <v>1.4043498466130506E-5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5.7418158626994975</v>
      </c>
      <c r="H457" s="10">
        <f t="shared" si="48"/>
        <v>-5.5197215112818894E-2</v>
      </c>
      <c r="I457">
        <f t="shared" si="44"/>
        <v>-0.66236658135382676</v>
      </c>
      <c r="K457">
        <f t="shared" si="45"/>
        <v>-5.8935494777165566E-2</v>
      </c>
      <c r="M457">
        <f t="shared" si="46"/>
        <v>-5.8935494777165566E-2</v>
      </c>
      <c r="N457" s="13">
        <f t="shared" si="47"/>
        <v>1.3974734848867866E-5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5.7502219916928921</v>
      </c>
      <c r="H458" s="10">
        <f t="shared" si="48"/>
        <v>-5.4381300068943983E-2</v>
      </c>
      <c r="I458">
        <f t="shared" si="44"/>
        <v>-0.6525756008273278</v>
      </c>
      <c r="K458">
        <f t="shared" si="45"/>
        <v>-5.8110154336981461E-2</v>
      </c>
      <c r="M458">
        <f t="shared" si="46"/>
        <v>-5.8110154336981461E-2</v>
      </c>
      <c r="N458" s="13">
        <f t="shared" si="47"/>
        <v>1.3904354152261314E-5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5.7586281206862866</v>
      </c>
      <c r="H459" s="10">
        <f t="shared" si="48"/>
        <v>-5.3577154627963905E-2</v>
      </c>
      <c r="I459">
        <f t="shared" si="44"/>
        <v>-0.6429258555355668</v>
      </c>
      <c r="K459">
        <f t="shared" si="45"/>
        <v>-5.7296348719124209E-2</v>
      </c>
      <c r="M459">
        <f t="shared" si="46"/>
        <v>-5.7296348719124209E-2</v>
      </c>
      <c r="N459" s="13">
        <f t="shared" si="47"/>
        <v>1.3832404687721716E-5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5.7670342496796803</v>
      </c>
      <c r="H460" s="10">
        <f t="shared" si="48"/>
        <v>-5.2784613593480502E-2</v>
      </c>
      <c r="I460">
        <f t="shared" si="44"/>
        <v>-0.63341536312176605</v>
      </c>
      <c r="K460">
        <f t="shared" si="45"/>
        <v>-5.6493917369627437E-2</v>
      </c>
      <c r="M460">
        <f t="shared" si="46"/>
        <v>-5.6493917369627437E-2</v>
      </c>
      <c r="N460" s="13">
        <f t="shared" si="47"/>
        <v>1.3758934503737915E-5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5.7754403786730739</v>
      </c>
      <c r="H461" s="10">
        <f t="shared" si="48"/>
        <v>-5.2003514017958732E-2</v>
      </c>
      <c r="I461">
        <f t="shared" si="44"/>
        <v>-0.62404216821550484</v>
      </c>
      <c r="K461">
        <f t="shared" si="45"/>
        <v>-5.5702701950925734E-2</v>
      </c>
      <c r="M461">
        <f t="shared" si="46"/>
        <v>-5.5702701950925734E-2</v>
      </c>
      <c r="N461" s="13">
        <f t="shared" si="47"/>
        <v>1.368399136340868E-5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5.7838465076664685</v>
      </c>
      <c r="H462" s="10">
        <f t="shared" si="48"/>
        <v>-5.1233695173159628E-2</v>
      </c>
      <c r="I462">
        <f t="shared" si="44"/>
        <v>-0.61480434207791557</v>
      </c>
      <c r="K462">
        <f t="shared" si="45"/>
        <v>-5.4922546311775025E-2</v>
      </c>
      <c r="M462">
        <f t="shared" si="46"/>
        <v>-5.4922546311775025E-2</v>
      </c>
      <c r="N462" s="13">
        <f t="shared" si="47"/>
        <v>1.3607622722864109E-5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5.792252636659863</v>
      </c>
      <c r="H463" s="10">
        <f t="shared" si="48"/>
        <v>-5.0474998520945967E-2</v>
      </c>
      <c r="I463">
        <f t="shared" si="44"/>
        <v>-0.60569998225135158</v>
      </c>
      <c r="K463">
        <f t="shared" si="45"/>
        <v>-5.4153296457565663E-2</v>
      </c>
      <c r="M463">
        <f t="shared" si="46"/>
        <v>-5.4153296457565663E-2</v>
      </c>
      <c r="N463" s="13">
        <f t="shared" si="47"/>
        <v>1.352987571054071E-5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5.8006587656532558</v>
      </c>
      <c r="H464" s="10">
        <f t="shared" si="48"/>
        <v>-4.9727267684455075E-2</v>
      </c>
      <c r="I464">
        <f t="shared" si="44"/>
        <v>-0.59672721221346092</v>
      </c>
      <c r="K464">
        <f t="shared" si="45"/>
        <v>-5.339480052102407E-2</v>
      </c>
      <c r="M464">
        <f t="shared" si="46"/>
        <v>-5.339480052102407E-2</v>
      </c>
      <c r="N464" s="13">
        <f t="shared" si="47"/>
        <v>1.3450797107311824E-5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5.8090648946466494</v>
      </c>
      <c r="H465" s="10">
        <f t="shared" si="48"/>
        <v>-4.8990348419635746E-2</v>
      </c>
      <c r="I465">
        <f t="shared" si="44"/>
        <v>-0.58788418103562901</v>
      </c>
      <c r="K465">
        <f t="shared" si="45"/>
        <v>-5.2646908733299198E-2</v>
      </c>
      <c r="M465">
        <f t="shared" si="46"/>
        <v>-5.2646908733299198E-2</v>
      </c>
      <c r="N465" s="13">
        <f t="shared" si="47"/>
        <v>1.3370433327458567E-5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5.817471023640044</v>
      </c>
      <c r="H466" s="10">
        <f t="shared" si="48"/>
        <v>-4.8264088587143858E-2</v>
      </c>
      <c r="I466">
        <f t="shared" si="44"/>
        <v>-0.57916906304572624</v>
      </c>
      <c r="K466">
        <f t="shared" si="45"/>
        <v>-5.1909473395428389E-2</v>
      </c>
      <c r="M466">
        <f t="shared" si="46"/>
        <v>-5.1909473395428389E-2</v>
      </c>
      <c r="N466" s="13">
        <f t="shared" si="47"/>
        <v>1.3288830400471647E-5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5.8258771526334376</v>
      </c>
      <c r="H467" s="10">
        <f t="shared" si="48"/>
        <v>-4.7548338124593331E-2</v>
      </c>
      <c r="I467">
        <f t="shared" si="44"/>
        <v>-0.57058005749511997</v>
      </c>
      <c r="K467">
        <f t="shared" si="45"/>
        <v>-5.1182348850178437E-2</v>
      </c>
      <c r="M467">
        <f t="shared" si="46"/>
        <v>-5.1182348850178437E-2</v>
      </c>
      <c r="N467" s="13">
        <f t="shared" si="47"/>
        <v>1.3206033953667587E-5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5.8342832816268322</v>
      </c>
      <c r="H468" s="10">
        <f t="shared" si="48"/>
        <v>-4.684294901915758E-2</v>
      </c>
      <c r="I468">
        <f t="shared" ref="I468:I469" si="50">H468*$E$6</f>
        <v>-0.56211538822989093</v>
      </c>
      <c r="K468">
        <f t="shared" ref="K468:K469" si="51">(1/2)*(($L$9/2)*$L$4*EXP(-$L$7*$O$6*(G468/$O$6-1))+($L$9/2)*$L$4*EXP(-$L$7*$O$6*(($H$4/$E$4)*G468/$O$6-1))-(($L$9/2)*$L$6*EXP(-$L$5*$O$6*(G468/$O$6-1))+($L$9/2)*$L$6*EXP(-$L$5*$O$6*(($H$4/$E$4)*G468/$O$6-1))))</f>
        <v>-5.0465391454256138E-2</v>
      </c>
      <c r="M468">
        <f t="shared" ref="M468:M469" si="52">(1/2)*(($L$9/2)*$O$4*EXP(-$O$8*$O$6*(G468/$O$6-1))+($L$9/2)*$O$4*EXP(-$O$8*$O$6*(($H$4/$E$4)*G468/$O$6-1))-(($L$9/2)*$O$7*EXP(-$O$5*$O$6*(G468/$O$6-1))+($L$9/2)*$O$7*EXP(-$O$5*$O$6*(($H$4/$E$4)*G468/$O$6-1))))</f>
        <v>-5.0465391454256138E-2</v>
      </c>
      <c r="N468" s="13">
        <f t="shared" ref="N468:N469" si="53">(M468-H468)^2*O468</f>
        <v>1.312208919560277E-5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5.8426894106202258</v>
      </c>
      <c r="H469" s="10">
        <f t="shared" si="48"/>
        <v>-4.6147775280517792E-2</v>
      </c>
      <c r="I469">
        <f t="shared" si="50"/>
        <v>-0.55377330336621355</v>
      </c>
      <c r="K469">
        <f t="shared" si="51"/>
        <v>-4.975845955088589E-2</v>
      </c>
      <c r="M469">
        <f t="shared" si="52"/>
        <v>-4.975845955088589E-2</v>
      </c>
      <c r="N469" s="13">
        <f t="shared" si="53"/>
        <v>1.303704090028361E-5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10" activePane="bottomRight" state="frozen"/>
      <selection pane="topRight" activeCell="D1" sqref="D1"/>
      <selection pane="bottomLeft" activeCell="A4" sqref="A4"/>
      <selection pane="bottomRight" activeCell="S24" sqref="S24"/>
    </sheetView>
  </sheetViews>
  <sheetFormatPr defaultRowHeight="18.75" x14ac:dyDescent="0.4"/>
  <cols>
    <col min="1" max="3" width="9" style="1"/>
    <col min="4" max="4" width="9" style="2"/>
    <col min="5" max="5" width="9" style="34"/>
    <col min="6" max="6" width="9" style="12"/>
    <col min="7" max="7" width="2.75" customWidth="1"/>
    <col min="8" max="8" width="9" style="2"/>
    <col min="9" max="9" width="9" style="34"/>
    <col min="10" max="10" width="9" style="12"/>
    <col min="11" max="11" width="2.75" customWidth="1"/>
    <col min="12" max="12" width="9" style="2"/>
    <col min="13" max="13" width="9" style="34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6"/>
    <col min="34" max="34" width="9" style="27"/>
  </cols>
  <sheetData>
    <row r="1" spans="1:34" x14ac:dyDescent="0.4">
      <c r="D1" s="1" t="s">
        <v>179</v>
      </c>
      <c r="E1" s="1" t="s">
        <v>165</v>
      </c>
      <c r="F1" s="1"/>
      <c r="H1" s="1"/>
      <c r="I1" s="1"/>
      <c r="J1" s="1"/>
      <c r="L1" s="1"/>
      <c r="M1" s="1"/>
      <c r="N1" s="1"/>
      <c r="Q1" s="26" t="s">
        <v>166</v>
      </c>
      <c r="X1" s="26" t="s">
        <v>166</v>
      </c>
      <c r="AC1" s="24"/>
      <c r="AF1" s="26" t="s">
        <v>166</v>
      </c>
      <c r="AH1" s="25"/>
    </row>
    <row r="2" spans="1:34" x14ac:dyDescent="0.4">
      <c r="D2" s="2" t="s">
        <v>164</v>
      </c>
      <c r="E2" s="34" t="s">
        <v>75</v>
      </c>
      <c r="F2" s="12" t="s">
        <v>86</v>
      </c>
      <c r="H2" s="2" t="s">
        <v>164</v>
      </c>
      <c r="I2" s="34" t="s">
        <v>75</v>
      </c>
      <c r="J2" s="12" t="s">
        <v>86</v>
      </c>
      <c r="L2" s="2" t="s">
        <v>164</v>
      </c>
      <c r="M2" s="34" t="s">
        <v>75</v>
      </c>
      <c r="N2" s="12" t="s">
        <v>86</v>
      </c>
      <c r="Q2" s="39" t="s">
        <v>176</v>
      </c>
      <c r="R2" s="38"/>
      <c r="S2" s="38"/>
      <c r="T2" s="40"/>
      <c r="U2" s="38"/>
      <c r="V2" s="38"/>
      <c r="X2" s="39" t="s">
        <v>177</v>
      </c>
      <c r="AB2" s="44"/>
      <c r="AC2" s="38"/>
      <c r="AD2" s="40"/>
      <c r="AF2" s="39" t="s">
        <v>178</v>
      </c>
      <c r="AG2" s="47"/>
      <c r="AH2" s="40"/>
    </row>
    <row r="3" spans="1:34" x14ac:dyDescent="0.4">
      <c r="A3" s="1" t="s">
        <v>114</v>
      </c>
      <c r="B3" s="1" t="s">
        <v>115</v>
      </c>
      <c r="C3" s="1" t="s">
        <v>116</v>
      </c>
      <c r="D3" s="2" t="s">
        <v>159</v>
      </c>
      <c r="E3" s="34" t="s">
        <v>159</v>
      </c>
      <c r="F3" s="12" t="s">
        <v>159</v>
      </c>
      <c r="H3" s="2" t="s">
        <v>163</v>
      </c>
      <c r="I3" s="34" t="s">
        <v>163</v>
      </c>
      <c r="J3" s="12" t="s">
        <v>163</v>
      </c>
      <c r="L3" s="2" t="s">
        <v>241</v>
      </c>
      <c r="M3" s="34" t="s">
        <v>242</v>
      </c>
      <c r="N3" s="12" t="s">
        <v>242</v>
      </c>
      <c r="P3" s="11" t="s">
        <v>167</v>
      </c>
      <c r="Q3" s="26" t="s">
        <v>172</v>
      </c>
      <c r="R3" t="s">
        <v>173</v>
      </c>
      <c r="S3" t="s">
        <v>168</v>
      </c>
      <c r="T3" s="27" t="s">
        <v>182</v>
      </c>
      <c r="V3" t="s">
        <v>236</v>
      </c>
      <c r="X3" s="26" t="s">
        <v>172</v>
      </c>
      <c r="Y3" t="s">
        <v>173</v>
      </c>
      <c r="Z3" t="s">
        <v>168</v>
      </c>
      <c r="AA3" t="s">
        <v>182</v>
      </c>
      <c r="AB3" s="44" t="s">
        <v>180</v>
      </c>
      <c r="AC3" t="s">
        <v>242</v>
      </c>
      <c r="AD3" s="27" t="s">
        <v>184</v>
      </c>
      <c r="AF3" s="26" t="s">
        <v>182</v>
      </c>
      <c r="AG3" s="46" t="s">
        <v>181</v>
      </c>
      <c r="AH3" s="27" t="s">
        <v>242</v>
      </c>
    </row>
    <row r="4" spans="1:34" x14ac:dyDescent="0.4">
      <c r="A4" s="1" t="s">
        <v>187</v>
      </c>
      <c r="P4" s="11" t="s">
        <v>186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5">
        <v>1.6</v>
      </c>
      <c r="AC4" s="42" t="s">
        <v>239</v>
      </c>
      <c r="AD4" s="43">
        <f xml:space="preserve"> ((SQRT(AB4))^3/(AB4-1)+(SQRT(1/AB4)^3/(1/AB4-1))-2)/6</f>
        <v>9.2467465182410891E-3</v>
      </c>
    </row>
    <row r="5" spans="1:34" x14ac:dyDescent="0.4">
      <c r="A5" s="1" t="s">
        <v>86</v>
      </c>
      <c r="B5" s="5">
        <v>0.55300000000000005</v>
      </c>
      <c r="C5" s="20">
        <v>1.7190000000000001</v>
      </c>
      <c r="D5" s="35">
        <v>3.38</v>
      </c>
      <c r="E5" s="34">
        <v>3.5</v>
      </c>
      <c r="F5" s="12">
        <v>3.6259999999999999</v>
      </c>
      <c r="H5" s="35">
        <f>((L5+SQRT(L5^2-4))/2)^2</f>
        <v>2.9351864274737975</v>
      </c>
      <c r="I5" s="36">
        <f>((M5+SQRT(M5^2-4))/2)^2</f>
        <v>3.5387266128048309</v>
      </c>
      <c r="J5" s="37">
        <f>((N5+SQRT(N5^2-4))/2)^2</f>
        <v>4.1838769057764118</v>
      </c>
      <c r="L5" s="35">
        <f>3*B5*(D5-1)/C5</f>
        <v>2.2969284467713789</v>
      </c>
      <c r="M5" s="36">
        <f>3*B5*(E5-1)/C5</f>
        <v>2.4127399650959864</v>
      </c>
      <c r="N5" s="37">
        <f>3*B5*(F5-1)/C5</f>
        <v>2.534342059336824</v>
      </c>
      <c r="P5" s="11" t="s">
        <v>171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2">
        <v>4.4379999999999997</v>
      </c>
      <c r="AB5" s="45">
        <v>6.3</v>
      </c>
      <c r="AC5" s="42" t="s">
        <v>239</v>
      </c>
      <c r="AD5" s="43">
        <f t="shared" ref="AD5" si="0" xml:space="preserve"> ((SQRT(AB5))^3/(AB5-1)+(SQRT(1/AB5)^3/(1/AB5-1))-2)/6</f>
        <v>0.15139826934117076</v>
      </c>
      <c r="AF5" s="41">
        <v>5.1890000000000001</v>
      </c>
      <c r="AG5" s="48">
        <f>((AH5+SQRT(AH5^2-4))/2)^2</f>
        <v>14.274070316815363</v>
      </c>
      <c r="AH5" s="43">
        <f>3*B5*(AF5-1)/C5</f>
        <v>4.0427870855148349</v>
      </c>
    </row>
    <row r="6" spans="1:34" x14ac:dyDescent="0.4">
      <c r="A6" s="1" t="s">
        <v>117</v>
      </c>
      <c r="B6" s="5">
        <v>0.312</v>
      </c>
      <c r="C6" s="20">
        <v>1.25</v>
      </c>
      <c r="D6" s="35">
        <v>4.07</v>
      </c>
      <c r="F6" s="12">
        <v>3.51</v>
      </c>
      <c r="H6" s="35">
        <f t="shared" ref="H6:H36" si="1">((L6+SQRT(L6^2-4))/2)^2</f>
        <v>2.9449959624745903</v>
      </c>
      <c r="J6" s="37" t="e">
        <f>((N6+SQRT(N6^2-4))/2)^2</f>
        <v>#NUM!</v>
      </c>
      <c r="L6" s="35">
        <f t="shared" ref="L6:L36" si="2">3*B6*(D6-1)/C6</f>
        <v>2.298816</v>
      </c>
      <c r="N6" s="37">
        <f>3*B6*(F6-1)/C6</f>
        <v>1.8794879999999996</v>
      </c>
      <c r="P6" s="11" t="s">
        <v>169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2">
        <v>4.3979999999999997</v>
      </c>
      <c r="AB6" s="45">
        <f>((AC6+SQRT(AC6^2-4))/2)^2</f>
        <v>4.2381323601885752</v>
      </c>
      <c r="AC6" s="42">
        <f>3*B6*(AA6-1)/C6</f>
        <v>2.5444223999999993</v>
      </c>
      <c r="AD6" s="43">
        <f t="shared" ref="AD6" si="3" xml:space="preserve"> ((SQRT(AB6))^3/(AB6-1)+(SQRT(1/AB6)^3/(1/AB6-1))-2)/6</f>
        <v>9.0737066666666547E-2</v>
      </c>
      <c r="AF6" s="41">
        <v>5.1539999999999999</v>
      </c>
      <c r="AG6" s="48">
        <f>((AH6+SQRT(AH6^2-4))/2)^2</f>
        <v>7.5427267601662695</v>
      </c>
      <c r="AH6" s="43">
        <f>3*B6*(AF6-1)/C6</f>
        <v>3.1105151999999996</v>
      </c>
    </row>
    <row r="7" spans="1:34" x14ac:dyDescent="0.4">
      <c r="A7" s="1" t="s">
        <v>188</v>
      </c>
      <c r="B7" s="5">
        <f>(-X7/(12*PI()*Z7*C7))^(1/2)</f>
        <v>0.34363022869332949</v>
      </c>
      <c r="C7" s="20">
        <f>0.529177*1.907</f>
        <v>1.0091405390000001</v>
      </c>
      <c r="D7" s="35"/>
      <c r="H7" s="35"/>
      <c r="J7" s="37"/>
      <c r="L7" s="35"/>
      <c r="N7" s="37"/>
      <c r="P7" s="49" t="s">
        <v>191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2">
        <v>4.5659999999999998</v>
      </c>
      <c r="AB7" s="45"/>
      <c r="AC7" s="42"/>
      <c r="AD7" s="43"/>
      <c r="AF7" s="41"/>
      <c r="AG7" s="48"/>
      <c r="AH7" s="43"/>
    </row>
    <row r="8" spans="1:34" x14ac:dyDescent="0.4">
      <c r="A8" s="1" t="s">
        <v>228</v>
      </c>
      <c r="B8" s="5">
        <f>(-X8/(12*PI()*Z8*C8))^(1/2)</f>
        <v>0.39461915790143792</v>
      </c>
      <c r="C8" s="20">
        <v>1.1060000000000001</v>
      </c>
      <c r="D8" s="35"/>
      <c r="H8" s="35"/>
      <c r="J8" s="37"/>
      <c r="L8" s="35"/>
      <c r="N8" s="37"/>
      <c r="P8" s="49" t="s">
        <v>229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2">
        <v>4.6390000000000002</v>
      </c>
      <c r="AB8" s="45">
        <v>1.4</v>
      </c>
      <c r="AC8" s="42" t="s">
        <v>239</v>
      </c>
      <c r="AD8" s="43">
        <f t="shared" ref="AD8" si="4" xml:space="preserve"> ((SQRT(AB8))^3/(AB8-1)+(SQRT(1/AB8)^3/(1/AB8-1))-2)/6</f>
        <v>4.7283685580733854E-3</v>
      </c>
      <c r="AF8" s="41"/>
      <c r="AG8" s="48"/>
      <c r="AH8" s="43"/>
    </row>
    <row r="9" spans="1:34" x14ac:dyDescent="0.4">
      <c r="A9" s="1" t="s">
        <v>193</v>
      </c>
      <c r="B9" s="5">
        <f>(-X9/(12*PI()*Z9*C9))^(1/2)</f>
        <v>0.88066495956449387</v>
      </c>
      <c r="C9" s="20">
        <v>0.7</v>
      </c>
      <c r="D9" s="35"/>
      <c r="H9" s="35"/>
      <c r="J9" s="37"/>
      <c r="L9" s="35"/>
      <c r="N9" s="37"/>
      <c r="P9" s="11" t="s">
        <v>192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2">
        <v>4.9560000000000004</v>
      </c>
      <c r="AB9" s="45"/>
      <c r="AC9" s="42"/>
      <c r="AD9" s="43"/>
      <c r="AF9" s="41"/>
      <c r="AG9" s="48"/>
      <c r="AH9" s="43"/>
    </row>
    <row r="10" spans="1:34" x14ac:dyDescent="0.4">
      <c r="A10" s="1" t="s">
        <v>220</v>
      </c>
      <c r="B10" s="5">
        <f>(-X10/(12*PI()*Z10*C10))^(1/2)</f>
        <v>0.41826040615868482</v>
      </c>
      <c r="C10" s="20">
        <v>1.4</v>
      </c>
      <c r="D10" s="35"/>
      <c r="H10" s="35"/>
      <c r="J10" s="37"/>
      <c r="L10" s="35"/>
      <c r="N10" s="37"/>
      <c r="P10" s="11" t="s">
        <v>221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2">
        <v>5.4109999999999996</v>
      </c>
      <c r="AB10" s="45"/>
      <c r="AC10" s="42"/>
      <c r="AD10" s="43"/>
      <c r="AF10" s="41"/>
      <c r="AG10" s="48"/>
      <c r="AH10" s="43"/>
    </row>
    <row r="11" spans="1:34" x14ac:dyDescent="0.4">
      <c r="A11" s="1" t="s">
        <v>222</v>
      </c>
      <c r="B11" s="5"/>
      <c r="C11" s="20"/>
      <c r="D11" s="35"/>
      <c r="H11" s="35"/>
      <c r="J11" s="37"/>
      <c r="L11" s="35"/>
      <c r="N11" s="37"/>
      <c r="P11" s="11" t="s">
        <v>223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2">
        <v>6.6970000000000001</v>
      </c>
      <c r="AB11" s="45"/>
      <c r="AC11" s="42"/>
      <c r="AD11" s="43"/>
      <c r="AF11" s="41"/>
      <c r="AG11" s="48"/>
      <c r="AH11" s="43"/>
    </row>
    <row r="12" spans="1:34" x14ac:dyDescent="0.4">
      <c r="A12" s="1" t="s">
        <v>118</v>
      </c>
      <c r="B12" s="5">
        <v>0.56200000000000006</v>
      </c>
      <c r="C12" s="20">
        <v>2.08</v>
      </c>
      <c r="D12" s="35">
        <v>3.84</v>
      </c>
      <c r="E12" s="34">
        <v>3.9</v>
      </c>
      <c r="F12" s="12">
        <v>4.0819999999999999</v>
      </c>
      <c r="H12" s="35">
        <f t="shared" si="1"/>
        <v>2.961741938777394</v>
      </c>
      <c r="I12" s="36">
        <f>((M12+SQRT(M12^2-4))/2)^2</f>
        <v>3.2145814224574498</v>
      </c>
      <c r="J12" s="37">
        <f>((N12+SQRT(N12^2-4))/2)^2</f>
        <v>3.9903916646049105</v>
      </c>
      <c r="L12" s="35">
        <f t="shared" si="2"/>
        <v>2.3020384615384617</v>
      </c>
      <c r="M12" s="36">
        <f>3*B12*(E12-1)/C12</f>
        <v>2.3506730769230768</v>
      </c>
      <c r="N12" s="37">
        <f>3*B12*(F12-1)/C12</f>
        <v>2.4981980769230772</v>
      </c>
      <c r="P12" s="11" t="s">
        <v>169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2">
        <v>4.7960000000000003</v>
      </c>
      <c r="AB12" s="45">
        <v>3.27</v>
      </c>
      <c r="AC12" s="42" t="s">
        <v>239</v>
      </c>
      <c r="AD12" s="43">
        <f t="shared" ref="AD12" si="5" xml:space="preserve"> ((SQRT(AB12))^3/(AB12-1)+(SQRT(1/AB12)^3/(1/AB12-1))-2)/6</f>
        <v>6.0219232601974003E-2</v>
      </c>
      <c r="AF12" s="41">
        <v>5.4820000000000002</v>
      </c>
      <c r="AG12" s="48">
        <f>((AH12+SQRT(AH12^2-4))/2)^2</f>
        <v>11.108711478037501</v>
      </c>
      <c r="AH12" s="43">
        <f>3*B12*(AF12-1)/C12</f>
        <v>3.63300576923077</v>
      </c>
    </row>
    <row r="13" spans="1:34" x14ac:dyDescent="0.4">
      <c r="A13" s="1" t="s">
        <v>119</v>
      </c>
      <c r="B13" s="5">
        <v>0.316</v>
      </c>
      <c r="C13" s="20">
        <v>1.77</v>
      </c>
      <c r="D13" s="35">
        <v>5.29</v>
      </c>
      <c r="F13" s="12">
        <v>4.1890000000000001</v>
      </c>
      <c r="H13" s="35">
        <f t="shared" si="1"/>
        <v>2.9391697933170455</v>
      </c>
      <c r="J13" s="37" t="e">
        <f>((N13+SQRT(N13^2-4))/2)^2</f>
        <v>#NUM!</v>
      </c>
      <c r="L13" s="35">
        <f t="shared" si="2"/>
        <v>2.2976949152542372</v>
      </c>
      <c r="N13" s="37">
        <f>3*B13*(F13-1)/C13</f>
        <v>1.7080067796610168</v>
      </c>
      <c r="P13" s="11" t="s">
        <v>169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2">
        <v>5.133</v>
      </c>
      <c r="AB13" s="45">
        <f>((AC13+SQRT(AC13^2-4))/2)^2</f>
        <v>2.5000654460560736</v>
      </c>
      <c r="AC13" s="42">
        <f>3*B13*(AA13-1)/C13</f>
        <v>2.213606779661017</v>
      </c>
      <c r="AD13" s="43">
        <f t="shared" ref="AD13:AD15" si="6" xml:space="preserve"> ((SQRT(AB13))^3/(AB13-1)+(SQRT(1/AB13)^3/(1/AB13-1))-2)/6</f>
        <v>3.5601129943502841E-2</v>
      </c>
      <c r="AF13" s="41">
        <v>5.7960000000000003</v>
      </c>
      <c r="AG13" s="48">
        <f t="shared" ref="AG13:AG15" si="7">((AH13+SQRT(AH13^2-4))/2)^2</f>
        <v>4.369380411393017</v>
      </c>
      <c r="AH13" s="43">
        <f>3*B13*(AF13-1)/C13</f>
        <v>2.5687050847457629</v>
      </c>
    </row>
    <row r="14" spans="1:34" x14ac:dyDescent="0.4">
      <c r="A14" s="1" t="s">
        <v>120</v>
      </c>
      <c r="B14" s="5">
        <v>0.33600000000000002</v>
      </c>
      <c r="C14" s="20">
        <v>1.58</v>
      </c>
      <c r="D14" s="35">
        <v>4.6100000000000003</v>
      </c>
      <c r="E14" s="34">
        <v>4.72</v>
      </c>
      <c r="F14" s="12">
        <v>4.3650000000000002</v>
      </c>
      <c r="H14" s="35">
        <f t="shared" si="1"/>
        <v>2.9671989511338528</v>
      </c>
      <c r="I14" s="36">
        <f>((M14+SQRT(M14^2-4))/2)^2</f>
        <v>3.3322974028729146</v>
      </c>
      <c r="J14" s="37">
        <f>((N14+SQRT(N14^2-4))/2)^2</f>
        <v>2.1417846784593828</v>
      </c>
      <c r="L14" s="35">
        <f t="shared" si="2"/>
        <v>2.3030886075949368</v>
      </c>
      <c r="M14" s="36">
        <f>3*B14*(E14-1)/C14</f>
        <v>2.37326582278481</v>
      </c>
      <c r="N14" s="37">
        <f>3*B14*(F14-1)/C14</f>
        <v>2.1467848101265825</v>
      </c>
      <c r="P14" s="11" t="s">
        <v>170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2">
        <v>5.7210000000000001</v>
      </c>
      <c r="AB14" s="45">
        <v>3.29</v>
      </c>
      <c r="AC14" s="42" t="s">
        <v>239</v>
      </c>
      <c r="AD14" s="43">
        <f t="shared" si="6"/>
        <v>6.0858926856946084E-2</v>
      </c>
      <c r="AF14" s="41">
        <v>6.3129999999999997</v>
      </c>
      <c r="AG14" s="48">
        <f t="shared" si="7"/>
        <v>9.382532529105184</v>
      </c>
      <c r="AH14" s="43">
        <f>3*B14*(AF14-1)/C14</f>
        <v>3.3895594936708857</v>
      </c>
    </row>
    <row r="15" spans="1:34" x14ac:dyDescent="0.4">
      <c r="A15" s="1" t="s">
        <v>121</v>
      </c>
      <c r="B15" s="5">
        <v>0.34399999999999997</v>
      </c>
      <c r="C15" s="20">
        <v>1.68</v>
      </c>
      <c r="D15" s="35">
        <v>4.74</v>
      </c>
      <c r="H15" s="35">
        <f t="shared" si="1"/>
        <v>2.9377856042269532</v>
      </c>
      <c r="J15" s="37"/>
      <c r="L15" s="35">
        <f t="shared" si="2"/>
        <v>2.2974285714285716</v>
      </c>
      <c r="N15" s="37"/>
      <c r="P15" s="11" t="s">
        <v>174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2">
        <v>5.3940000000000001</v>
      </c>
      <c r="AB15" s="45">
        <v>1.9</v>
      </c>
      <c r="AC15" s="42" t="s">
        <v>239</v>
      </c>
      <c r="AD15" s="43">
        <f t="shared" si="6"/>
        <v>1.7313520886505691E-2</v>
      </c>
      <c r="AF15" s="41">
        <v>5.99</v>
      </c>
      <c r="AG15" s="48">
        <f t="shared" si="7"/>
        <v>7.2582013294660817</v>
      </c>
      <c r="AH15" s="43">
        <f>3*B15*(AF15-1)/C15</f>
        <v>3.0652857142857144</v>
      </c>
    </row>
    <row r="16" spans="1:34" x14ac:dyDescent="0.4">
      <c r="A16" s="1" t="s">
        <v>224</v>
      </c>
      <c r="B16" s="5"/>
      <c r="C16" s="20"/>
      <c r="D16" s="35"/>
      <c r="H16" s="35"/>
      <c r="J16" s="37"/>
      <c r="L16" s="35"/>
      <c r="N16" s="37"/>
      <c r="P16" s="11" t="s">
        <v>225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2">
        <v>5.4029999999999996</v>
      </c>
      <c r="AB16" s="45"/>
      <c r="AC16" s="42"/>
      <c r="AD16" s="43"/>
      <c r="AF16" s="41"/>
      <c r="AG16" s="48"/>
      <c r="AH16" s="43"/>
    </row>
    <row r="17" spans="1:34" x14ac:dyDescent="0.4">
      <c r="A17" s="1" t="s">
        <v>226</v>
      </c>
      <c r="B17" s="5">
        <f>(-X17/(12*PI()*Z17*C17))^(1/2)</f>
        <v>0.66571062513851209</v>
      </c>
      <c r="C17" s="1">
        <v>1.1599999999999999</v>
      </c>
      <c r="D17" s="35"/>
      <c r="H17" s="35"/>
      <c r="J17" s="37"/>
      <c r="L17" s="35"/>
      <c r="N17" s="37"/>
      <c r="P17" s="11" t="s">
        <v>225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2">
        <v>5.13</v>
      </c>
      <c r="AB17" s="45">
        <v>1.4083810000000001</v>
      </c>
      <c r="AC17" s="42" t="s">
        <v>239</v>
      </c>
      <c r="AD17" s="43">
        <f xml:space="preserve"> ((SQRT(AB17))^3/(AB17-1)+(SQRT(1/AB17)^3/(1/AB17-1))-2)/6</f>
        <v>4.8980199195953018E-3</v>
      </c>
      <c r="AF17" s="41"/>
      <c r="AG17" s="48"/>
      <c r="AH17" s="43"/>
    </row>
    <row r="18" spans="1:34" x14ac:dyDescent="0.4">
      <c r="A18" s="1" t="s">
        <v>227</v>
      </c>
      <c r="B18" s="5"/>
      <c r="C18" s="20"/>
      <c r="D18" s="35"/>
      <c r="H18" s="35"/>
      <c r="J18" s="37"/>
      <c r="L18" s="35"/>
      <c r="N18" s="37"/>
      <c r="P18" s="11" t="s">
        <v>198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2">
        <v>5.556</v>
      </c>
      <c r="AF18" s="41"/>
      <c r="AG18" s="48"/>
      <c r="AH18" s="43"/>
    </row>
    <row r="19" spans="1:34" x14ac:dyDescent="0.4">
      <c r="A19" s="1" t="s">
        <v>122</v>
      </c>
      <c r="B19" s="5">
        <v>0.65100000000000002</v>
      </c>
      <c r="C19" s="20">
        <v>2.573</v>
      </c>
      <c r="D19" s="35">
        <v>4.0199999999999996</v>
      </c>
      <c r="E19" s="34">
        <v>4.07</v>
      </c>
      <c r="F19" s="12">
        <v>3.7080000000000002</v>
      </c>
      <c r="H19" s="35">
        <f t="shared" si="1"/>
        <v>2.9110737143238317</v>
      </c>
      <c r="I19" s="36">
        <f>((M19+SQRT(M19^2-4))/2)^2</f>
        <v>3.1083041069446051</v>
      </c>
      <c r="J19" s="37">
        <f>((N19+SQRT(N19^2-4))/2)^2</f>
        <v>1.5999284912534495</v>
      </c>
      <c r="L19" s="35">
        <f t="shared" si="2"/>
        <v>2.2922891566265058</v>
      </c>
      <c r="M19" s="36">
        <f>3*B19*(E19-1)/C19</f>
        <v>2.330240963855422</v>
      </c>
      <c r="N19" s="37">
        <f>3*B19*(F19-1)/C19</f>
        <v>2.0554698795180726</v>
      </c>
      <c r="P19" s="11" t="s">
        <v>171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2">
        <v>4.8689999999999998</v>
      </c>
      <c r="AB19" s="45">
        <v>3.63</v>
      </c>
      <c r="AC19" s="42" t="s">
        <v>239</v>
      </c>
      <c r="AD19" s="43">
        <f t="shared" ref="AD19" si="8" xml:space="preserve"> ((SQRT(AB19))^3/(AB19-1)+(SQRT(1/AB19)^3/(1/AB19-1))-2)/6</f>
        <v>7.1686628234540598E-2</v>
      </c>
      <c r="AF19" s="41">
        <v>5.5439999999999996</v>
      </c>
      <c r="AG19" s="48">
        <f>((AH19+SQRT(AH19^2-4))/2)^2</f>
        <v>9.7939123029715596</v>
      </c>
      <c r="AH19" s="43">
        <f>3*B19*(AF19-1)/C19</f>
        <v>3.4490602409638549</v>
      </c>
    </row>
    <row r="20" spans="1:34" x14ac:dyDescent="0.4">
      <c r="A20" s="1" t="s">
        <v>123</v>
      </c>
      <c r="B20" s="5">
        <v>0.48299999999999998</v>
      </c>
      <c r="C20" s="20">
        <v>2.1800000000000002</v>
      </c>
      <c r="D20" s="35">
        <v>6.28</v>
      </c>
      <c r="F20" s="12">
        <v>4.2220000000000004</v>
      </c>
      <c r="H20" s="35">
        <f t="shared" si="1"/>
        <v>10.218763246909798</v>
      </c>
      <c r="J20" s="37">
        <f>((N20+SQRT(N20^2-4))/2)^2</f>
        <v>2.1132192464193773</v>
      </c>
      <c r="L20" s="35">
        <f t="shared" si="2"/>
        <v>3.5095045871559631</v>
      </c>
      <c r="N20" s="37">
        <f>3*B20*(F20-1)/C20</f>
        <v>2.1415954128440364</v>
      </c>
      <c r="P20" s="11" t="s">
        <v>169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2">
        <v>4.3360000000000003</v>
      </c>
      <c r="AB20" s="45">
        <f t="shared" ref="AB20:AB30" si="9">((AC20+SQRT(AC20^2-4))/2)^2</f>
        <v>2.5198801585601389</v>
      </c>
      <c r="AC20" s="42">
        <f t="shared" ref="AC20:AC28" si="10">3*B20*(AA20-1)/C20</f>
        <v>2.2173688073394495</v>
      </c>
      <c r="AD20" s="43">
        <f t="shared" ref="AD20:AD25" si="11" xml:space="preserve"> ((SQRT(AB20))^3/(AB20-1)+(SQRT(1/AB20)^3/(1/AB20-1))-2)/6</f>
        <v>3.622813455657492E-2</v>
      </c>
      <c r="AF20" s="41">
        <v>5.1289999999999996</v>
      </c>
      <c r="AG20" s="48">
        <f>((AH20+SQRT(AH20^2-4))/2)^2</f>
        <v>5.3449641661580847</v>
      </c>
      <c r="AH20" s="43">
        <f>3*B20*(AF20-1)/C20</f>
        <v>2.7444591743119258</v>
      </c>
    </row>
    <row r="21" spans="1:34" x14ac:dyDescent="0.4">
      <c r="A21" s="1" t="s">
        <v>189</v>
      </c>
      <c r="B21" s="5">
        <f>(-X21/(12*PI()*Z21*C21))^(1/2)</f>
        <v>0.53072600395129799</v>
      </c>
      <c r="C21" s="20">
        <v>1.7749999999999999</v>
      </c>
      <c r="D21" s="35"/>
      <c r="H21" s="35"/>
      <c r="J21" s="37"/>
      <c r="L21" s="35"/>
      <c r="N21" s="37"/>
      <c r="P21" s="11" t="s">
        <v>194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2">
        <v>4.407</v>
      </c>
      <c r="AB21" s="45">
        <f>((AC21+SQRT(AC21^2-4))/2)^2</f>
        <v>7.200780351601324</v>
      </c>
      <c r="AC21" s="42">
        <f t="shared" si="10"/>
        <v>3.0560847810626575</v>
      </c>
      <c r="AD21" s="43">
        <f t="shared" ref="AD21" si="12" xml:space="preserve"> ((SQRT(AB21))^3/(AB21-1)+(SQRT(1/AB21)^3/(1/AB21-1))-2)/6</f>
        <v>0.17601413017710957</v>
      </c>
      <c r="AF21" s="41"/>
      <c r="AG21" s="48"/>
      <c r="AH21" s="43"/>
    </row>
    <row r="22" spans="1:34" x14ac:dyDescent="0.4">
      <c r="A22" s="1" t="s">
        <v>124</v>
      </c>
      <c r="B22" s="5">
        <v>0.34</v>
      </c>
      <c r="C22" s="20">
        <v>1.62</v>
      </c>
      <c r="D22" s="35">
        <v>4.6500000000000004</v>
      </c>
      <c r="F22" s="12">
        <v>3.7080000000000002</v>
      </c>
      <c r="H22" s="35">
        <f t="shared" si="1"/>
        <v>2.9415252216835031</v>
      </c>
      <c r="J22" s="37" t="e">
        <f>((N22+SQRT(N22^2-4))/2)^2</f>
        <v>#NUM!</v>
      </c>
      <c r="L22" s="35">
        <f t="shared" si="2"/>
        <v>2.2981481481481483</v>
      </c>
      <c r="N22" s="37">
        <f>3*B22*(F22-1)/C22</f>
        <v>1.7050370370370371</v>
      </c>
      <c r="P22" s="11" t="s">
        <v>175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2">
        <v>4.7089999999999996</v>
      </c>
      <c r="AB22" s="45">
        <f t="shared" si="9"/>
        <v>3.1345875541826009</v>
      </c>
      <c r="AC22" s="42">
        <f t="shared" si="10"/>
        <v>2.335296296296296</v>
      </c>
      <c r="AD22" s="43">
        <f t="shared" si="11"/>
        <v>5.5882716049382664E-2</v>
      </c>
      <c r="AF22" s="41">
        <v>5.4139999999999997</v>
      </c>
      <c r="AG22" s="48">
        <f>((AH22+SQRT(AH22^2-4))/2)^2</f>
        <v>5.5434781325131768</v>
      </c>
      <c r="AH22" s="43">
        <f>3*B22*(AF22-1)/C22</f>
        <v>2.779185185185185</v>
      </c>
    </row>
    <row r="23" spans="1:34" x14ac:dyDescent="0.4">
      <c r="A23" s="1" t="s">
        <v>125</v>
      </c>
      <c r="B23" s="5">
        <v>0.31</v>
      </c>
      <c r="C23" s="20">
        <v>1.49</v>
      </c>
      <c r="D23" s="35">
        <v>4.6900000000000004</v>
      </c>
      <c r="F23" s="12">
        <v>3.9710000000000001</v>
      </c>
      <c r="H23" s="35">
        <f t="shared" si="1"/>
        <v>2.9675406386446403</v>
      </c>
      <c r="J23" s="37" t="e">
        <f>((N23+SQRT(N23^2-4))/2)^2</f>
        <v>#NUM!</v>
      </c>
      <c r="L23" s="35">
        <f t="shared" si="2"/>
        <v>2.3031543624161075</v>
      </c>
      <c r="N23" s="37">
        <f>3*B23*(F23-1)/C23</f>
        <v>1.8543825503355706</v>
      </c>
      <c r="P23" s="11" t="s">
        <v>171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2">
        <v>4.9379999999999997</v>
      </c>
      <c r="AB23" s="45">
        <f t="shared" si="9"/>
        <v>3.7767200385155371</v>
      </c>
      <c r="AC23" s="42">
        <f t="shared" si="10"/>
        <v>2.4579463087248317</v>
      </c>
      <c r="AD23" s="43">
        <f t="shared" si="11"/>
        <v>7.6324384787472013E-2</v>
      </c>
      <c r="AF23" s="41">
        <v>5.617</v>
      </c>
      <c r="AG23" s="48">
        <f t="shared" ref="AG23:AG32" si="13">((AH23+SQRT(AH23^2-4))/2)^2</f>
        <v>6.1416705842907389</v>
      </c>
      <c r="AH23" s="43">
        <f>3*B23*(AF23-1)/C23</f>
        <v>2.8817516778523489</v>
      </c>
    </row>
    <row r="24" spans="1:34" x14ac:dyDescent="0.4">
      <c r="A24" s="1" t="s">
        <v>126</v>
      </c>
      <c r="B24" s="5">
        <v>0.254</v>
      </c>
      <c r="C24" s="20">
        <v>1.42</v>
      </c>
      <c r="D24" s="35">
        <v>5.29</v>
      </c>
      <c r="F24" s="12">
        <v>4.6059999999999999</v>
      </c>
      <c r="H24" s="35">
        <f t="shared" si="1"/>
        <v>2.9620544027866487</v>
      </c>
      <c r="J24" s="37" t="e">
        <f>((N24+SQRT(N24^2-4))/2)^2</f>
        <v>#NUM!</v>
      </c>
      <c r="L24" s="35">
        <f t="shared" si="2"/>
        <v>2.3020985915492957</v>
      </c>
      <c r="N24" s="37">
        <f>3*B24*(F24-1)/C24</f>
        <v>1.9350507042253522</v>
      </c>
      <c r="P24" s="11" t="s">
        <v>171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2">
        <v>5.375</v>
      </c>
      <c r="AB24" s="45">
        <f t="shared" si="9"/>
        <v>3.19916680849331</v>
      </c>
      <c r="AC24" s="42">
        <f t="shared" si="10"/>
        <v>2.347711267605634</v>
      </c>
      <c r="AD24" s="43">
        <f t="shared" si="11"/>
        <v>5.7951877934272332E-2</v>
      </c>
      <c r="AF24" s="41">
        <v>5.9669999999999996</v>
      </c>
      <c r="AG24" s="48">
        <f t="shared" si="13"/>
        <v>4.9002326599270356</v>
      </c>
      <c r="AH24" s="43">
        <f>3*B24*(AF24-1)/C24</f>
        <v>2.6653901408450702</v>
      </c>
    </row>
    <row r="25" spans="1:34" x14ac:dyDescent="0.4">
      <c r="A25" s="1" t="s">
        <v>195</v>
      </c>
      <c r="B25" s="5">
        <f>(-X25/(12*PI()*Z25*C25))^(1/2)</f>
        <v>0.38663974973973514</v>
      </c>
      <c r="C25" s="20">
        <v>1.4562957000000001</v>
      </c>
      <c r="D25" s="35"/>
      <c r="H25" s="35"/>
      <c r="J25" s="37"/>
      <c r="L25" s="35"/>
      <c r="N25" s="37"/>
      <c r="P25" s="11" t="s">
        <v>196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2">
        <v>7.931</v>
      </c>
      <c r="AB25" s="45">
        <f t="shared" ref="AB25" si="14">((AC25+SQRT(AC25^2-4))/2)^2</f>
        <v>28.440151446942519</v>
      </c>
      <c r="AC25" s="42">
        <f t="shared" si="10"/>
        <v>5.5204450005162498</v>
      </c>
      <c r="AD25" s="43">
        <f t="shared" si="11"/>
        <v>0.586740833419375</v>
      </c>
      <c r="AF25" s="41"/>
      <c r="AG25" s="48"/>
      <c r="AH25" s="43"/>
    </row>
    <row r="26" spans="1:34" x14ac:dyDescent="0.4">
      <c r="A26" s="1" t="s">
        <v>127</v>
      </c>
      <c r="B26" s="5">
        <v>0.27400000000000002</v>
      </c>
      <c r="C26" s="20">
        <v>1.41</v>
      </c>
      <c r="D26" s="35">
        <v>4.96</v>
      </c>
      <c r="H26" s="35">
        <f t="shared" si="1"/>
        <v>2.9958153707541055</v>
      </c>
      <c r="J26" s="37"/>
      <c r="L26" s="35">
        <f t="shared" si="2"/>
        <v>2.3085957446808512</v>
      </c>
      <c r="N26" s="37"/>
      <c r="P26" s="11" t="s">
        <v>171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2">
        <v>6.3559999999999999</v>
      </c>
      <c r="AB26" s="45">
        <f t="shared" si="9"/>
        <v>7.618332021653929</v>
      </c>
      <c r="AC26" s="42">
        <f t="shared" si="10"/>
        <v>3.1224340425531922</v>
      </c>
      <c r="AD26" s="43">
        <f t="shared" ref="AD26" si="15" xml:space="preserve"> ((SQRT(AB26))^3/(AB26-1)+(SQRT(1/AB26)^3/(1/AB26-1))-2)/6</f>
        <v>0.18707234042553203</v>
      </c>
      <c r="AF26" s="41">
        <v>2.82</v>
      </c>
      <c r="AG26" s="48"/>
      <c r="AH26" s="43">
        <f>3*B26*(AF26-1)/C26</f>
        <v>1.0610212765957447</v>
      </c>
    </row>
    <row r="27" spans="1:34" x14ac:dyDescent="0.4">
      <c r="A27" s="1" t="s">
        <v>128</v>
      </c>
      <c r="B27" s="5">
        <v>0.26200000000000001</v>
      </c>
      <c r="C27" s="20">
        <v>1.39</v>
      </c>
      <c r="D27" s="35">
        <v>5.07</v>
      </c>
      <c r="F27" s="12">
        <v>4.4370000000000003</v>
      </c>
      <c r="H27" s="35">
        <f t="shared" si="1"/>
        <v>2.9587008198878118</v>
      </c>
      <c r="J27" s="37" t="e">
        <f>((N27+SQRT(N27^2-4))/2)^2</f>
        <v>#NUM!</v>
      </c>
      <c r="L27" s="35">
        <f t="shared" si="2"/>
        <v>2.3014532374100725</v>
      </c>
      <c r="N27" s="37">
        <f>3*B27*(F27-1)/C27</f>
        <v>1.9435122302158276</v>
      </c>
      <c r="P27" s="11" t="s">
        <v>169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2">
        <v>5.7539999999999996</v>
      </c>
      <c r="AB27" s="45">
        <f t="shared" si="9"/>
        <v>5.0276990219299922</v>
      </c>
      <c r="AC27" s="42">
        <f t="shared" si="10"/>
        <v>2.6882330935251799</v>
      </c>
      <c r="AD27" s="43">
        <f t="shared" ref="AD27:AD30" si="16" xml:space="preserve"> ((SQRT(AB27))^3/(AB27-1)+(SQRT(1/AB27)^3/(1/AB27-1))-2)/6</f>
        <v>0.11470551558752999</v>
      </c>
      <c r="AF27" s="41">
        <v>6.3230000000000004</v>
      </c>
      <c r="AG27" s="48">
        <f t="shared" si="13"/>
        <v>6.9153999229692085</v>
      </c>
      <c r="AH27" s="43">
        <f>3*B27*(AF27-1)/C27</f>
        <v>3.0099841726618712</v>
      </c>
    </row>
    <row r="28" spans="1:34" x14ac:dyDescent="0.4">
      <c r="A28" s="1" t="s">
        <v>129</v>
      </c>
      <c r="B28" s="5">
        <v>0.27</v>
      </c>
      <c r="C28" s="20">
        <v>1.38</v>
      </c>
      <c r="D28" s="35">
        <v>4.92</v>
      </c>
      <c r="H28" s="35">
        <f t="shared" si="1"/>
        <v>2.9556677328143475</v>
      </c>
      <c r="J28" s="37"/>
      <c r="L28" s="35">
        <f t="shared" si="2"/>
        <v>2.3008695652173916</v>
      </c>
      <c r="N28" s="37"/>
      <c r="P28" s="11" t="s">
        <v>170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2">
        <v>6.0060000000000002</v>
      </c>
      <c r="AB28" s="45">
        <f t="shared" si="9"/>
        <v>6.4792946531588216</v>
      </c>
      <c r="AC28" s="42">
        <f t="shared" si="10"/>
        <v>2.9383043478260875</v>
      </c>
      <c r="AD28" s="43">
        <f t="shared" si="16"/>
        <v>0.1563840579710146</v>
      </c>
      <c r="AF28" s="41">
        <v>6.6079999999999997</v>
      </c>
      <c r="AG28" s="48">
        <f t="shared" si="13"/>
        <v>8.7202990679260441</v>
      </c>
      <c r="AH28" s="43">
        <f>3*B28*(AF28-1)/C28</f>
        <v>3.291652173913044</v>
      </c>
    </row>
    <row r="29" spans="1:34" x14ac:dyDescent="0.4">
      <c r="A29" s="1" t="s">
        <v>106</v>
      </c>
      <c r="B29" s="5">
        <v>0.27200000000000002</v>
      </c>
      <c r="C29" s="20">
        <v>1.41</v>
      </c>
      <c r="D29" s="35">
        <v>4.99</v>
      </c>
      <c r="E29" s="34">
        <v>5.23</v>
      </c>
      <c r="F29" s="12">
        <v>5.1929999999999996</v>
      </c>
      <c r="H29" s="35">
        <f t="shared" si="1"/>
        <v>2.9984687261523426</v>
      </c>
      <c r="I29" s="36">
        <f>((M29+SQRT(M29^2-4))/2)^2</f>
        <v>3.7241891763288364</v>
      </c>
      <c r="J29" s="37">
        <f>((N29+SQRT(N29^2-4))/2)^2</f>
        <v>3.6114267289747048</v>
      </c>
      <c r="L29" s="35">
        <f t="shared" si="2"/>
        <v>2.3091063829787237</v>
      </c>
      <c r="M29" s="36">
        <f>3*B29*(E29-1)/C29</f>
        <v>2.4480000000000004</v>
      </c>
      <c r="N29" s="37">
        <f>3*B29*(F29-1)/C29</f>
        <v>2.4265872340425534</v>
      </c>
      <c r="P29" s="11" t="s">
        <v>170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2">
        <v>6.173</v>
      </c>
      <c r="AB29" s="45">
        <v>3.13</v>
      </c>
      <c r="AC29" s="42" t="s">
        <v>239</v>
      </c>
      <c r="AD29" s="43">
        <f t="shared" si="16"/>
        <v>5.5735670039939102E-2</v>
      </c>
      <c r="AF29" s="41">
        <v>6.7480000000000002</v>
      </c>
      <c r="AG29" s="48">
        <f t="shared" si="13"/>
        <v>8.9539336478531943</v>
      </c>
      <c r="AH29" s="43">
        <f>3*B29*(AF29-1)/C29</f>
        <v>3.326502127659575</v>
      </c>
    </row>
    <row r="30" spans="1:34" x14ac:dyDescent="0.4">
      <c r="A30" s="1" t="s">
        <v>130</v>
      </c>
      <c r="B30" s="5">
        <v>0.215</v>
      </c>
      <c r="C30" s="20">
        <v>1.54</v>
      </c>
      <c r="D30" s="35">
        <v>6.49</v>
      </c>
      <c r="F30" s="12">
        <v>6.3150000000000004</v>
      </c>
      <c r="H30" s="35">
        <f t="shared" si="1"/>
        <v>2.9479431509361413</v>
      </c>
      <c r="J30" s="37">
        <f>((N30+SQRT(N30^2-4))/2)^2</f>
        <v>2.5657107289747128</v>
      </c>
      <c r="L30" s="35">
        <f t="shared" si="2"/>
        <v>2.2993831168831171</v>
      </c>
      <c r="N30" s="37">
        <f>3*B30*(F30-1)/C30</f>
        <v>2.2260876623376626</v>
      </c>
      <c r="P30" s="11" t="s">
        <v>169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2">
        <v>6.49</v>
      </c>
      <c r="AB30" s="45">
        <f t="shared" si="9"/>
        <v>2.9479431509361413</v>
      </c>
      <c r="AC30" s="42">
        <f>3*B30*(AA30-1)/C30</f>
        <v>2.2993831168831171</v>
      </c>
      <c r="AD30" s="43">
        <f t="shared" si="16"/>
        <v>4.9897186147186266E-2</v>
      </c>
      <c r="AF30" s="41">
        <v>6.8849999999999998</v>
      </c>
      <c r="AG30" s="48">
        <f t="shared" si="13"/>
        <v>3.8130901908629715</v>
      </c>
      <c r="AH30" s="43">
        <f>3*B30*(AF30-1)/C30</f>
        <v>2.4648214285714283</v>
      </c>
    </row>
    <row r="31" spans="1:34" x14ac:dyDescent="0.4">
      <c r="A31" s="1" t="s">
        <v>197</v>
      </c>
      <c r="B31" s="5"/>
      <c r="C31" s="20"/>
      <c r="D31" s="35"/>
      <c r="H31" s="35"/>
      <c r="J31" s="37"/>
      <c r="L31" s="35"/>
      <c r="N31" s="37"/>
      <c r="P31" s="11" t="s">
        <v>198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2">
        <v>6.3289999999999997</v>
      </c>
      <c r="AB31" s="45"/>
      <c r="AC31" s="42"/>
      <c r="AD31" s="43"/>
      <c r="AF31" s="41"/>
      <c r="AG31" s="48"/>
      <c r="AH31" s="43"/>
    </row>
    <row r="32" spans="1:34" x14ac:dyDescent="0.4">
      <c r="A32" s="1" t="s">
        <v>131</v>
      </c>
      <c r="B32" s="5">
        <v>0.34799999999999998</v>
      </c>
      <c r="C32" s="20">
        <v>1.76</v>
      </c>
      <c r="D32" s="35">
        <v>4.84</v>
      </c>
      <c r="H32" s="35">
        <f t="shared" si="1"/>
        <v>2.8358245441806531</v>
      </c>
      <c r="J32" s="37"/>
      <c r="L32" s="35">
        <f t="shared" si="2"/>
        <v>2.2778181818181817</v>
      </c>
      <c r="N32" s="37"/>
      <c r="P32" s="11" t="s">
        <v>174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2">
        <v>5.8979999999999997</v>
      </c>
      <c r="AB32" s="45">
        <v>2</v>
      </c>
      <c r="AC32" s="42" t="s">
        <v>239</v>
      </c>
      <c r="AD32" s="43">
        <f t="shared" ref="AD32" si="17" xml:space="preserve"> ((SQRT(AB32))^3/(AB32-1)+(SQRT(1/AB32)^3/(1/AB32-1))-2)/6</f>
        <v>2.0220057259940472E-2</v>
      </c>
      <c r="AF32" s="41">
        <v>6.3810000000000002</v>
      </c>
      <c r="AG32" s="48">
        <f t="shared" si="13"/>
        <v>8.0642947492824746</v>
      </c>
      <c r="AH32" s="43">
        <f>3*B32*(AF32-1)/C32</f>
        <v>3.1919113636363639</v>
      </c>
    </row>
    <row r="33" spans="1:34" x14ac:dyDescent="0.4">
      <c r="A33" s="1" t="s">
        <v>230</v>
      </c>
      <c r="B33" s="5"/>
      <c r="C33" s="20"/>
      <c r="D33" s="35"/>
      <c r="H33" s="35"/>
      <c r="J33" s="37"/>
      <c r="L33" s="35"/>
      <c r="N33" s="37"/>
      <c r="P33" s="11" t="s">
        <v>191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2">
        <v>5.3330000000000002</v>
      </c>
      <c r="AB33" s="45"/>
      <c r="AC33" s="42"/>
      <c r="AD33" s="43"/>
      <c r="AF33" s="41"/>
      <c r="AG33" s="48"/>
      <c r="AH33" s="43"/>
    </row>
    <row r="34" spans="1:34" x14ac:dyDescent="0.4">
      <c r="A34" s="1" t="s">
        <v>231</v>
      </c>
      <c r="B34" s="5"/>
      <c r="C34" s="20"/>
      <c r="D34" s="35"/>
      <c r="H34" s="35"/>
      <c r="J34" s="37"/>
      <c r="L34" s="35"/>
      <c r="N34" s="37"/>
      <c r="P34" s="11" t="s">
        <v>232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2">
        <v>5.5750000000000002</v>
      </c>
      <c r="AB34" s="45"/>
      <c r="AC34" s="42"/>
      <c r="AD34" s="43"/>
      <c r="AF34" s="41"/>
      <c r="AG34" s="48"/>
      <c r="AH34" s="43"/>
    </row>
    <row r="35" spans="1:34" x14ac:dyDescent="0.4">
      <c r="A35" s="1" t="s">
        <v>233</v>
      </c>
      <c r="B35" s="5"/>
      <c r="C35" s="20"/>
      <c r="D35" s="35"/>
      <c r="H35" s="35"/>
      <c r="J35" s="37"/>
      <c r="L35" s="35"/>
      <c r="N35" s="37"/>
      <c r="P35" s="11" t="s">
        <v>198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2">
        <v>5.9790000000000001</v>
      </c>
      <c r="AB35" s="45"/>
      <c r="AC35" s="42"/>
      <c r="AD35" s="43"/>
      <c r="AF35" s="41"/>
      <c r="AG35" s="48"/>
      <c r="AH35" s="43"/>
    </row>
    <row r="36" spans="1:34" x14ac:dyDescent="0.4">
      <c r="A36" s="1" t="s">
        <v>132</v>
      </c>
      <c r="B36" s="5">
        <v>0.65800000000000003</v>
      </c>
      <c r="C36" s="20">
        <v>2.75</v>
      </c>
      <c r="D36" s="35">
        <v>4.2</v>
      </c>
      <c r="E36" s="34">
        <v>4.07</v>
      </c>
      <c r="F36" s="12">
        <v>4.4320000000000004</v>
      </c>
      <c r="H36" s="35">
        <f t="shared" si="1"/>
        <v>2.9356527884894152</v>
      </c>
      <c r="I36" s="36">
        <f>((M36+SQRT(M36^2-4))/2)^2</f>
        <v>2.4477659042335742</v>
      </c>
      <c r="J36" s="37">
        <f>((N36+SQRT(N36^2-4))/2)^2</f>
        <v>3.8063710305876031</v>
      </c>
      <c r="L36" s="35">
        <f t="shared" si="2"/>
        <v>2.2970181818181818</v>
      </c>
      <c r="M36" s="36">
        <f>3*B36*(E36-1)/C36</f>
        <v>2.2037018181818184</v>
      </c>
      <c r="N36" s="37">
        <f>3*B36*(F36-1)/C36</f>
        <v>2.4635520000000004</v>
      </c>
      <c r="P36" s="11" t="s">
        <v>171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2">
        <v>4.8540000000000001</v>
      </c>
      <c r="AB36" s="45">
        <f t="shared" ref="AB36:AB37" si="18">((AC36+SQRT(AC36^2-4))/2)^2</f>
        <v>5.470566890683207</v>
      </c>
      <c r="AC36" s="42">
        <f t="shared" ref="AC36:AC45" si="19">3*B36*(AA36-1)/C36</f>
        <v>2.7664712727272733</v>
      </c>
      <c r="AD36" s="43">
        <f t="shared" ref="AD36:AD37" si="20" xml:space="preserve"> ((SQRT(AB36))^3/(AB36-1)+(SQRT(1/AB36)^3/(1/AB36-1))-2)/6</f>
        <v>0.12774521212121223</v>
      </c>
      <c r="AF36" s="41">
        <v>5.5190000000000001</v>
      </c>
      <c r="AG36" s="48">
        <f t="shared" ref="AG36" si="21">((AH36+SQRT(AH36^2-4))/2)^2</f>
        <v>8.4033706837950302</v>
      </c>
      <c r="AH36" s="43">
        <f>3*B36*(AF36-1)/C36</f>
        <v>3.2438203636363641</v>
      </c>
    </row>
    <row r="37" spans="1:34" x14ac:dyDescent="0.4">
      <c r="A37" s="1" t="s">
        <v>199</v>
      </c>
      <c r="B37" s="5">
        <f>(-X37/(12*PI()*Z37*C37))^(1/2)</f>
        <v>0.50382962376161233</v>
      </c>
      <c r="C37" s="20">
        <v>2.3780000000000001</v>
      </c>
      <c r="D37" s="35"/>
      <c r="H37" s="35"/>
      <c r="I37" s="36"/>
      <c r="J37" s="37"/>
      <c r="L37" s="35"/>
      <c r="M37" s="36"/>
      <c r="N37" s="37"/>
      <c r="P37" s="11" t="s">
        <v>200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2">
        <v>4.6100000000000003</v>
      </c>
      <c r="AB37" s="45">
        <f t="shared" si="18"/>
        <v>2.9229012813568795</v>
      </c>
      <c r="AC37" s="42">
        <f t="shared" si="19"/>
        <v>2.2945646868537688</v>
      </c>
      <c r="AD37" s="43">
        <f t="shared" si="20"/>
        <v>4.9094114475628059E-2</v>
      </c>
      <c r="AF37" s="41"/>
      <c r="AG37" s="48"/>
      <c r="AH37" s="43"/>
    </row>
    <row r="38" spans="1:34" x14ac:dyDescent="0.4">
      <c r="A38" s="1" t="s">
        <v>133</v>
      </c>
      <c r="B38" s="5">
        <v>0.47</v>
      </c>
      <c r="C38" s="20">
        <v>1.99</v>
      </c>
      <c r="D38" s="35"/>
      <c r="H38" s="35"/>
      <c r="J38" s="37"/>
      <c r="L38" s="35"/>
      <c r="N38" s="37"/>
      <c r="P38" s="11" t="s">
        <v>169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2">
        <v>4.1689999999999996</v>
      </c>
      <c r="AB38" s="45">
        <f t="shared" ref="AB38" si="22">((AC38+SQRT(AC38^2-4))/2)^2</f>
        <v>2.6666993878854752</v>
      </c>
      <c r="AC38" s="42">
        <f t="shared" si="19"/>
        <v>2.245371859296482</v>
      </c>
      <c r="AD38" s="43">
        <f t="shared" ref="AD38" si="23" xml:space="preserve"> ((SQRT(AB38))^3/(AB38-1)+(SQRT(1/AB38)^3/(1/AB38-1))-2)/6</f>
        <v>4.0895309882746998E-2</v>
      </c>
      <c r="AF38" s="41">
        <v>4.9640000000000004</v>
      </c>
      <c r="AG38" s="48">
        <f t="shared" ref="AG38:AG48" si="24">((AH38+SQRT(AH38^2-4))/2)^2</f>
        <v>5.7135676318810278</v>
      </c>
      <c r="AH38" s="43">
        <f>3*B38*(AF38-1)/C38</f>
        <v>2.8086633165829147</v>
      </c>
    </row>
    <row r="39" spans="1:34" x14ac:dyDescent="0.4">
      <c r="A39" s="1" t="s">
        <v>134</v>
      </c>
      <c r="B39" s="5">
        <v>0.39500000000000002</v>
      </c>
      <c r="C39" s="20">
        <v>1.77</v>
      </c>
      <c r="D39" s="35">
        <v>4.43</v>
      </c>
      <c r="F39" s="12">
        <v>3.2290000000000001</v>
      </c>
      <c r="H39" s="35">
        <f>((L39+SQRT(L39^2-4))/2)^2</f>
        <v>2.9322109887560295</v>
      </c>
      <c r="J39" s="37" t="e">
        <f>((N39+SQRT(N39^2-4))/2)^2</f>
        <v>#NUM!</v>
      </c>
      <c r="L39" s="35">
        <f>3*B39*(D39-1)/C39</f>
        <v>2.2963559322033897</v>
      </c>
      <c r="N39" s="37">
        <f>3*B39*(F39-1)/C39</f>
        <v>1.4922966101694917</v>
      </c>
      <c r="P39" s="11" t="s">
        <v>169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2">
        <v>4.46</v>
      </c>
      <c r="AB39" s="45">
        <f t="shared" ref="AB39:AB48" si="25">((AC39+SQRT(AC39^2-4))/2)^2</f>
        <v>3.036579510439676</v>
      </c>
      <c r="AC39" s="42">
        <f t="shared" si="19"/>
        <v>2.316440677966102</v>
      </c>
      <c r="AD39" s="43">
        <f t="shared" ref="AD39" si="26" xml:space="preserve"> ((SQRT(AB39))^3/(AB39-1)+(SQRT(1/AB39)^3/(1/AB39-1))-2)/6</f>
        <v>5.274011299435033E-2</v>
      </c>
      <c r="AF39" s="41">
        <v>5.2039999999999997</v>
      </c>
      <c r="AG39" s="48">
        <f t="shared" si="24"/>
        <v>5.7476650750278822</v>
      </c>
      <c r="AH39" s="43">
        <f>3*B39*(AF39-1)/C39</f>
        <v>2.8145423728813559</v>
      </c>
    </row>
    <row r="40" spans="1:34" x14ac:dyDescent="0.4">
      <c r="A40" s="1" t="s">
        <v>135</v>
      </c>
      <c r="B40" s="5">
        <v>0.33600000000000002</v>
      </c>
      <c r="C40" s="20">
        <v>1.63</v>
      </c>
      <c r="D40" s="35">
        <v>4.72</v>
      </c>
      <c r="H40" s="35">
        <f>((L40+SQRT(L40^2-4))/2)^2</f>
        <v>2.953571900821677</v>
      </c>
      <c r="J40" s="37"/>
      <c r="L40" s="35">
        <f>3*B40*(D40-1)/C40</f>
        <v>2.3004662576687118</v>
      </c>
      <c r="N40" s="37"/>
      <c r="P40" s="11" t="s">
        <v>171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2">
        <v>4.96</v>
      </c>
      <c r="AB40" s="45">
        <f t="shared" si="25"/>
        <v>3.7288509522156765</v>
      </c>
      <c r="AC40" s="42">
        <f t="shared" si="19"/>
        <v>2.4488834355828222</v>
      </c>
      <c r="AD40" s="43">
        <f t="shared" ref="AD40:AD42" si="27" xml:space="preserve"> ((SQRT(AB40))^3/(AB40-1)+(SQRT(1/AB40)^3/(1/AB40-1))-2)/6</f>
        <v>7.4813905930470367E-2</v>
      </c>
      <c r="AF40" s="41">
        <v>5.6189999999999998</v>
      </c>
      <c r="AG40" s="48">
        <f t="shared" si="24"/>
        <v>5.9922076536442299</v>
      </c>
      <c r="AH40" s="43">
        <f>3*B40*(AF40-1)/C40</f>
        <v>2.8564122699386507</v>
      </c>
    </row>
    <row r="41" spans="1:34" x14ac:dyDescent="0.4">
      <c r="A41" s="1" t="s">
        <v>136</v>
      </c>
      <c r="B41" s="5">
        <v>0.26500000000000001</v>
      </c>
      <c r="C41" s="20">
        <v>1.55</v>
      </c>
      <c r="D41" s="35">
        <v>5.49</v>
      </c>
      <c r="F41" s="12">
        <v>4.5490000000000004</v>
      </c>
      <c r="H41" s="35">
        <f>((L41+SQRT(L41^2-4))/2)^2</f>
        <v>2.9664032596978309</v>
      </c>
      <c r="J41" s="37" t="e">
        <f>((N41+SQRT(N41^2-4))/2)^2</f>
        <v>#NUM!</v>
      </c>
      <c r="L41" s="35">
        <f>3*B41*(D41-1)/C41</f>
        <v>2.3029354838709679</v>
      </c>
      <c r="N41" s="37">
        <f>3*B41*(F41-1)/C41</f>
        <v>1.820293548387097</v>
      </c>
      <c r="P41" s="11" t="s">
        <v>171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2">
        <v>5.4560000000000004</v>
      </c>
      <c r="AB41" s="45">
        <f t="shared" si="25"/>
        <v>2.8757615250732638</v>
      </c>
      <c r="AC41" s="42">
        <f t="shared" si="19"/>
        <v>2.2854967741935486</v>
      </c>
      <c r="AD41" s="43">
        <f t="shared" si="27"/>
        <v>4.7582795698924686E-2</v>
      </c>
      <c r="AF41" s="41">
        <v>6.02</v>
      </c>
      <c r="AG41" s="48">
        <f t="shared" si="24"/>
        <v>4.4023086040325312</v>
      </c>
      <c r="AH41" s="43">
        <f>3*B41*(AF41-1)/C41</f>
        <v>2.5747741935483868</v>
      </c>
    </row>
    <row r="42" spans="1:34" x14ac:dyDescent="0.4">
      <c r="A42" s="1" t="s">
        <v>201</v>
      </c>
      <c r="B42" s="5">
        <f>(-X42/(12*PI()*Z42*C42))^(1/2)</f>
        <v>0.31440519767406744</v>
      </c>
      <c r="C42" s="20">
        <v>1.5028630000000001</v>
      </c>
      <c r="D42" s="35"/>
      <c r="H42" s="35"/>
      <c r="J42" s="37"/>
      <c r="L42" s="35"/>
      <c r="N42" s="37"/>
      <c r="P42" s="11" t="s">
        <v>194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2">
        <v>5.6740000000000004</v>
      </c>
      <c r="AB42" s="45">
        <f t="shared" ref="AB42" si="28">((AC42+SQRT(AC42^2-4))/2)^2</f>
        <v>6.450157220103736</v>
      </c>
      <c r="AC42" s="42">
        <f t="shared" si="19"/>
        <v>2.9334607890311855</v>
      </c>
      <c r="AD42" s="43">
        <f t="shared" si="27"/>
        <v>0.15557679817186423</v>
      </c>
      <c r="AF42" s="41"/>
      <c r="AG42" s="48"/>
      <c r="AH42" s="43"/>
    </row>
    <row r="43" spans="1:34" x14ac:dyDescent="0.4">
      <c r="A43" s="1" t="s">
        <v>137</v>
      </c>
      <c r="B43" s="5">
        <v>0.245</v>
      </c>
      <c r="C43" s="20">
        <v>1.48</v>
      </c>
      <c r="D43" s="35">
        <v>5.63</v>
      </c>
      <c r="H43" s="35">
        <f>((L43+SQRT(L43^2-4))/2)^2</f>
        <v>2.9478131863820023</v>
      </c>
      <c r="J43" s="37"/>
      <c r="L43" s="35">
        <f>3*B43*(D43-1)/C43</f>
        <v>2.299358108108108</v>
      </c>
      <c r="N43" s="37"/>
      <c r="P43" s="11" t="s">
        <v>169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2">
        <v>6.0380000000000003</v>
      </c>
      <c r="AB43" s="45">
        <f t="shared" si="25"/>
        <v>4.0105608852003209</v>
      </c>
      <c r="AC43" s="42">
        <f t="shared" si="19"/>
        <v>2.5019797297297299</v>
      </c>
      <c r="AD43" s="43">
        <f t="shared" ref="AD43:AD44" si="29" xml:space="preserve"> ((SQRT(AB43))^3/(AB43-1)+(SQRT(1/AB43)^3/(1/AB43-1))-2)/6</f>
        <v>8.3663288288288243E-2</v>
      </c>
      <c r="AF43" s="41">
        <v>6.4859999999999998</v>
      </c>
      <c r="AG43" s="48">
        <f t="shared" si="24"/>
        <v>5.2315689154786122</v>
      </c>
      <c r="AH43" s="43">
        <f>3*B43*(AF43-1)/C43</f>
        <v>2.7244662162162161</v>
      </c>
    </row>
    <row r="44" spans="1:34" x14ac:dyDescent="0.4">
      <c r="A44" s="1" t="s">
        <v>160</v>
      </c>
      <c r="B44" s="5">
        <f>(-X44/(12*PI()*Z44*C44))^(1/2)</f>
        <v>0.29016314280288524</v>
      </c>
      <c r="C44" s="20">
        <v>1.486988</v>
      </c>
      <c r="D44" s="35"/>
      <c r="F44" s="12">
        <v>5.665</v>
      </c>
      <c r="H44" s="35"/>
      <c r="J44" s="37"/>
      <c r="L44" s="35"/>
      <c r="N44" s="37"/>
      <c r="P44" s="11" t="s">
        <v>170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2">
        <v>6.3380000000000001</v>
      </c>
      <c r="AB44" s="45">
        <f t="shared" ref="AB44" si="30">((AC44+SQRT(AC44^2-4))/2)^2</f>
        <v>7.6339377918181199</v>
      </c>
      <c r="AC44" s="42">
        <f t="shared" si="19"/>
        <v>3.124889083735312</v>
      </c>
      <c r="AD44" s="43">
        <f t="shared" si="29"/>
        <v>0.18748151395588528</v>
      </c>
      <c r="AF44" s="41">
        <v>6.7279999999999998</v>
      </c>
      <c r="AG44" s="48"/>
      <c r="AH44" s="43"/>
    </row>
    <row r="45" spans="1:34" x14ac:dyDescent="0.4">
      <c r="A45" s="1" t="s">
        <v>138</v>
      </c>
      <c r="B45" s="5">
        <v>0.23699999999999999</v>
      </c>
      <c r="C45" s="20">
        <v>1.52</v>
      </c>
      <c r="D45" s="35">
        <v>5.91</v>
      </c>
      <c r="F45" s="12">
        <v>5.4219999999999997</v>
      </c>
      <c r="H45" s="35">
        <f t="shared" ref="H45:H56" si="31">((L45+SQRT(L45^2-4))/2)^2</f>
        <v>2.9340880619479717</v>
      </c>
      <c r="J45" s="37">
        <f t="shared" ref="J45:J54" si="32">((N45+SQRT(N45^2-4))/2)^2</f>
        <v>1.6850125798097029</v>
      </c>
      <c r="L45" s="35">
        <f t="shared" ref="L45:L56" si="33">3*B45*(D45-1)/C45</f>
        <v>2.2967171052631579</v>
      </c>
      <c r="N45" s="37">
        <f t="shared" ref="N45:N54" si="34">3*B45*(F45-1)/C45</f>
        <v>2.0684486842105261</v>
      </c>
      <c r="P45" s="11" t="s">
        <v>170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2">
        <v>6.6589999999999998</v>
      </c>
      <c r="AB45" s="45">
        <f t="shared" si="25"/>
        <v>4.798594277187302</v>
      </c>
      <c r="AC45" s="42">
        <f t="shared" si="19"/>
        <v>2.647071710526316</v>
      </c>
      <c r="AD45" s="43">
        <f t="shared" ref="AD45" si="35" xml:space="preserve"> ((SQRT(AB45))^3/(AB45-1)+(SQRT(1/AB45)^3/(1/AB45-1))-2)/6</f>
        <v>0.10784528508771925</v>
      </c>
      <c r="AF45" s="41">
        <v>6.9509999999999996</v>
      </c>
      <c r="AG45" s="48">
        <f t="shared" si="24"/>
        <v>5.5691957991076153</v>
      </c>
      <c r="AH45" s="43">
        <f>3*B45*(AF45-1)/C45</f>
        <v>2.7836585526315782</v>
      </c>
    </row>
    <row r="46" spans="1:34" x14ac:dyDescent="0.4">
      <c r="A46" s="1" t="s">
        <v>113</v>
      </c>
      <c r="B46" s="5">
        <v>0.26900000000000002</v>
      </c>
      <c r="C46" s="20">
        <v>1.6</v>
      </c>
      <c r="D46" s="35">
        <v>5.55</v>
      </c>
      <c r="E46" s="34">
        <v>5.86</v>
      </c>
      <c r="F46" s="12">
        <v>6.0709999999999997</v>
      </c>
      <c r="H46" s="35">
        <f t="shared" si="31"/>
        <v>2.9246765439874713</v>
      </c>
      <c r="I46" s="36">
        <f>((M46+SQRT(M46^2-4))/2)^2</f>
        <v>3.741408848048414</v>
      </c>
      <c r="J46" s="37">
        <f t="shared" si="32"/>
        <v>4.3097222414125342</v>
      </c>
      <c r="L46" s="35">
        <f t="shared" si="33"/>
        <v>2.2949062499999999</v>
      </c>
      <c r="M46" s="36">
        <f>3*B46*(E46-1)/C46</f>
        <v>2.4512624999999999</v>
      </c>
      <c r="N46" s="37">
        <f t="shared" si="34"/>
        <v>2.557685625</v>
      </c>
      <c r="P46" s="11" t="s">
        <v>170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2">
        <v>6.9160000000000004</v>
      </c>
      <c r="AB46" s="45">
        <v>2.73</v>
      </c>
      <c r="AC46" s="42" t="s">
        <v>243</v>
      </c>
      <c r="AD46" s="43">
        <f t="shared" ref="AD46:AD48" si="36" xml:space="preserve"> ((SQRT(AB46))^3/(AB46-1)+(SQRT(1/AB46)^3/(1/AB46-1))-2)/6</f>
        <v>4.2916449475772112E-2</v>
      </c>
      <c r="AF46" s="41">
        <v>7.1890000000000001</v>
      </c>
      <c r="AG46" s="48">
        <f t="shared" si="24"/>
        <v>7.6128859563570401</v>
      </c>
      <c r="AH46" s="43">
        <f>3*B46*(AF46-1)/C46</f>
        <v>3.1215768749999997</v>
      </c>
    </row>
    <row r="47" spans="1:34" x14ac:dyDescent="0.4">
      <c r="A47" s="1" t="s">
        <v>139</v>
      </c>
      <c r="B47" s="5">
        <v>0.214</v>
      </c>
      <c r="C47" s="20">
        <v>1.73</v>
      </c>
      <c r="D47" s="35">
        <v>7.19</v>
      </c>
      <c r="F47" s="12">
        <v>5.7610000000000001</v>
      </c>
      <c r="H47" s="35">
        <f t="shared" si="31"/>
        <v>2.9360689915208353</v>
      </c>
      <c r="J47" s="37" t="e">
        <f t="shared" si="32"/>
        <v>#NUM!</v>
      </c>
      <c r="L47" s="35">
        <f t="shared" si="33"/>
        <v>2.2970982658959542</v>
      </c>
      <c r="N47" s="37">
        <f t="shared" si="34"/>
        <v>1.7667988439306359</v>
      </c>
      <c r="P47" s="11" t="s">
        <v>169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2">
        <v>7.37</v>
      </c>
      <c r="AB47" s="45">
        <f t="shared" si="25"/>
        <v>3.2834460034129589</v>
      </c>
      <c r="AC47" s="42">
        <f>3*B47*(AA47-1)/C47</f>
        <v>2.3638959537572255</v>
      </c>
      <c r="AD47" s="43">
        <f t="shared" si="36"/>
        <v>6.0649325626204176E-2</v>
      </c>
      <c r="AF47" s="41">
        <v>7.6390000000000002</v>
      </c>
      <c r="AG47" s="48">
        <f t="shared" si="24"/>
        <v>3.8072675087967802</v>
      </c>
      <c r="AH47" s="43">
        <f>3*B47*(AF47-1)/C47</f>
        <v>2.4637213872832371</v>
      </c>
    </row>
    <row r="48" spans="1:34" x14ac:dyDescent="0.4">
      <c r="A48" s="1" t="s">
        <v>140</v>
      </c>
      <c r="B48" s="5">
        <v>0.36</v>
      </c>
      <c r="C48" s="20">
        <v>1.84</v>
      </c>
      <c r="D48" s="35">
        <v>4.92</v>
      </c>
      <c r="F48" s="12">
        <v>6.077</v>
      </c>
      <c r="H48" s="35">
        <f t="shared" si="31"/>
        <v>2.9556677328143444</v>
      </c>
      <c r="J48" s="37">
        <f t="shared" si="32"/>
        <v>6.7317199902806895</v>
      </c>
      <c r="L48" s="35">
        <f t="shared" si="33"/>
        <v>2.3008695652173912</v>
      </c>
      <c r="N48" s="37">
        <f t="shared" si="34"/>
        <v>2.9799782608695655</v>
      </c>
      <c r="P48" s="11" t="s">
        <v>170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2">
        <v>6.2380000000000004</v>
      </c>
      <c r="AB48" s="45">
        <f t="shared" si="25"/>
        <v>7.3157247191719472</v>
      </c>
      <c r="AC48" s="42">
        <f>3*B48*(AA48-1)/C48</f>
        <v>3.0744782608695655</v>
      </c>
      <c r="AD48" s="43">
        <f t="shared" si="36"/>
        <v>0.1790797101449276</v>
      </c>
      <c r="AF48" s="41">
        <v>6.62</v>
      </c>
      <c r="AG48" s="48">
        <f t="shared" si="24"/>
        <v>8.7673332371010559</v>
      </c>
      <c r="AH48" s="43">
        <f>3*B48*(AF48-1)/C48</f>
        <v>3.298695652173913</v>
      </c>
    </row>
    <row r="49" spans="1:34" x14ac:dyDescent="0.4">
      <c r="A49" s="1" t="s">
        <v>202</v>
      </c>
      <c r="B49" s="5"/>
      <c r="C49" s="20"/>
      <c r="D49" s="35"/>
      <c r="H49" s="35"/>
      <c r="J49" s="37"/>
      <c r="L49" s="35"/>
      <c r="N49" s="37"/>
      <c r="P49" s="11" t="s">
        <v>203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2">
        <v>5.9950000000000001</v>
      </c>
      <c r="AB49" s="45"/>
      <c r="AC49" s="42"/>
      <c r="AD49" s="43"/>
      <c r="AF49" s="41"/>
      <c r="AG49" s="48"/>
      <c r="AH49" s="43"/>
    </row>
    <row r="50" spans="1:34" x14ac:dyDescent="0.4">
      <c r="A50" s="1" t="s">
        <v>204</v>
      </c>
      <c r="B50" s="5"/>
      <c r="C50" s="20"/>
      <c r="D50" s="35"/>
      <c r="H50" s="35"/>
      <c r="J50" s="37"/>
      <c r="L50" s="35"/>
      <c r="N50" s="37"/>
      <c r="P50" s="11" t="s">
        <v>190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2">
        <v>5.6529999999999996</v>
      </c>
      <c r="AB50" s="45"/>
      <c r="AC50" s="42"/>
      <c r="AD50" s="43"/>
      <c r="AF50" s="41"/>
      <c r="AG50" s="48"/>
      <c r="AH50" s="43"/>
    </row>
    <row r="51" spans="1:34" x14ac:dyDescent="0.4">
      <c r="A51" s="1" t="s">
        <v>234</v>
      </c>
      <c r="B51" s="5"/>
      <c r="C51" s="20"/>
      <c r="D51" s="35"/>
      <c r="H51" s="35"/>
      <c r="J51" s="37"/>
      <c r="L51" s="35"/>
      <c r="N51" s="37"/>
      <c r="P51" s="11" t="s">
        <v>232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2">
        <v>5.8040000000000003</v>
      </c>
      <c r="AB51" s="45"/>
      <c r="AC51" s="42"/>
      <c r="AD51" s="43"/>
      <c r="AF51" s="41"/>
      <c r="AG51" s="48"/>
      <c r="AH51" s="43"/>
    </row>
    <row r="52" spans="1:34" x14ac:dyDescent="0.4">
      <c r="A52" s="1" t="s">
        <v>235</v>
      </c>
      <c r="B52" s="5"/>
      <c r="C52" s="20"/>
      <c r="D52" s="35"/>
      <c r="H52" s="35"/>
      <c r="J52" s="37"/>
      <c r="L52" s="35"/>
      <c r="N52" s="37"/>
      <c r="P52" s="11" t="s">
        <v>198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2">
        <v>6.1890000000000001</v>
      </c>
      <c r="AB52" s="45"/>
      <c r="AC52" s="42"/>
      <c r="AD52" s="43"/>
      <c r="AF52" s="41"/>
      <c r="AG52" s="48"/>
      <c r="AH52" s="43"/>
    </row>
    <row r="53" spans="1:34" x14ac:dyDescent="0.4">
      <c r="A53" s="1" t="s">
        <v>141</v>
      </c>
      <c r="B53" s="5">
        <v>0.71399999999999997</v>
      </c>
      <c r="C53" s="20">
        <v>2.9769999999999999</v>
      </c>
      <c r="D53" s="35">
        <v>4.2</v>
      </c>
      <c r="E53" s="34">
        <v>4</v>
      </c>
      <c r="F53" s="12">
        <v>3.298</v>
      </c>
      <c r="H53" s="35">
        <f t="shared" si="31"/>
        <v>2.9638915653203752</v>
      </c>
      <c r="I53" s="36">
        <f>((M53+SQRT(M53^2-4))/2)^2</f>
        <v>2.2060303174784361</v>
      </c>
      <c r="J53" s="37" t="e">
        <f t="shared" si="32"/>
        <v>#NUM!</v>
      </c>
      <c r="L53" s="35">
        <f t="shared" si="33"/>
        <v>2.3024521330198189</v>
      </c>
      <c r="M53" s="36">
        <f>3*B53*(E53-1)/C53</f>
        <v>2.1585488747060801</v>
      </c>
      <c r="N53" s="37">
        <f t="shared" si="34"/>
        <v>1.6534484380248571</v>
      </c>
      <c r="P53" s="11" t="s">
        <v>171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2">
        <v>4.4539999999999997</v>
      </c>
      <c r="AB53" s="45">
        <v>3.27</v>
      </c>
      <c r="AC53" s="42" t="s">
        <v>239</v>
      </c>
      <c r="AD53" s="43">
        <f t="shared" ref="AD53:AD55" si="37" xml:space="preserve"> ((SQRT(AB53))^3/(AB53-1)+(SQRT(1/AB53)^3/(1/AB53-1))-2)/6</f>
        <v>6.0219232601974003E-2</v>
      </c>
      <c r="AF53" s="41">
        <v>5.1980000000000004</v>
      </c>
      <c r="AG53" s="48">
        <f t="shared" ref="AG53:AG56" si="38">((AH53+SQRT(AH53^2-4))/2)^2</f>
        <v>6.9803382751810243</v>
      </c>
      <c r="AH53" s="43">
        <f>3*B53*(AF53-1)/C53</f>
        <v>3.0205293920053751</v>
      </c>
    </row>
    <row r="54" spans="1:34" x14ac:dyDescent="0.4">
      <c r="A54" s="1" t="s">
        <v>142</v>
      </c>
      <c r="B54" s="5">
        <v>0.55800000000000005</v>
      </c>
      <c r="C54" s="20">
        <v>2.46</v>
      </c>
      <c r="D54" s="35">
        <v>4.38</v>
      </c>
      <c r="F54" s="12">
        <v>2.9289999999999998</v>
      </c>
      <c r="H54" s="35">
        <f t="shared" si="31"/>
        <v>2.9514024161532255</v>
      </c>
      <c r="J54" s="37" t="e">
        <f t="shared" si="32"/>
        <v>#NUM!</v>
      </c>
      <c r="L54" s="35">
        <f t="shared" si="33"/>
        <v>2.3000487804878049</v>
      </c>
      <c r="N54" s="37">
        <f t="shared" si="34"/>
        <v>1.3126609756097563</v>
      </c>
      <c r="P54" s="11" t="s">
        <v>171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2">
        <v>4.0209999999999999</v>
      </c>
      <c r="AB54" s="45">
        <f t="shared" ref="AB54" si="39">((AC54+SQRT(AC54^2-4))/2)^2</f>
        <v>1.6018416860891611</v>
      </c>
      <c r="AC54" s="42">
        <f t="shared" ref="AC54:AC65" si="40">3*B54*(AA54-1)/C54</f>
        <v>2.0557536585365854</v>
      </c>
      <c r="AD54" s="43">
        <f t="shared" si="37"/>
        <v>9.2922764227643118E-3</v>
      </c>
      <c r="AF54" s="41">
        <v>4.8159999999999998</v>
      </c>
      <c r="AG54" s="48">
        <f t="shared" si="38"/>
        <v>4.5219212905788266</v>
      </c>
      <c r="AH54" s="43">
        <f>3*B54*(AF54-1)/C54</f>
        <v>2.5967414634146344</v>
      </c>
    </row>
    <row r="55" spans="1:34" x14ac:dyDescent="0.4">
      <c r="A55" s="1" t="s">
        <v>205</v>
      </c>
      <c r="B55" s="5">
        <f>(-X55/(12*PI()*Z55*C55))^(1/2)</f>
        <v>0.63180299071911217</v>
      </c>
      <c r="C55" s="20">
        <v>2.06</v>
      </c>
      <c r="D55" s="35"/>
      <c r="H55" s="35"/>
      <c r="J55" s="37"/>
      <c r="L55" s="35"/>
      <c r="N55" s="37"/>
      <c r="P55" s="11" t="s">
        <v>175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2">
        <v>3.6549999999999998</v>
      </c>
      <c r="AB55" s="45">
        <f>((AC55+SQRT(AC55^2-4))/2)^2</f>
        <v>3.6971305301880637</v>
      </c>
      <c r="AC55" s="42">
        <f t="shared" si="40"/>
        <v>2.4428693306202565</v>
      </c>
      <c r="AD55" s="43">
        <f t="shared" si="37"/>
        <v>7.3811555103376073E-2</v>
      </c>
      <c r="AF55" s="41"/>
      <c r="AG55" s="48"/>
      <c r="AH55" s="43"/>
    </row>
    <row r="56" spans="1:34" x14ac:dyDescent="0.4">
      <c r="A56" s="1" t="s">
        <v>143</v>
      </c>
      <c r="B56" s="5">
        <v>0.64800000000000002</v>
      </c>
      <c r="C56" s="20">
        <v>2.02</v>
      </c>
      <c r="D56" s="35">
        <v>3.39</v>
      </c>
      <c r="H56" s="35">
        <f t="shared" si="31"/>
        <v>2.9515605376693688</v>
      </c>
      <c r="J56" s="37"/>
      <c r="L56" s="35">
        <f t="shared" si="33"/>
        <v>2.3000792079207919</v>
      </c>
      <c r="N56" s="37"/>
      <c r="P56" s="11" t="s">
        <v>170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2">
        <v>5.593</v>
      </c>
      <c r="AB56" s="45">
        <f>((AC56+SQRT(AC56^2-4))/2)^2</f>
        <v>17.480910263761466</v>
      </c>
      <c r="AC56" s="42">
        <f t="shared" si="40"/>
        <v>4.4201940594059401</v>
      </c>
      <c r="AD56" s="43">
        <f t="shared" ref="AD56:AD57" si="41" xml:space="preserve"> ((SQRT(AB56))^3/(AB56-1)+(SQRT(1/AB56)^3/(1/AB56-1))-2)/6</f>
        <v>0.40336567656765682</v>
      </c>
      <c r="AF56" s="41">
        <v>6.1660000000000004</v>
      </c>
      <c r="AG56" s="48">
        <f t="shared" si="38"/>
        <v>22.673055757310312</v>
      </c>
      <c r="AH56" s="43">
        <f>3*B56*(AF56-1)/C56</f>
        <v>4.9716356435643565</v>
      </c>
    </row>
    <row r="57" spans="1:34" x14ac:dyDescent="0.4">
      <c r="A57" s="1" t="s">
        <v>206</v>
      </c>
      <c r="B57" s="5">
        <f>(-X57/(12*PI()*Z57*C57))^(1/2)</f>
        <v>0.55583116800572419</v>
      </c>
      <c r="C57" s="20">
        <v>2.0299999999999998</v>
      </c>
      <c r="D57" s="35"/>
      <c r="H57" s="35"/>
      <c r="J57" s="37"/>
      <c r="L57" s="35"/>
      <c r="N57" s="37"/>
      <c r="P57" s="11" t="s">
        <v>175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2">
        <v>4.0650000000000004</v>
      </c>
      <c r="AB57" s="45">
        <f>((AC57+SQRT(AC57^2-4))/2)^2</f>
        <v>4.0944212397459818</v>
      </c>
      <c r="AC57" s="42">
        <f t="shared" si="40"/>
        <v>2.5176687634544996</v>
      </c>
      <c r="AD57" s="43">
        <f t="shared" si="41"/>
        <v>8.6278127242416611E-2</v>
      </c>
      <c r="AF57" s="41"/>
      <c r="AG57" s="48"/>
      <c r="AH57" s="43"/>
    </row>
    <row r="58" spans="1:34" x14ac:dyDescent="0.4">
      <c r="A58" s="1" t="s">
        <v>161</v>
      </c>
      <c r="B58" s="5">
        <f>(-X58/(12*PI()*Z58*C58))^(1/2)</f>
        <v>0.54722268359261705</v>
      </c>
      <c r="C58" s="20">
        <v>2</v>
      </c>
      <c r="D58" s="35"/>
      <c r="H58" s="35"/>
      <c r="J58" s="37"/>
      <c r="L58" s="35"/>
      <c r="N58" s="37"/>
      <c r="P58" s="11" t="s">
        <v>175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2">
        <v>4.0730000000000004</v>
      </c>
      <c r="AB58" s="45">
        <f t="shared" ref="AB58:AB60" si="42">((AC58+SQRT(AC58^2-4))/2)^2</f>
        <v>4.1198928287732333</v>
      </c>
      <c r="AC58" s="42">
        <f t="shared" si="40"/>
        <v>2.5224229600201689</v>
      </c>
      <c r="AD58" s="43">
        <f t="shared" ref="AD58:AD60" si="43" xml:space="preserve"> ((SQRT(AB58))^3/(AB58-1)+(SQRT(1/AB58)^3/(1/AB58-1))-2)/6</f>
        <v>8.707049333669474E-2</v>
      </c>
      <c r="AF58" s="41">
        <v>4.8719999999999999</v>
      </c>
      <c r="AG58" s="48"/>
      <c r="AH58" s="43"/>
    </row>
    <row r="59" spans="1:34" x14ac:dyDescent="0.4">
      <c r="A59" s="1" t="s">
        <v>207</v>
      </c>
      <c r="B59" s="5">
        <f>(-X59/(12*PI()*Z59*C59))^(1/2)</f>
        <v>0.53435603752683258</v>
      </c>
      <c r="C59" s="20">
        <v>1.9950000000000001</v>
      </c>
      <c r="D59" s="35"/>
      <c r="H59" s="35"/>
      <c r="J59" s="37"/>
      <c r="L59" s="35"/>
      <c r="N59" s="37"/>
      <c r="P59" s="11" t="s">
        <v>175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2">
        <v>4.1029999999999998</v>
      </c>
      <c r="AB59" s="45">
        <f t="shared" si="42"/>
        <v>3.9647919007050652</v>
      </c>
      <c r="AC59" s="42">
        <f t="shared" si="40"/>
        <v>2.4933936608206939</v>
      </c>
      <c r="AD59" s="43">
        <f t="shared" si="43"/>
        <v>8.2232276803448981E-2</v>
      </c>
      <c r="AF59" s="41"/>
      <c r="AG59" s="48"/>
      <c r="AH59" s="43"/>
    </row>
    <row r="60" spans="1:34" x14ac:dyDescent="0.4">
      <c r="A60" s="1" t="s">
        <v>208</v>
      </c>
      <c r="B60" s="5">
        <f>(-X60/(12*PI()*Z60*C60))^(1/2)</f>
        <v>0.52387902405998144</v>
      </c>
      <c r="C60" s="20">
        <v>1.99</v>
      </c>
      <c r="D60" s="35"/>
      <c r="H60" s="35"/>
      <c r="J60" s="37"/>
      <c r="L60" s="35"/>
      <c r="N60" s="37"/>
      <c r="P60" s="11" t="s">
        <v>175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2">
        <v>4.173</v>
      </c>
      <c r="AB60" s="45">
        <f t="shared" si="42"/>
        <v>4.0316576240717135</v>
      </c>
      <c r="AC60" s="42">
        <f t="shared" si="40"/>
        <v>2.5059318743854084</v>
      </c>
      <c r="AD60" s="43">
        <f t="shared" si="43"/>
        <v>8.4321979064234734E-2</v>
      </c>
      <c r="AF60" s="41"/>
      <c r="AG60" s="48"/>
      <c r="AH60" s="43"/>
    </row>
    <row r="61" spans="1:34" x14ac:dyDescent="0.4">
      <c r="A61" s="1" t="s">
        <v>144</v>
      </c>
      <c r="B61" s="5">
        <v>0.47799999999999998</v>
      </c>
      <c r="C61" s="20">
        <v>2.27</v>
      </c>
      <c r="D61" s="35">
        <v>4.6399999999999997</v>
      </c>
      <c r="H61" s="35">
        <f t="shared" ref="H61:H79" si="44">((L61+SQRT(L61^2-4))/2)^2</f>
        <v>2.9483101851292712</v>
      </c>
      <c r="J61" s="37"/>
      <c r="L61" s="35">
        <f t="shared" ref="L61:L79" si="45">3*B61*(D61-1)/C61</f>
        <v>2.2994537444933916</v>
      </c>
      <c r="N61" s="37"/>
      <c r="P61" s="11" t="s">
        <v>169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2">
        <v>4.2279999999999998</v>
      </c>
      <c r="AB61" s="45">
        <f t="shared" ref="AB61:AB63" si="46">((AC61+SQRT(AC61^2-4))/2)^2</f>
        <v>1.4847776136190036</v>
      </c>
      <c r="AC61" s="42">
        <f t="shared" si="40"/>
        <v>2.0391859030837001</v>
      </c>
      <c r="AD61" s="43">
        <f t="shared" ref="AD61:AD63" si="47" xml:space="preserve"> ((SQRT(AB61))^3/(AB61-1)+(SQRT(1/AB61)^3/(1/AB61-1))-2)/6</f>
        <v>6.5309838472833448E-3</v>
      </c>
      <c r="AF61" s="41">
        <v>5.0229999999999997</v>
      </c>
      <c r="AG61" s="48">
        <f t="shared" ref="AG61:AG62" si="48">((AH61+SQRT(AH61^2-4))/2)^2</f>
        <v>4.2218605200920329</v>
      </c>
      <c r="AH61" s="43">
        <f>3*B61*(AF61-1)/C61</f>
        <v>2.5414017621145373</v>
      </c>
    </row>
    <row r="62" spans="1:34" x14ac:dyDescent="0.4">
      <c r="A62" s="1" t="s">
        <v>145</v>
      </c>
      <c r="B62" s="5">
        <v>0.46700000000000003</v>
      </c>
      <c r="C62" s="20">
        <v>1.99</v>
      </c>
      <c r="D62" s="35">
        <v>4.2699999999999996</v>
      </c>
      <c r="H62" s="35">
        <f t="shared" si="44"/>
        <v>2.9622993492241645</v>
      </c>
      <c r="J62" s="37"/>
      <c r="L62" s="35">
        <f t="shared" si="45"/>
        <v>2.3021457286432154</v>
      </c>
      <c r="N62" s="37"/>
      <c r="P62" s="11" t="s">
        <v>169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2">
        <v>4.08</v>
      </c>
      <c r="AB62" s="45">
        <f t="shared" si="46"/>
        <v>2.2592566420908891</v>
      </c>
      <c r="AC62" s="42">
        <f t="shared" si="40"/>
        <v>2.1683819095477386</v>
      </c>
      <c r="AD62" s="43">
        <f t="shared" si="47"/>
        <v>2.8063651591289762E-2</v>
      </c>
      <c r="AF62" s="41">
        <v>4.9059999999999997</v>
      </c>
      <c r="AG62" s="48">
        <f t="shared" si="48"/>
        <v>5.3759502007458693</v>
      </c>
      <c r="AH62" s="43">
        <f>3*B62*(AF62-1)/C62</f>
        <v>2.749902512562814</v>
      </c>
    </row>
    <row r="63" spans="1:34" x14ac:dyDescent="0.4">
      <c r="A63" s="1" t="s">
        <v>209</v>
      </c>
      <c r="B63" s="5">
        <f>(-X63/(12*PI()*Z63*C63))^(1/2)</f>
        <v>0.49577100723826473</v>
      </c>
      <c r="C63" s="20">
        <v>1.9750000000000001</v>
      </c>
      <c r="D63" s="35"/>
      <c r="H63" s="35"/>
      <c r="J63" s="37"/>
      <c r="L63" s="35"/>
      <c r="N63" s="37"/>
      <c r="P63" s="11" t="s">
        <v>191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2">
        <v>4.3029999999999999</v>
      </c>
      <c r="AB63" s="45">
        <f t="shared" si="46"/>
        <v>3.9328389073378691</v>
      </c>
      <c r="AC63" s="42">
        <f t="shared" si="40"/>
        <v>2.4873898282146656</v>
      </c>
      <c r="AD63" s="43">
        <f t="shared" si="47"/>
        <v>8.1231638035777667E-2</v>
      </c>
      <c r="AF63" s="41"/>
      <c r="AG63" s="48"/>
      <c r="AH63" s="43"/>
    </row>
    <row r="64" spans="1:34" x14ac:dyDescent="0.4">
      <c r="A64" s="1" t="s">
        <v>146</v>
      </c>
      <c r="B64" s="5">
        <v>0.40400000000000003</v>
      </c>
      <c r="C64" s="20">
        <v>1.96</v>
      </c>
      <c r="D64" s="35">
        <v>4.72</v>
      </c>
      <c r="H64" s="35">
        <f t="shared" si="44"/>
        <v>2.9528457897395812</v>
      </c>
      <c r="J64" s="37"/>
      <c r="L64" s="35">
        <f t="shared" si="45"/>
        <v>2.3003265306122453</v>
      </c>
      <c r="N64" s="37"/>
      <c r="P64" s="11" t="s">
        <v>191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2">
        <v>4.3209999999999997</v>
      </c>
      <c r="AB64" s="45">
        <f t="shared" ref="AB64:AB65" si="49">((AC64+SQRT(AC64^2-4))/2)^2</f>
        <v>1.5872402205632015</v>
      </c>
      <c r="AC64" s="42">
        <f t="shared" si="40"/>
        <v>2.0535979591836737</v>
      </c>
      <c r="AD64" s="43">
        <f t="shared" ref="AD64:AD65" si="50" xml:space="preserve"> ((SQRT(AB64))^3/(AB64-1)+(SQRT(1/AB64)^3/(1/AB64-1))-2)/6</f>
        <v>8.932993197278952E-3</v>
      </c>
      <c r="AF64" s="41"/>
      <c r="AG64" s="48"/>
      <c r="AH64" s="43"/>
    </row>
    <row r="65" spans="1:34" x14ac:dyDescent="0.4">
      <c r="A65" s="1" t="s">
        <v>210</v>
      </c>
      <c r="B65" s="5">
        <f>(-X65/(12*PI()*Z65*C65))^(1/2)</f>
        <v>0.4846070715067714</v>
      </c>
      <c r="C65" s="20">
        <v>1.95</v>
      </c>
      <c r="D65" s="35"/>
      <c r="H65" s="35"/>
      <c r="J65" s="37"/>
      <c r="L65" s="35"/>
      <c r="N65" s="37"/>
      <c r="P65" s="11" t="s">
        <v>194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2">
        <v>4.1079999999999997</v>
      </c>
      <c r="AB65" s="45">
        <f t="shared" si="49"/>
        <v>3.0403556431341814</v>
      </c>
      <c r="AC65" s="42">
        <f t="shared" si="40"/>
        <v>2.3171673511431465</v>
      </c>
      <c r="AD65" s="43">
        <f t="shared" si="50"/>
        <v>5.2861225190524351E-2</v>
      </c>
      <c r="AF65" s="41"/>
      <c r="AG65" s="48"/>
      <c r="AH65" s="43"/>
    </row>
    <row r="66" spans="1:34" x14ac:dyDescent="0.4">
      <c r="A66" s="1" t="s">
        <v>147</v>
      </c>
      <c r="B66" s="5">
        <v>0.39300000000000002</v>
      </c>
      <c r="C66" s="20">
        <v>1.94</v>
      </c>
      <c r="D66" s="35">
        <v>4.79</v>
      </c>
      <c r="H66" s="35">
        <f t="shared" si="44"/>
        <v>2.9683188551159074</v>
      </c>
      <c r="J66" s="37"/>
      <c r="L66" s="35">
        <f t="shared" si="45"/>
        <v>2.3033041237113405</v>
      </c>
      <c r="N66" s="37"/>
      <c r="P66" s="11" t="s">
        <v>169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2">
        <v>4.1749999999999998</v>
      </c>
      <c r="AB66" s="45"/>
      <c r="AC66" s="42"/>
      <c r="AD66" s="43"/>
      <c r="AF66" s="41">
        <v>4.9720000000000004</v>
      </c>
      <c r="AG66" s="48">
        <f t="shared" ref="AG66" si="51">((AH66+SQRT(AH66^2-4))/2)^2</f>
        <v>3.5448701807384584</v>
      </c>
      <c r="AH66" s="43">
        <f>3*B66*(AF66-1)/C66</f>
        <v>2.413911340206186</v>
      </c>
    </row>
    <row r="67" spans="1:34" x14ac:dyDescent="0.4">
      <c r="A67" s="1" t="s">
        <v>238</v>
      </c>
      <c r="B67" s="5"/>
      <c r="C67" s="20">
        <v>1.93</v>
      </c>
      <c r="D67" s="35"/>
      <c r="H67" s="35"/>
      <c r="J67" s="37"/>
      <c r="L67" s="35"/>
      <c r="N67" s="37"/>
      <c r="V67" s="10"/>
      <c r="AA67" s="42"/>
      <c r="AB67" s="45"/>
      <c r="AC67" s="42"/>
      <c r="AD67" s="43"/>
      <c r="AF67" s="41"/>
      <c r="AG67" s="48"/>
      <c r="AH67" s="43"/>
    </row>
    <row r="68" spans="1:34" x14ac:dyDescent="0.4">
      <c r="A68" s="1" t="s">
        <v>148</v>
      </c>
      <c r="B68" s="5">
        <v>0.50600000000000001</v>
      </c>
      <c r="C68" s="20">
        <v>1.99</v>
      </c>
      <c r="D68" s="35">
        <v>4.0199999999999996</v>
      </c>
      <c r="F68" s="12">
        <v>4.4610000000000003</v>
      </c>
      <c r="H68" s="35">
        <f t="shared" si="44"/>
        <v>2.9703681369217274</v>
      </c>
      <c r="J68" s="37">
        <f t="shared" ref="J68:J79" si="52">((N68+SQRT(N68^2-4))/2)^2</f>
        <v>4.7600432310165832</v>
      </c>
      <c r="L68" s="35">
        <f t="shared" si="45"/>
        <v>2.3036984924623112</v>
      </c>
      <c r="N68" s="37">
        <f t="shared" ref="N68:N79" si="53">3*B68*(F68-1)/C68</f>
        <v>2.6400994974874377</v>
      </c>
      <c r="V68" s="10"/>
      <c r="AA68" s="42"/>
      <c r="AB68" s="45"/>
      <c r="AC68" s="42"/>
      <c r="AD68" s="43"/>
      <c r="AF68" s="41"/>
      <c r="AG68" s="48"/>
      <c r="AH68" s="43"/>
    </row>
    <row r="69" spans="1:34" x14ac:dyDescent="0.4">
      <c r="A69" s="1" t="s">
        <v>211</v>
      </c>
      <c r="B69" s="5">
        <f>(-X69/(12*PI()*Z69*C69))^(1/2)</f>
        <v>0.46470843369586545</v>
      </c>
      <c r="C69" s="20">
        <v>1.91</v>
      </c>
      <c r="D69" s="35"/>
      <c r="H69" s="35"/>
      <c r="J69" s="37"/>
      <c r="L69" s="35"/>
      <c r="N69" s="37"/>
      <c r="P69" s="11" t="s">
        <v>194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2">
        <v>4.43</v>
      </c>
      <c r="AB69" s="45">
        <f t="shared" ref="AB69" si="54">((AC69+SQRT(AC69^2-4))/2)^2</f>
        <v>4.0191344386862236</v>
      </c>
      <c r="AC69" s="42">
        <f>3*B69*(AA69-1)/C69</f>
        <v>2.5035862736808672</v>
      </c>
      <c r="AD69" s="43">
        <f t="shared" ref="AD69" si="55" xml:space="preserve"> ((SQRT(AB69))^3/(AB69-1)+(SQRT(1/AB69)^3/(1/AB69-1))-2)/6</f>
        <v>8.3931045613477931E-2</v>
      </c>
      <c r="AF69" s="41"/>
      <c r="AG69" s="48"/>
      <c r="AH69" s="43"/>
    </row>
    <row r="70" spans="1:34" x14ac:dyDescent="0.4">
      <c r="A70" s="1" t="s">
        <v>149</v>
      </c>
      <c r="B70" s="5">
        <v>0.373</v>
      </c>
      <c r="C70" s="20">
        <v>1.74</v>
      </c>
      <c r="D70" s="35">
        <v>4.57</v>
      </c>
      <c r="F70" s="12">
        <v>4.609</v>
      </c>
      <c r="H70" s="35">
        <f t="shared" si="44"/>
        <v>2.9297338776369064</v>
      </c>
      <c r="J70" s="37">
        <f t="shared" si="52"/>
        <v>3.0600666550100843</v>
      </c>
      <c r="L70" s="35">
        <f t="shared" si="45"/>
        <v>2.2958793103448278</v>
      </c>
      <c r="N70" s="37">
        <f t="shared" si="53"/>
        <v>2.3209603448275864</v>
      </c>
      <c r="P70" s="11" t="s">
        <v>169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2">
        <v>4.5090000000000003</v>
      </c>
      <c r="AB70" s="45">
        <f t="shared" ref="AB70:AB78" si="56">((AC70+SQRT(AC70^2-4))/2)^2</f>
        <v>2.7255740335654943</v>
      </c>
      <c r="AC70" s="42">
        <f>3*B70*(AA70-1)/C70</f>
        <v>2.2566500000000005</v>
      </c>
      <c r="AD70" s="43">
        <f t="shared" ref="AD70" si="57" xml:space="preserve"> ((SQRT(AB70))^3/(AB70-1)+(SQRT(1/AB70)^3/(1/AB70-1))-2)/6</f>
        <v>4.2775000000000084E-2</v>
      </c>
      <c r="AF70" s="41">
        <v>5.2450000000000001</v>
      </c>
      <c r="AG70" s="48">
        <f t="shared" ref="AG70:AG79" si="58">((AH70+SQRT(AH70^2-4))/2)^2</f>
        <v>5.2627438454158284</v>
      </c>
      <c r="AH70" s="43">
        <f>3*B70*(AF70-1)/C70</f>
        <v>2.7299741379310345</v>
      </c>
    </row>
    <row r="71" spans="1:34" x14ac:dyDescent="0.4">
      <c r="A71" s="1" t="s">
        <v>150</v>
      </c>
      <c r="B71" s="5">
        <v>0.33</v>
      </c>
      <c r="C71" s="20">
        <v>1.62</v>
      </c>
      <c r="D71" s="35">
        <v>4.7699999999999996</v>
      </c>
      <c r="F71" s="12">
        <v>3.944</v>
      </c>
      <c r="H71" s="35">
        <f t="shared" si="44"/>
        <v>2.9713575013500662</v>
      </c>
      <c r="J71" s="37" t="e">
        <f t="shared" si="52"/>
        <v>#NUM!</v>
      </c>
      <c r="L71" s="35">
        <f t="shared" si="45"/>
        <v>2.3038888888888884</v>
      </c>
      <c r="N71" s="37">
        <f t="shared" si="53"/>
        <v>1.7991111111111109</v>
      </c>
      <c r="P71" s="11" t="s">
        <v>171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2">
        <v>4.8849999999999998</v>
      </c>
      <c r="AB71" s="45">
        <f t="shared" si="56"/>
        <v>3.3369967023753118</v>
      </c>
      <c r="AC71" s="42">
        <f>3*B71*(AA71-1)/C71</f>
        <v>2.3741666666666665</v>
      </c>
      <c r="AD71" s="43">
        <f t="shared" ref="AD71:AD73" si="59" xml:space="preserve"> ((SQRT(AB71))^3/(AB71-1)+(SQRT(1/AB71)^3/(1/AB71-1))-2)/6</f>
        <v>6.2361111111111089E-2</v>
      </c>
      <c r="AF71" s="41">
        <v>5.5529999999999999</v>
      </c>
      <c r="AG71" s="48">
        <f t="shared" si="58"/>
        <v>5.5618930291910775</v>
      </c>
      <c r="AH71" s="43">
        <f>3*B71*(AF71-1)/C71</f>
        <v>2.7823888888888884</v>
      </c>
    </row>
    <row r="72" spans="1:34" x14ac:dyDescent="0.4">
      <c r="A72" s="1" t="s">
        <v>151</v>
      </c>
      <c r="B72" s="5">
        <v>0.27400000000000002</v>
      </c>
      <c r="C72" s="20">
        <v>1.56</v>
      </c>
      <c r="D72" s="35">
        <v>5.36</v>
      </c>
      <c r="F72" s="12">
        <v>4.3600000000000003</v>
      </c>
      <c r="H72" s="35">
        <f t="shared" si="44"/>
        <v>2.9375571636289326</v>
      </c>
      <c r="J72" s="37" t="e">
        <f t="shared" si="52"/>
        <v>#NUM!</v>
      </c>
      <c r="L72" s="35">
        <f t="shared" si="45"/>
        <v>2.2973846153846158</v>
      </c>
      <c r="N72" s="37">
        <f t="shared" si="53"/>
        <v>1.7704615384615385</v>
      </c>
      <c r="P72" s="11" t="s">
        <v>171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2">
        <v>5.3609999999999998</v>
      </c>
      <c r="AB72" s="45">
        <f t="shared" si="56"/>
        <v>2.9402955767601289</v>
      </c>
      <c r="AC72" s="42">
        <f>3*B72*(AA72-1)/C72</f>
        <v>2.2979115384615385</v>
      </c>
      <c r="AD72" s="43">
        <f t="shared" si="59"/>
        <v>4.9651923076923087E-2</v>
      </c>
      <c r="AF72" s="41">
        <v>5.9530000000000003</v>
      </c>
      <c r="AG72" s="48">
        <f t="shared" si="58"/>
        <v>4.5936239754997379</v>
      </c>
      <c r="AH72" s="43">
        <f>3*B72*(AF72-1)/C72</f>
        <v>2.6098500000000002</v>
      </c>
    </row>
    <row r="73" spans="1:34" x14ac:dyDescent="0.4">
      <c r="A73" s="1" t="s">
        <v>152</v>
      </c>
      <c r="B73" s="5">
        <v>0.247</v>
      </c>
      <c r="C73" s="20">
        <v>1.52</v>
      </c>
      <c r="D73" s="35">
        <v>5.72</v>
      </c>
      <c r="F73" s="12">
        <v>4.798</v>
      </c>
      <c r="H73" s="35">
        <f t="shared" si="44"/>
        <v>2.9563455478498613</v>
      </c>
      <c r="J73" s="37" t="e">
        <f t="shared" si="52"/>
        <v>#NUM!</v>
      </c>
      <c r="L73" s="35">
        <f t="shared" si="45"/>
        <v>2.3009999999999997</v>
      </c>
      <c r="N73" s="37">
        <f t="shared" si="53"/>
        <v>1.8515250000000001</v>
      </c>
      <c r="P73" s="11" t="s">
        <v>169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2">
        <v>5.6379999999999999</v>
      </c>
      <c r="AB73" s="45">
        <f t="shared" si="56"/>
        <v>2.7483838563815435</v>
      </c>
      <c r="AC73" s="42">
        <f>3*B73*(AA73-1)/C73</f>
        <v>2.2610249999999996</v>
      </c>
      <c r="AD73" s="43">
        <f t="shared" si="59"/>
        <v>4.3504166666666601E-2</v>
      </c>
      <c r="AF73" s="41">
        <v>6.1740000000000004</v>
      </c>
      <c r="AG73" s="48">
        <f t="shared" si="58"/>
        <v>4.1193677032869758</v>
      </c>
      <c r="AH73" s="43">
        <f>3*B73*(AF73-1)/C73</f>
        <v>2.5223249999999999</v>
      </c>
    </row>
    <row r="74" spans="1:34" x14ac:dyDescent="0.4">
      <c r="A74" s="1" t="s">
        <v>212</v>
      </c>
      <c r="B74" s="5"/>
      <c r="C74" s="20"/>
      <c r="D74" s="35"/>
      <c r="H74" s="35"/>
      <c r="J74" s="37"/>
      <c r="L74" s="35"/>
      <c r="N74" s="37"/>
      <c r="P74" s="11" t="s">
        <v>194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2">
        <v>6.02</v>
      </c>
      <c r="AB74" s="45"/>
      <c r="AC74" s="42"/>
      <c r="AD74" s="43"/>
      <c r="AF74" s="41"/>
      <c r="AG74" s="48"/>
      <c r="AH74" s="43"/>
    </row>
    <row r="75" spans="1:34" x14ac:dyDescent="0.4">
      <c r="A75" s="1" t="s">
        <v>153</v>
      </c>
      <c r="B75" s="5">
        <v>0.23</v>
      </c>
      <c r="C75" s="20">
        <v>1.5</v>
      </c>
      <c r="D75" s="35">
        <v>6</v>
      </c>
      <c r="F75" s="12">
        <v>5.3940000000000001</v>
      </c>
      <c r="H75" s="35">
        <f t="shared" si="44"/>
        <v>2.9511489195340639</v>
      </c>
      <c r="J75" s="37">
        <f t="shared" si="52"/>
        <v>1.3380611226779187</v>
      </c>
      <c r="L75" s="35">
        <f t="shared" si="45"/>
        <v>2.3000000000000003</v>
      </c>
      <c r="N75" s="37">
        <f t="shared" si="53"/>
        <v>2.0212400000000001</v>
      </c>
      <c r="P75" s="11" t="s">
        <v>170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2">
        <v>6.2380000000000004</v>
      </c>
      <c r="AB75" s="45">
        <f t="shared" si="56"/>
        <v>3.5216348445060914</v>
      </c>
      <c r="AC75" s="42">
        <f>3*B75*(AA75-1)/C75</f>
        <v>2.4094800000000003</v>
      </c>
      <c r="AD75" s="43">
        <f t="shared" ref="AD75" si="60" xml:space="preserve"> ((SQRT(AB75))^3/(AB75-1)+(SQRT(1/AB75)^3/(1/AB75-1))-2)/6</f>
        <v>6.8246666666666636E-2</v>
      </c>
      <c r="AF75" s="41">
        <v>6.6609999999999996</v>
      </c>
      <c r="AG75" s="48">
        <f t="shared" si="58"/>
        <v>4.5619226631972625</v>
      </c>
      <c r="AH75" s="43">
        <f>3*B75*(AF75-1)/C75</f>
        <v>2.60406</v>
      </c>
    </row>
    <row r="76" spans="1:34" x14ac:dyDescent="0.4">
      <c r="A76" s="1" t="s">
        <v>154</v>
      </c>
      <c r="B76" s="5">
        <v>0.23699999999999999</v>
      </c>
      <c r="C76" s="20">
        <v>1.53</v>
      </c>
      <c r="D76" s="35">
        <v>5.96</v>
      </c>
      <c r="F76" s="12">
        <v>6.226</v>
      </c>
      <c r="H76" s="35">
        <f t="shared" si="44"/>
        <v>2.9768255037695663</v>
      </c>
      <c r="J76" s="37">
        <f t="shared" si="52"/>
        <v>3.621760579090187</v>
      </c>
      <c r="L76" s="35">
        <f t="shared" si="45"/>
        <v>2.3049411764705883</v>
      </c>
      <c r="N76" s="37">
        <f t="shared" si="53"/>
        <v>2.4285529411764704</v>
      </c>
      <c r="P76" s="11" t="s">
        <v>170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2">
        <v>6.6459999999999999</v>
      </c>
      <c r="AB76" s="45">
        <f t="shared" si="56"/>
        <v>4.6698147701971484</v>
      </c>
      <c r="AC76" s="42">
        <f>3*B76*(AA76-1)/C76</f>
        <v>2.6237294117647054</v>
      </c>
      <c r="AD76" s="43">
        <f t="shared" ref="AD76:AD79" si="61" xml:space="preserve"> ((SQRT(AB76))^3/(AB76-1)+(SQRT(1/AB76)^3/(1/AB76-1))-2)/6</f>
        <v>0.10395490196078423</v>
      </c>
      <c r="AF76" s="41">
        <v>6.96</v>
      </c>
      <c r="AG76" s="48">
        <f t="shared" si="58"/>
        <v>5.4887541223757772</v>
      </c>
      <c r="AH76" s="43">
        <f>3*B76*(AF76-1)/C76</f>
        <v>2.7696470588235291</v>
      </c>
    </row>
    <row r="77" spans="1:34" x14ac:dyDescent="0.4">
      <c r="A77" s="1" t="s">
        <v>155</v>
      </c>
      <c r="B77" s="5">
        <v>0.23599999999999999</v>
      </c>
      <c r="C77" s="20">
        <v>1.59</v>
      </c>
      <c r="D77" s="35">
        <v>6.18</v>
      </c>
      <c r="E77" s="34">
        <v>5.9</v>
      </c>
      <c r="F77" s="12">
        <v>5.4329999999999998</v>
      </c>
      <c r="H77" s="35">
        <f t="shared" si="44"/>
        <v>2.9852686604388676</v>
      </c>
      <c r="I77" s="36">
        <f>((M77+SQRT(M77^2-4))/2)^2</f>
        <v>2.3317714840903077</v>
      </c>
      <c r="J77" s="37" t="e">
        <f t="shared" si="52"/>
        <v>#NUM!</v>
      </c>
      <c r="L77" s="35">
        <f t="shared" si="45"/>
        <v>2.3065660377358488</v>
      </c>
      <c r="M77" s="36">
        <f>3*B77*(E77-1)/C77</f>
        <v>2.1818867924528305</v>
      </c>
      <c r="N77" s="37">
        <f t="shared" si="53"/>
        <v>1.9739396226415091</v>
      </c>
      <c r="P77" s="11" t="s">
        <v>170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2">
        <v>7.0629999999999997</v>
      </c>
      <c r="AB77" s="45">
        <v>2.35</v>
      </c>
      <c r="AC77" s="42" t="s">
        <v>243</v>
      </c>
      <c r="AD77" s="43">
        <f t="shared" si="61"/>
        <v>3.0883174121505281E-2</v>
      </c>
      <c r="AF77" s="41">
        <v>7.258</v>
      </c>
      <c r="AG77" s="48">
        <f t="shared" si="58"/>
        <v>5.5860159404834295</v>
      </c>
      <c r="AH77" s="43">
        <f>3*B77*(AF77-1)/C77</f>
        <v>2.7865811320754719</v>
      </c>
    </row>
    <row r="78" spans="1:34" x14ac:dyDescent="0.4">
      <c r="A78" s="1" t="s">
        <v>156</v>
      </c>
      <c r="B78" s="5">
        <v>0.33100000000000002</v>
      </c>
      <c r="C78" s="20">
        <v>1.9</v>
      </c>
      <c r="D78" s="35">
        <v>5.4</v>
      </c>
      <c r="F78" s="12">
        <v>5.7960000000000003</v>
      </c>
      <c r="H78" s="35">
        <f t="shared" si="44"/>
        <v>2.9489608319659562</v>
      </c>
      <c r="J78" s="37">
        <f t="shared" si="52"/>
        <v>4.0349111144183709</v>
      </c>
      <c r="L78" s="35">
        <f t="shared" si="45"/>
        <v>2.2995789473684218</v>
      </c>
      <c r="N78" s="37">
        <f t="shared" si="53"/>
        <v>2.5065410526315794</v>
      </c>
      <c r="P78" s="11" t="s">
        <v>171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2">
        <v>6.5419999999999998</v>
      </c>
      <c r="AB78" s="45">
        <f t="shared" si="56"/>
        <v>6.2287267521992531</v>
      </c>
      <c r="AC78" s="42">
        <f>3*B78*(AA78-1)/C78</f>
        <v>2.896424210526316</v>
      </c>
      <c r="AD78" s="43">
        <f t="shared" si="61"/>
        <v>0.14940403508771935</v>
      </c>
      <c r="AF78" s="41">
        <v>6.88</v>
      </c>
      <c r="AG78" s="48">
        <f t="shared" si="58"/>
        <v>7.3069254009029958</v>
      </c>
      <c r="AH78" s="43">
        <f>3*B78*(AF78-1)/C78</f>
        <v>3.0730736842105264</v>
      </c>
    </row>
    <row r="79" spans="1:34" x14ac:dyDescent="0.4">
      <c r="A79" s="1" t="s">
        <v>157</v>
      </c>
      <c r="B79" s="5">
        <v>0.30299999999999999</v>
      </c>
      <c r="C79" s="20">
        <v>1.93</v>
      </c>
      <c r="D79" s="35">
        <v>5.88</v>
      </c>
      <c r="F79" s="12">
        <v>5.5</v>
      </c>
      <c r="H79" s="35">
        <f t="shared" si="44"/>
        <v>2.9428556121160234</v>
      </c>
      <c r="J79" s="37">
        <f t="shared" si="52"/>
        <v>1.989292447907552</v>
      </c>
      <c r="L79" s="35">
        <f t="shared" si="45"/>
        <v>2.2984041450777206</v>
      </c>
      <c r="N79" s="37">
        <f t="shared" si="53"/>
        <v>2.1194300518134717</v>
      </c>
      <c r="P79" s="11" t="s">
        <v>170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2">
        <v>5.92</v>
      </c>
      <c r="AB79" s="45">
        <f>((AC79+SQRT(AC79^2-4))/2)^2</f>
        <v>3.0407514718788109</v>
      </c>
      <c r="AC79" s="42">
        <f>3*B79*(AA79-1)/C79</f>
        <v>2.3172435233160624</v>
      </c>
      <c r="AD79" s="43">
        <f t="shared" si="61"/>
        <v>5.2873920552677069E-2</v>
      </c>
      <c r="AF79" s="41">
        <v>6.3490000000000002</v>
      </c>
      <c r="AG79" s="48">
        <f t="shared" si="58"/>
        <v>4.1031355520345727</v>
      </c>
      <c r="AH79" s="43">
        <f>3*B79*(AF79-1)/C79</f>
        <v>2.5192958549222797</v>
      </c>
    </row>
    <row r="80" spans="1:34" x14ac:dyDescent="0.4">
      <c r="A80" s="1" t="s">
        <v>162</v>
      </c>
      <c r="B80" s="5"/>
      <c r="C80" s="20"/>
      <c r="D80" s="35"/>
      <c r="F80" s="12">
        <v>4.734</v>
      </c>
      <c r="H80" s="35"/>
      <c r="J80" s="37"/>
      <c r="L80" s="35"/>
      <c r="N80" s="37"/>
      <c r="P80" s="11" t="s">
        <v>191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2">
        <v>5.79</v>
      </c>
      <c r="AB80" s="45"/>
      <c r="AC80" s="42"/>
      <c r="AD80" s="43"/>
      <c r="AF80" s="41"/>
      <c r="AG80" s="48"/>
      <c r="AH80" s="43"/>
    </row>
    <row r="81" spans="1:34" x14ac:dyDescent="0.4">
      <c r="A81" s="1" t="s">
        <v>213</v>
      </c>
      <c r="P81" s="11" t="s">
        <v>214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2">
        <v>4.1829999999999998</v>
      </c>
    </row>
    <row r="82" spans="1:34" x14ac:dyDescent="0.4">
      <c r="A82" s="1" t="s">
        <v>158</v>
      </c>
      <c r="B82" s="5">
        <v>0.48299999999999998</v>
      </c>
      <c r="C82" s="20">
        <v>1.99</v>
      </c>
      <c r="D82" s="35">
        <v>4.16</v>
      </c>
      <c r="F82" s="12">
        <v>4.1849999999999996</v>
      </c>
      <c r="H82" s="35">
        <f>((L82+SQRT(L82^2-4))/2)^2</f>
        <v>2.9559538459069254</v>
      </c>
      <c r="J82" s="37">
        <f>((N82+SQRT(N82^2-4))/2)^2</f>
        <v>3.0505450632784701</v>
      </c>
      <c r="L82" s="35">
        <f>3*B82*(D82-1)/C82</f>
        <v>2.3009246231155775</v>
      </c>
      <c r="N82" s="37">
        <f>3*B82*(F82-1)/C82</f>
        <v>2.3191281407035169</v>
      </c>
      <c r="P82" s="11" t="s">
        <v>170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2">
        <v>4.4610000000000003</v>
      </c>
      <c r="AB82" s="45">
        <f t="shared" ref="AB82" si="62">((AC82+SQRT(AC82^2-4))/2)^2</f>
        <v>4.107416651415507</v>
      </c>
      <c r="AC82" s="42">
        <f>3*B82*(AA82-1)/C82</f>
        <v>2.5200949748743717</v>
      </c>
      <c r="AD82" s="43">
        <f t="shared" ref="AD82" si="63" xml:space="preserve"> ((SQRT(AB82))^3/(AB82-1)+(SQRT(1/AB82)^3/(1/AB82-1))-2)/6</f>
        <v>8.6682495812395288E-2</v>
      </c>
      <c r="AF82" s="41">
        <v>5.1589999999999998</v>
      </c>
      <c r="AG82" s="48">
        <f t="shared" ref="AG82" si="64">((AH82+SQRT(AH82^2-4))/2)^2</f>
        <v>7.0285492397598466</v>
      </c>
      <c r="AH82" s="43">
        <f>3*B82*(AF82-1)/C82</f>
        <v>3.0283371859296477</v>
      </c>
    </row>
    <row r="83" spans="1:34" x14ac:dyDescent="0.4">
      <c r="A83" s="1" t="s">
        <v>215</v>
      </c>
      <c r="P83" s="11" t="s">
        <v>200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2">
        <v>5.1619999999999999</v>
      </c>
    </row>
    <row r="84" spans="1:34" x14ac:dyDescent="0.4">
      <c r="A84" s="1" t="s">
        <v>216</v>
      </c>
      <c r="P84" s="11" t="s">
        <v>217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2">
        <v>6.3220000000000001</v>
      </c>
    </row>
    <row r="85" spans="1:34" x14ac:dyDescent="0.4">
      <c r="A85" s="1" t="s">
        <v>218</v>
      </c>
      <c r="P85" s="11" t="s">
        <v>219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2">
        <v>6.68</v>
      </c>
    </row>
    <row r="86" spans="1:34" x14ac:dyDescent="0.4">
      <c r="A86" s="1" t="s">
        <v>237</v>
      </c>
    </row>
    <row r="87" spans="1:34" x14ac:dyDescent="0.4">
      <c r="C87" s="1" t="s">
        <v>240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fit_2NN_FCC</vt:lpstr>
      <vt:lpstr>fit_2NN_BCC</vt:lpstr>
      <vt:lpstr>fit_2NN_HCP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2024-11-25T04:52:04Z</dcterms:modified>
</cp:coreProperties>
</file>