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DA4F9979-59A8-448E-A251-F91C2072BA97}" xr6:coauthVersionLast="47" xr6:coauthVersionMax="47" xr10:uidLastSave="{00000000-0000-0000-0000-000000000000}"/>
  <bookViews>
    <workbookView xWindow="2310" yWindow="585" windowWidth="26040" windowHeight="13410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27" i="1"/>
  <c r="K23" i="1"/>
  <c r="K22" i="1"/>
  <c r="K21" i="1"/>
  <c r="E7" i="1"/>
  <c r="H5" i="1" s="1"/>
  <c r="G5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F5" i="1"/>
  <c r="K26" i="1"/>
  <c r="A15" i="1"/>
  <c r="F17" i="1"/>
  <c r="E17" i="1"/>
  <c r="K12" i="1"/>
  <c r="A17" i="1"/>
  <c r="A16" i="1"/>
  <c r="H16" i="1"/>
  <c r="G16" i="1"/>
  <c r="C15" i="1"/>
  <c r="D15" i="1"/>
  <c r="E15" i="1"/>
  <c r="B15" i="1"/>
  <c r="B16" i="1"/>
  <c r="D17" i="1"/>
  <c r="C17" i="1"/>
  <c r="B17" i="1"/>
  <c r="E16" i="1"/>
  <c r="D16" i="1"/>
  <c r="C16" i="1"/>
  <c r="I5" i="1" l="1"/>
  <c r="F16" i="1"/>
</calcChain>
</file>

<file path=xl/sharedStrings.xml><?xml version="1.0" encoding="utf-8"?>
<sst xmlns="http://schemas.openxmlformats.org/spreadsheetml/2006/main" count="229" uniqueCount="173">
  <si>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</si>
  <si>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</si>
  <si>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</si>
  <si>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</si>
  <si>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</si>
  <si>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</si>
  <si>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</si>
  <si>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</si>
  <si>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</si>
  <si>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</si>
  <si>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</si>
  <si>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</si>
  <si>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</si>
  <si>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</si>
  <si>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</si>
  <si>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</si>
  <si>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</si>
  <si>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</si>
  <si>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</si>
  <si>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</si>
  <si>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</si>
  <si>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</si>
  <si>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</si>
  <si>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</si>
  <si>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</si>
  <si>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</si>
  <si>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</si>
  <si>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</si>
  <si>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</si>
  <si>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</si>
  <si>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</si>
  <si>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</si>
  <si>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</si>
  <si>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</si>
  <si>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</si>
  <si>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</si>
  <si>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</si>
  <si>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fcc</t>
    <phoneticPr fontId="1"/>
  </si>
  <si>
    <t>bcc</t>
    <phoneticPr fontId="1"/>
  </si>
  <si>
    <t>Note: 1 Gpa = 1e9 Pa = 1e9 J/m^3 = 1e9/(1.602e-19) eV/m^3  = 1e9/(1.602e-19)/((10^10)^3) eV/A^3 = 6.2415e-3 eV/A^3</t>
    <phoneticPr fontId="1"/>
  </si>
  <si>
    <t>Note: bcc (Z=8, f=2/SQRT(3)), hcp (Z=12, f=1), fcc (Z=12, f=sqrt(2)), dim (Z=1, f=4/SQRT(3)), dia (Z=4)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</si>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</sst>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0" fontId="0" fillId="7" borderId="9" xfId="0" applyFill="1" applyBorder="1">
      <alignment vertical="center"/>
    </xf>
    <xf numFmtId="0" fontId="0" fillId="0" borderId="5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workbookViewId="0">
      <selection activeCell="K27" sqref="K27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8" t="s">
        <v>31</v>
      </c>
      <c r="J1" s="12" t="s">
        <v>30</v>
      </c>
      <c r="R1" s="19" t="s">
        <v>27</v>
      </c>
      <c r="S1" s="19" t="s">
        <v>27</v>
      </c>
    </row>
    <row r="2" spans="1:23" x14ac:dyDescent="0.4">
      <c r="A2" s="17" t="s">
        <v>16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13</v>
      </c>
      <c r="O2" s="17" t="s">
        <v>12</v>
      </c>
      <c r="P2" s="17" t="s">
        <v>14</v>
      </c>
      <c r="Q2" s="17" t="s">
        <v>15</v>
      </c>
      <c r="R2" s="19" t="s">
        <v>80</v>
      </c>
      <c r="S2" s="19" t="s">
        <v>79</v>
      </c>
    </row>
    <row r="3" spans="1:23" x14ac:dyDescent="0.4">
      <c r="A3" s="14" t="s">
        <v>34</v>
      </c>
      <c r="B3" s="14">
        <v>5.415</v>
      </c>
      <c r="C3" s="14">
        <v>1.93</v>
      </c>
      <c r="D3" s="14">
        <v>5.056</v>
      </c>
      <c r="E3" s="14">
        <v>1.7849999999999999</v>
      </c>
      <c r="F3" s="14">
        <v>1.7070000000000001</v>
      </c>
      <c r="G3" s="14">
        <v>1.29</v>
      </c>
      <c r="H3" s="14">
        <v>0.86099999999999999</v>
      </c>
      <c r="I3" s="14">
        <v>1.242</v>
      </c>
      <c r="J3" s="15">
        <v>1</v>
      </c>
      <c r="K3" s="14">
        <v>3.8809999999999998</v>
      </c>
      <c r="L3" s="14">
        <v>24.457000000000001</v>
      </c>
      <c r="M3" s="14">
        <v>-7.2690000000000001</v>
      </c>
      <c r="N3" s="14">
        <v>0.46</v>
      </c>
      <c r="O3" s="14">
        <v>2.8</v>
      </c>
      <c r="P3" s="14">
        <v>5</v>
      </c>
      <c r="Q3" s="14">
        <v>0.1</v>
      </c>
      <c r="R3" s="19">
        <v>0</v>
      </c>
      <c r="S3" s="19">
        <v>0</v>
      </c>
    </row>
    <row r="4" spans="1:23" x14ac:dyDescent="0.4">
      <c r="A4" s="5"/>
      <c r="D4" s="17" t="s">
        <v>34</v>
      </c>
      <c r="F4" s="24" t="s">
        <v>38</v>
      </c>
      <c r="G4" s="24" t="s">
        <v>36</v>
      </c>
      <c r="H4" s="24" t="s">
        <v>37</v>
      </c>
      <c r="I4" s="25" t="s">
        <v>33</v>
      </c>
      <c r="Q4" s="6"/>
    </row>
    <row r="5" spans="1:23" x14ac:dyDescent="0.4">
      <c r="A5" s="5"/>
      <c r="D5" s="14">
        <v>194</v>
      </c>
      <c r="E5" s="23" t="s">
        <v>35</v>
      </c>
      <c r="F5" s="24">
        <f>(9*(D5*0.006241509)*((C3*E7)^3/2)/B3)^(1/2)</f>
        <v>4.5233599887513423</v>
      </c>
      <c r="G5" s="24">
        <f>(9*(D5*0.006241509)*(SQRT(3)/2*J7*(C3*E7)^3/2)/B3)^(1/2)</f>
        <v>5.3245935207041626</v>
      </c>
      <c r="H5" s="24">
        <f>(9*(D5*0.006241509)*((C3*E7)^3/4)/B3)^(1/2)</f>
        <v>3.1984985217939794</v>
      </c>
      <c r="I5" s="24">
        <f>(9*(D5*0.006241509)*((C3*E7)^3/8)/B3)^(1/2)</f>
        <v>2.2616799943756711</v>
      </c>
      <c r="Q5" s="6"/>
    </row>
    <row r="6" spans="1:23" x14ac:dyDescent="0.4">
      <c r="A6" s="17" t="s">
        <v>20</v>
      </c>
      <c r="B6" s="17" t="s">
        <v>18</v>
      </c>
      <c r="C6" s="17" t="s">
        <v>19</v>
      </c>
      <c r="D6" s="17" t="s">
        <v>17</v>
      </c>
      <c r="E6" s="17" t="s">
        <v>28</v>
      </c>
      <c r="F6" s="22" t="s">
        <v>32</v>
      </c>
      <c r="G6" s="22" t="s">
        <v>29</v>
      </c>
      <c r="J6" s="17" t="s">
        <v>41</v>
      </c>
      <c r="Q6" s="6"/>
    </row>
    <row r="7" spans="1:23" x14ac:dyDescent="0.4">
      <c r="A7" s="14">
        <v>45</v>
      </c>
      <c r="B7" s="14">
        <v>102.91</v>
      </c>
      <c r="C7" s="16" t="s">
        <v>37</v>
      </c>
      <c r="D7" s="14">
        <v>12</v>
      </c>
      <c r="E7" s="14">
        <f>SQRT(2)</f>
        <v>1.4142135623730951</v>
      </c>
      <c r="F7" s="14">
        <v>1</v>
      </c>
      <c r="G7" s="14">
        <v>3</v>
      </c>
      <c r="H7" s="8"/>
      <c r="I7" s="8"/>
      <c r="J7" s="14">
        <v>1.6</v>
      </c>
      <c r="K7" s="8"/>
      <c r="L7" s="8"/>
      <c r="M7" s="8"/>
      <c r="N7" s="8"/>
      <c r="O7" s="8"/>
      <c r="P7" s="8"/>
      <c r="Q7" s="9"/>
    </row>
    <row r="8" spans="1:23" x14ac:dyDescent="0.4">
      <c r="A8" t="s">
        <v>40</v>
      </c>
      <c r="C8" s="1"/>
    </row>
    <row r="9" spans="1:23" x14ac:dyDescent="0.4">
      <c r="A9" t="s">
        <v>39</v>
      </c>
      <c r="P9" s="11" t="s">
        <v>94</v>
      </c>
    </row>
    <row r="10" spans="1:23" x14ac:dyDescent="0.4">
      <c r="P10" s="2" t="s">
        <v>76</v>
      </c>
      <c r="Q10" s="4" t="str">
        <f>N12</f>
        <v>Hf-Ni</v>
      </c>
    </row>
    <row r="11" spans="1:23" x14ac:dyDescent="0.4">
      <c r="A11" s="10" t="s">
        <v>22</v>
      </c>
      <c r="J11" s="11" t="s">
        <v>23</v>
      </c>
      <c r="M11" s="21" t="s">
        <v>113</v>
      </c>
      <c r="P11" s="5" t="s">
        <v>95</v>
      </c>
      <c r="Q11" s="6">
        <v>0</v>
      </c>
      <c r="S11" s="21" t="s">
        <v>114</v>
      </c>
      <c r="V11" s="11" t="s">
        <v>124</v>
      </c>
    </row>
    <row r="12" spans="1:23" x14ac:dyDescent="0.4">
      <c r="A12" s="2" t="s">
        <v>46</v>
      </c>
      <c r="B12" s="3" t="s">
        <v>47</v>
      </c>
      <c r="C12" s="3" t="s">
        <v>48</v>
      </c>
      <c r="D12" s="3" t="s">
        <v>49</v>
      </c>
      <c r="E12" s="3" t="s">
        <v>50</v>
      </c>
      <c r="F12" s="3"/>
      <c r="G12" s="3"/>
      <c r="H12" s="4"/>
      <c r="J12" s="2" t="s">
        <v>21</v>
      </c>
      <c r="K12" s="4">
        <f>P3</f>
        <v>5</v>
      </c>
      <c r="M12" s="14" t="s">
        <v>88</v>
      </c>
      <c r="N12" s="14" t="s">
        <v>81</v>
      </c>
      <c r="P12" s="5" t="s">
        <v>96</v>
      </c>
      <c r="Q12" s="6">
        <v>1</v>
      </c>
      <c r="S12" s="14" t="s">
        <v>115</v>
      </c>
      <c r="T12" s="14">
        <v>0.1</v>
      </c>
      <c r="V12" s="2" t="s">
        <v>125</v>
      </c>
      <c r="W12" s="4">
        <f>T12</f>
        <v>0.1</v>
      </c>
    </row>
    <row r="13" spans="1:23" x14ac:dyDescent="0.4">
      <c r="A13" s="5" t="s">
        <v>2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56</v>
      </c>
      <c r="H13" s="6" t="s">
        <v>57</v>
      </c>
      <c r="J13" s="5" t="s">
        <v>24</v>
      </c>
      <c r="K13" s="6">
        <f>Q3</f>
        <v>0.1</v>
      </c>
      <c r="M13" s="14" t="s">
        <v>83</v>
      </c>
      <c r="N13" s="14" t="s">
        <v>53</v>
      </c>
      <c r="P13" s="5" t="s">
        <v>100</v>
      </c>
      <c r="Q13" s="6" t="str">
        <f t="shared" ref="Q13:Q18" si="0">N13</f>
        <v>b2</v>
      </c>
      <c r="S13" s="14" t="s">
        <v>116</v>
      </c>
      <c r="T13" s="14">
        <v>1.1000000000000001</v>
      </c>
      <c r="V13" s="28" t="s">
        <v>126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44</v>
      </c>
      <c r="F14" s="8" t="s">
        <v>45</v>
      </c>
      <c r="G14" s="8"/>
      <c r="H14" s="9"/>
      <c r="J14" s="5" t="s">
        <v>42</v>
      </c>
      <c r="K14" s="6">
        <v>0</v>
      </c>
      <c r="M14" s="14" t="s">
        <v>0</v>
      </c>
      <c r="N14" s="14">
        <v>6.4</v>
      </c>
      <c r="P14" s="5" t="s">
        <v>97</v>
      </c>
      <c r="Q14" s="6">
        <f t="shared" si="0"/>
        <v>6.4</v>
      </c>
      <c r="S14" s="14" t="s">
        <v>117</v>
      </c>
      <c r="T14" s="14">
        <v>0.15</v>
      </c>
      <c r="V14" s="2" t="s">
        <v>127</v>
      </c>
      <c r="W14" s="4">
        <f>T13</f>
        <v>1.1000000000000001</v>
      </c>
    </row>
    <row r="15" spans="1:23" x14ac:dyDescent="0.4">
      <c r="A15" s="2" t="str">
        <f>A3</f>
        <v>B</v>
      </c>
      <c r="B15" s="3" t="str">
        <f>C7</f>
        <v>fcc</v>
      </c>
      <c r="C15" s="3">
        <f>D7</f>
        <v>12</v>
      </c>
      <c r="D15" s="3">
        <f>A7</f>
        <v>45</v>
      </c>
      <c r="E15" s="3">
        <f>B7</f>
        <v>102.91</v>
      </c>
      <c r="F15" s="3"/>
      <c r="G15" s="3"/>
      <c r="H15" s="4"/>
      <c r="J15" s="5" t="s">
        <v>43</v>
      </c>
      <c r="K15" s="6">
        <v>2</v>
      </c>
      <c r="M15" s="14" t="s">
        <v>1</v>
      </c>
      <c r="N15" s="14">
        <v>2.72</v>
      </c>
      <c r="P15" s="5" t="s">
        <v>98</v>
      </c>
      <c r="Q15" s="6">
        <f t="shared" si="0"/>
        <v>2.72</v>
      </c>
      <c r="S15" s="14" t="s">
        <v>90</v>
      </c>
      <c r="T15" s="14">
        <v>1.9</v>
      </c>
      <c r="V15" s="28" t="s">
        <v>128</v>
      </c>
      <c r="W15" s="29">
        <f>T13</f>
        <v>1.1000000000000001</v>
      </c>
    </row>
    <row r="16" spans="1:23" x14ac:dyDescent="0.4">
      <c r="A16" s="5">
        <f>D3</f>
        <v>5.056</v>
      </c>
      <c r="B16">
        <f>F3</f>
        <v>1.7070000000000001</v>
      </c>
      <c r="C16">
        <f>G3</f>
        <v>1.29</v>
      </c>
      <c r="D16">
        <f>H3</f>
        <v>0.86099999999999999</v>
      </c>
      <c r="E16">
        <f>I3</f>
        <v>1.242</v>
      </c>
      <c r="F16" s="20">
        <f>C3*E7</f>
        <v>2.7294321753800737</v>
      </c>
      <c r="G16">
        <f>B3</f>
        <v>5.415</v>
      </c>
      <c r="H16" s="6">
        <f>E3</f>
        <v>1.7849999999999999</v>
      </c>
      <c r="J16" s="5" t="s">
        <v>73</v>
      </c>
      <c r="K16" s="6">
        <v>2</v>
      </c>
      <c r="M16" s="14" t="s">
        <v>2</v>
      </c>
      <c r="N16" s="14">
        <v>5</v>
      </c>
      <c r="P16" s="5" t="s">
        <v>99</v>
      </c>
      <c r="Q16" s="6">
        <f t="shared" si="0"/>
        <v>5</v>
      </c>
      <c r="S16" s="14" t="s">
        <v>122</v>
      </c>
      <c r="T16" s="14">
        <v>2.6</v>
      </c>
      <c r="V16" s="2" t="s">
        <v>129</v>
      </c>
      <c r="W16" s="4">
        <f>T14</f>
        <v>0.15</v>
      </c>
    </row>
    <row r="17" spans="1:23" x14ac:dyDescent="0.4">
      <c r="A17" s="13">
        <f>J3</f>
        <v>1</v>
      </c>
      <c r="B17" s="8">
        <f>K3</f>
        <v>3.8809999999999998</v>
      </c>
      <c r="C17" s="8">
        <f>L3</f>
        <v>24.457000000000001</v>
      </c>
      <c r="D17" s="8">
        <f>M3</f>
        <v>-7.2690000000000001</v>
      </c>
      <c r="E17" s="26">
        <f>F7</f>
        <v>1</v>
      </c>
      <c r="F17" s="8">
        <f>G7</f>
        <v>3</v>
      </c>
      <c r="G17" s="8"/>
      <c r="H17" s="9"/>
      <c r="J17" s="5" t="s">
        <v>76</v>
      </c>
      <c r="K17" s="6" t="str">
        <f>A3</f>
        <v>B</v>
      </c>
      <c r="M17" s="14" t="s">
        <v>80</v>
      </c>
      <c r="N17" s="14">
        <v>2.5000000000000001E-2</v>
      </c>
      <c r="P17" s="5" t="s">
        <v>102</v>
      </c>
      <c r="Q17" s="6">
        <f t="shared" si="0"/>
        <v>2.5000000000000001E-2</v>
      </c>
      <c r="S17" s="14" t="s">
        <v>123</v>
      </c>
      <c r="T17" s="14">
        <v>1.9</v>
      </c>
      <c r="V17" s="28" t="s">
        <v>130</v>
      </c>
      <c r="W17" s="29">
        <f>T14</f>
        <v>0.15</v>
      </c>
    </row>
    <row r="18" spans="1:23" x14ac:dyDescent="0.4">
      <c r="J18" s="5" t="s">
        <v>74</v>
      </c>
      <c r="K18" s="6">
        <v>0</v>
      </c>
      <c r="M18" s="27" t="s">
        <v>101</v>
      </c>
      <c r="N18" s="27">
        <v>2.5000000000000001E-2</v>
      </c>
      <c r="P18" s="5" t="s">
        <v>103</v>
      </c>
      <c r="Q18" s="6">
        <f t="shared" si="0"/>
        <v>2.5000000000000001E-2</v>
      </c>
      <c r="V18" s="2" t="s">
        <v>131</v>
      </c>
      <c r="W18" s="4">
        <f>T15</f>
        <v>1.9</v>
      </c>
    </row>
    <row r="19" spans="1:23" x14ac:dyDescent="0.4">
      <c r="A19" t="s">
        <v>58</v>
      </c>
      <c r="J19" s="5" t="s">
        <v>75</v>
      </c>
      <c r="K19" s="6">
        <v>1</v>
      </c>
      <c r="M19" s="14" t="s">
        <v>82</v>
      </c>
      <c r="N19" s="14">
        <v>0.4</v>
      </c>
      <c r="P19" s="5" t="s">
        <v>105</v>
      </c>
      <c r="Q19" s="6">
        <f>N19</f>
        <v>0.4</v>
      </c>
      <c r="V19" s="28" t="s">
        <v>132</v>
      </c>
      <c r="W19" s="29">
        <f>T15</f>
        <v>1.9</v>
      </c>
    </row>
    <row r="20" spans="1:23" x14ac:dyDescent="0.4">
      <c r="A20" t="s">
        <v>59</v>
      </c>
      <c r="J20" s="5" t="s">
        <v>104</v>
      </c>
      <c r="K20" s="6">
        <v>1</v>
      </c>
      <c r="M20" s="14" t="s">
        <v>85</v>
      </c>
      <c r="N20" s="14">
        <v>0.67</v>
      </c>
      <c r="P20" s="5" t="s">
        <v>106</v>
      </c>
      <c r="Q20" s="6">
        <f>N20</f>
        <v>0.67</v>
      </c>
      <c r="V20" s="2" t="s">
        <v>133</v>
      </c>
      <c r="W20" s="4">
        <f>T16</f>
        <v>2.6</v>
      </c>
    </row>
    <row r="21" spans="1:23" x14ac:dyDescent="0.4">
      <c r="A21" t="s">
        <v>60</v>
      </c>
      <c r="J21" s="30" t="s">
        <v>170</v>
      </c>
      <c r="K21" s="6">
        <f>B3</f>
        <v>5.415</v>
      </c>
      <c r="M21" s="14" t="s">
        <v>86</v>
      </c>
      <c r="N21" s="14">
        <v>0.6</v>
      </c>
      <c r="P21" s="2" t="s">
        <v>107</v>
      </c>
      <c r="Q21" s="4">
        <f>N21</f>
        <v>0.6</v>
      </c>
      <c r="V21" s="28" t="s">
        <v>134</v>
      </c>
      <c r="W21" s="29">
        <f>T16</f>
        <v>2.6</v>
      </c>
    </row>
    <row r="22" spans="1:23" x14ac:dyDescent="0.4">
      <c r="A22" t="s">
        <v>61</v>
      </c>
      <c r="J22" s="30" t="s">
        <v>171</v>
      </c>
      <c r="K22" s="6">
        <f>C3</f>
        <v>1.93</v>
      </c>
      <c r="M22" s="14" t="s">
        <v>89</v>
      </c>
      <c r="N22" s="14">
        <v>0.4</v>
      </c>
      <c r="P22" s="28" t="s">
        <v>118</v>
      </c>
      <c r="Q22" s="29">
        <f>N21</f>
        <v>0.6</v>
      </c>
      <c r="V22" s="5" t="s">
        <v>135</v>
      </c>
      <c r="W22" s="6">
        <f>T17</f>
        <v>1.9</v>
      </c>
    </row>
    <row r="23" spans="1:23" x14ac:dyDescent="0.4">
      <c r="A23" t="s">
        <v>62</v>
      </c>
      <c r="J23" s="30" t="s">
        <v>172</v>
      </c>
      <c r="K23" s="6">
        <f>D3</f>
        <v>5.056</v>
      </c>
      <c r="M23" s="14" t="s">
        <v>90</v>
      </c>
      <c r="N23" s="14">
        <v>2.8</v>
      </c>
      <c r="P23" s="2" t="s">
        <v>108</v>
      </c>
      <c r="Q23" s="4">
        <f>N22</f>
        <v>0.4</v>
      </c>
      <c r="V23" s="28" t="s">
        <v>136</v>
      </c>
      <c r="W23" s="29">
        <f>T17</f>
        <v>1.9</v>
      </c>
    </row>
    <row r="24" spans="1:23" x14ac:dyDescent="0.4">
      <c r="A24" t="s">
        <v>63</v>
      </c>
      <c r="J24" s="5" t="s">
        <v>78</v>
      </c>
      <c r="K24" s="6">
        <f>S3</f>
        <v>0</v>
      </c>
      <c r="M24" s="14" t="s">
        <v>91</v>
      </c>
      <c r="N24" s="14">
        <v>1.7</v>
      </c>
      <c r="P24" s="28" t="s">
        <v>119</v>
      </c>
      <c r="Q24" s="29">
        <f>N22</f>
        <v>0.4</v>
      </c>
    </row>
    <row r="25" spans="1:23" x14ac:dyDescent="0.4">
      <c r="A25" t="s">
        <v>64</v>
      </c>
      <c r="J25" s="5" t="s">
        <v>77</v>
      </c>
      <c r="K25" s="6">
        <f>R3</f>
        <v>0</v>
      </c>
      <c r="M25" s="14" t="s">
        <v>92</v>
      </c>
      <c r="N25" s="14">
        <v>1.9</v>
      </c>
      <c r="P25" s="5" t="s">
        <v>109</v>
      </c>
      <c r="Q25" s="6">
        <f>N23</f>
        <v>2.8</v>
      </c>
      <c r="V25" s="11" t="s">
        <v>137</v>
      </c>
    </row>
    <row r="26" spans="1:23" x14ac:dyDescent="0.4">
      <c r="J26" s="5" t="s">
        <v>26</v>
      </c>
      <c r="K26" s="6">
        <f>N3</f>
        <v>0.46</v>
      </c>
      <c r="M26" s="14" t="s">
        <v>93</v>
      </c>
      <c r="N26" s="14">
        <v>1.8</v>
      </c>
      <c r="P26" s="5" t="s">
        <v>110</v>
      </c>
      <c r="Q26" s="6">
        <f>N24</f>
        <v>1.7</v>
      </c>
      <c r="V26" s="2" t="s">
        <v>125</v>
      </c>
      <c r="W26" s="4">
        <v>2</v>
      </c>
    </row>
    <row r="27" spans="1:23" x14ac:dyDescent="0.4">
      <c r="A27" t="s">
        <v>72</v>
      </c>
      <c r="J27" s="7" t="s">
        <v>25</v>
      </c>
      <c r="K27" s="9">
        <f>O3</f>
        <v>2.8</v>
      </c>
      <c r="P27" s="2" t="s">
        <v>111</v>
      </c>
      <c r="Q27" s="4">
        <f>N25</f>
        <v>1.9</v>
      </c>
      <c r="V27" s="28" t="s">
        <v>129</v>
      </c>
      <c r="W27" s="29">
        <v>2</v>
      </c>
    </row>
    <row r="28" spans="1:23" x14ac:dyDescent="0.4">
      <c r="P28" s="28" t="s">
        <v>120</v>
      </c>
      <c r="Q28" s="29">
        <f>N25</f>
        <v>1.9</v>
      </c>
      <c r="V28" s="2" t="s">
        <v>127</v>
      </c>
      <c r="W28" s="4">
        <v>2</v>
      </c>
    </row>
    <row r="29" spans="1:23" x14ac:dyDescent="0.4">
      <c r="A29" t="s">
        <v>71</v>
      </c>
      <c r="P29" s="2" t="s">
        <v>112</v>
      </c>
      <c r="Q29" s="4">
        <f>N26</f>
        <v>1.8</v>
      </c>
      <c r="V29" s="28" t="s">
        <v>130</v>
      </c>
      <c r="W29" s="29">
        <v>2</v>
      </c>
    </row>
    <row r="30" spans="1:23" x14ac:dyDescent="0.4">
      <c r="A30" t="s">
        <v>65</v>
      </c>
      <c r="P30" s="28" t="s">
        <v>121</v>
      </c>
      <c r="Q30" s="29">
        <f>N26</f>
        <v>1.8</v>
      </c>
      <c r="V30" s="2" t="s">
        <v>128</v>
      </c>
      <c r="W30" s="4">
        <v>2</v>
      </c>
    </row>
    <row r="31" spans="1:23" x14ac:dyDescent="0.4">
      <c r="A31" t="s">
        <v>66</v>
      </c>
      <c r="V31" s="28" t="s">
        <v>126</v>
      </c>
      <c r="W31" s="29">
        <v>2</v>
      </c>
    </row>
    <row r="32" spans="1:23" x14ac:dyDescent="0.4">
      <c r="A32" t="s">
        <v>67</v>
      </c>
      <c r="V32" s="2" t="s">
        <v>131</v>
      </c>
      <c r="W32" s="4">
        <v>2.8</v>
      </c>
    </row>
    <row r="33" spans="1:23" x14ac:dyDescent="0.4">
      <c r="A33" t="s">
        <v>68</v>
      </c>
      <c r="V33" s="28" t="s">
        <v>135</v>
      </c>
      <c r="W33" s="29">
        <v>2.8</v>
      </c>
    </row>
    <row r="34" spans="1:23" x14ac:dyDescent="0.4">
      <c r="A34" t="s">
        <v>69</v>
      </c>
      <c r="V34" s="2" t="s">
        <v>133</v>
      </c>
      <c r="W34" s="4">
        <v>2.8</v>
      </c>
    </row>
    <row r="35" spans="1:23" x14ac:dyDescent="0.4">
      <c r="A35" t="s">
        <v>70</v>
      </c>
      <c r="P35" s="11" t="s">
        <v>94</v>
      </c>
      <c r="V35" s="28" t="s">
        <v>136</v>
      </c>
      <c r="W35" s="29">
        <v>2.8</v>
      </c>
    </row>
    <row r="36" spans="1:23" x14ac:dyDescent="0.4">
      <c r="P36" s="2" t="s">
        <v>76</v>
      </c>
      <c r="Q36" s="4" t="str">
        <f>N38</f>
        <v>Pd-Rh</v>
      </c>
      <c r="V36" s="2" t="s">
        <v>134</v>
      </c>
      <c r="W36" s="4">
        <v>2.8</v>
      </c>
    </row>
    <row r="37" spans="1:23" x14ac:dyDescent="0.4">
      <c r="M37" s="21" t="s">
        <v>138</v>
      </c>
      <c r="P37" s="5" t="s">
        <v>95</v>
      </c>
      <c r="Q37" s="6">
        <v>0</v>
      </c>
      <c r="R37" t="s">
        <v>153</v>
      </c>
      <c r="V37" s="28" t="s">
        <v>132</v>
      </c>
      <c r="W37" s="29">
        <v>2.8</v>
      </c>
    </row>
    <row r="38" spans="1:23" x14ac:dyDescent="0.4">
      <c r="A38" t="s">
        <v>157</v>
      </c>
      <c r="M38" s="14" t="s">
        <v>84</v>
      </c>
      <c r="N38" s="14" t="s">
        <v>139</v>
      </c>
      <c r="P38" s="5" t="s">
        <v>96</v>
      </c>
      <c r="Q38" s="6">
        <v>1</v>
      </c>
      <c r="R38" t="s">
        <v>154</v>
      </c>
    </row>
    <row r="39" spans="1:23" x14ac:dyDescent="0.4">
      <c r="A39" t="s">
        <v>158</v>
      </c>
      <c r="M39" s="14" t="s">
        <v>83</v>
      </c>
      <c r="N39" s="14" t="s">
        <v>53</v>
      </c>
      <c r="P39" s="5" t="s">
        <v>100</v>
      </c>
      <c r="Q39" s="6" t="str">
        <f t="shared" ref="Q39:Q44" si="1">N39</f>
        <v>b2</v>
      </c>
      <c r="R39" t="s">
        <v>155</v>
      </c>
    </row>
    <row r="40" spans="1:23" x14ac:dyDescent="0.4">
      <c r="A40" t="s">
        <v>159</v>
      </c>
      <c r="M40" s="14" t="s">
        <v>0</v>
      </c>
      <c r="N40" s="14">
        <v>4.5830000000000002</v>
      </c>
      <c r="P40" s="5" t="s">
        <v>97</v>
      </c>
      <c r="Q40" s="6">
        <f t="shared" si="1"/>
        <v>4.5830000000000002</v>
      </c>
      <c r="R40" t="s">
        <v>147</v>
      </c>
    </row>
    <row r="41" spans="1:23" x14ac:dyDescent="0.4">
      <c r="A41" t="s">
        <v>160</v>
      </c>
      <c r="M41" s="14" t="s">
        <v>1</v>
      </c>
      <c r="N41" s="14">
        <v>2.6970000000000001</v>
      </c>
      <c r="P41" s="5" t="s">
        <v>98</v>
      </c>
      <c r="Q41" s="6">
        <f t="shared" si="1"/>
        <v>2.6970000000000001</v>
      </c>
      <c r="R41" t="s">
        <v>148</v>
      </c>
    </row>
    <row r="42" spans="1:23" x14ac:dyDescent="0.4">
      <c r="A42" t="s">
        <v>161</v>
      </c>
      <c r="M42" s="14" t="s">
        <v>2</v>
      </c>
      <c r="N42" s="14">
        <v>6.8920000000000003</v>
      </c>
      <c r="P42" s="5" t="s">
        <v>99</v>
      </c>
      <c r="Q42" s="6">
        <f t="shared" si="1"/>
        <v>6.8920000000000003</v>
      </c>
      <c r="R42" t="s">
        <v>156</v>
      </c>
    </row>
    <row r="43" spans="1:23" x14ac:dyDescent="0.4">
      <c r="M43" s="14" t="s">
        <v>80</v>
      </c>
      <c r="N43" s="14">
        <v>0</v>
      </c>
      <c r="P43" s="5" t="s">
        <v>102</v>
      </c>
      <c r="Q43" s="6">
        <f t="shared" si="1"/>
        <v>0</v>
      </c>
      <c r="R43" t="s">
        <v>149</v>
      </c>
    </row>
    <row r="44" spans="1:23" x14ac:dyDescent="0.4">
      <c r="A44" t="s">
        <v>162</v>
      </c>
      <c r="M44" s="27" t="s">
        <v>101</v>
      </c>
      <c r="N44" s="27">
        <v>0</v>
      </c>
      <c r="P44" s="5" t="s">
        <v>103</v>
      </c>
      <c r="Q44" s="6">
        <f t="shared" si="1"/>
        <v>0</v>
      </c>
      <c r="R44" t="s">
        <v>150</v>
      </c>
    </row>
    <row r="45" spans="1:23" x14ac:dyDescent="0.4">
      <c r="A45" t="s">
        <v>163</v>
      </c>
      <c r="M45" s="14" t="s">
        <v>140</v>
      </c>
      <c r="N45" s="14">
        <v>1.6519999999999999</v>
      </c>
      <c r="P45" s="2" t="s">
        <v>107</v>
      </c>
      <c r="Q45" s="4">
        <f>N45</f>
        <v>1.6519999999999999</v>
      </c>
      <c r="R45" t="s">
        <v>151</v>
      </c>
    </row>
    <row r="46" spans="1:23" x14ac:dyDescent="0.4">
      <c r="A46" t="s">
        <v>164</v>
      </c>
      <c r="M46" s="14" t="s">
        <v>141</v>
      </c>
      <c r="N46" s="14">
        <v>1.7849999999999999</v>
      </c>
      <c r="P46" s="28" t="s">
        <v>118</v>
      </c>
      <c r="Q46" s="29">
        <f>N45</f>
        <v>1.6519999999999999</v>
      </c>
    </row>
    <row r="47" spans="1:23" x14ac:dyDescent="0.4">
      <c r="A47" t="s">
        <v>165</v>
      </c>
      <c r="M47" s="14" t="s">
        <v>87</v>
      </c>
      <c r="N47" s="14">
        <v>0.80500000000000005</v>
      </c>
      <c r="P47" s="2" t="s">
        <v>106</v>
      </c>
      <c r="Q47" s="4">
        <f>N46</f>
        <v>1.7849999999999999</v>
      </c>
    </row>
    <row r="48" spans="1:23" x14ac:dyDescent="0.4">
      <c r="A48" t="s">
        <v>166</v>
      </c>
      <c r="M48" s="14" t="s">
        <v>142</v>
      </c>
      <c r="N48" s="14">
        <v>0.43099999999999999</v>
      </c>
      <c r="P48" s="28" t="s">
        <v>105</v>
      </c>
      <c r="Q48" s="29">
        <f>N47</f>
        <v>0.80500000000000005</v>
      </c>
    </row>
    <row r="49" spans="1:18" x14ac:dyDescent="0.4">
      <c r="A49" t="s">
        <v>167</v>
      </c>
      <c r="M49" s="14" t="s">
        <v>144</v>
      </c>
      <c r="N49" s="14">
        <v>1.8680000000000001</v>
      </c>
      <c r="P49" s="2" t="s">
        <v>119</v>
      </c>
      <c r="Q49" s="4">
        <f>N48</f>
        <v>0.43099999999999999</v>
      </c>
    </row>
    <row r="50" spans="1:18" x14ac:dyDescent="0.4">
      <c r="M50" s="14" t="s">
        <v>145</v>
      </c>
      <c r="N50" s="14">
        <v>2.39</v>
      </c>
      <c r="P50" s="28" t="s">
        <v>118</v>
      </c>
      <c r="Q50" s="29">
        <f>N48</f>
        <v>0.43099999999999999</v>
      </c>
    </row>
    <row r="51" spans="1:18" x14ac:dyDescent="0.4">
      <c r="A51" t="s">
        <v>168</v>
      </c>
      <c r="M51" s="14" t="s">
        <v>143</v>
      </c>
      <c r="N51" s="14">
        <v>2.1459999999999999</v>
      </c>
      <c r="P51" s="2" t="s">
        <v>111</v>
      </c>
      <c r="Q51" s="4">
        <f>N49</f>
        <v>1.8680000000000001</v>
      </c>
      <c r="R51" t="s">
        <v>152</v>
      </c>
    </row>
    <row r="52" spans="1:18" x14ac:dyDescent="0.4">
      <c r="A52" t="s">
        <v>169</v>
      </c>
      <c r="M52" s="14" t="s">
        <v>146</v>
      </c>
      <c r="N52" s="14">
        <v>2.0129999999999999</v>
      </c>
      <c r="P52" s="28" t="s">
        <v>120</v>
      </c>
      <c r="Q52" s="29">
        <f>N49</f>
        <v>1.8680000000000001</v>
      </c>
    </row>
    <row r="53" spans="1:18" x14ac:dyDescent="0.4">
      <c r="P53" s="2" t="s">
        <v>110</v>
      </c>
      <c r="Q53" s="4">
        <f>N50</f>
        <v>2.39</v>
      </c>
    </row>
    <row r="54" spans="1:18" x14ac:dyDescent="0.4">
      <c r="P54" s="28" t="s">
        <v>109</v>
      </c>
      <c r="Q54" s="29">
        <f>N51</f>
        <v>2.1459999999999999</v>
      </c>
    </row>
    <row r="55" spans="1:18" x14ac:dyDescent="0.4">
      <c r="P55" s="2" t="s">
        <v>121</v>
      </c>
      <c r="Q55" s="4">
        <f>N52</f>
        <v>2.0129999999999999</v>
      </c>
    </row>
    <row r="56" spans="1:18" x14ac:dyDescent="0.4">
      <c r="P56" s="28" t="s">
        <v>120</v>
      </c>
      <c r="Q56" s="29">
        <f>N52</f>
        <v>2.0129999999999999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2024-12-13T03:03:07Z</dcterms:modified>
</cp:coreProperties>
</file>