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BF04F50B-E6F3-4E92-9CDA-38DA22524FDC}" xr6:coauthVersionLast="47" xr6:coauthVersionMax="47" xr10:uidLastSave="{00000000-0000-0000-0000-000000000000}"/>
  <bookViews>
    <workbookView xWindow="1515" yWindow="435" windowWidth="16575" windowHeight="14865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17" i="1"/>
  <c r="K2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L5" i="1"/>
  <c r="D7" i="1"/>
  <c r="F4" i="1"/>
  <c r="B7" i="1"/>
  <c r="A7" i="1"/>
  <c r="E7" i="1"/>
  <c r="F16" i="1" s="1"/>
  <c r="J7" i="1"/>
  <c r="B79" i="1" l="1"/>
  <c r="B78" i="1"/>
  <c r="B81" i="1"/>
  <c r="B82" i="1"/>
  <c r="B80" i="1"/>
  <c r="B77" i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3" i="1" s="1"/>
  <c r="A16" i="1" l="1"/>
</calcChain>
</file>

<file path=xl/sharedStrings.xml><?xml version="1.0" encoding="utf-8"?>
<sst xmlns="http://schemas.openxmlformats.org/spreadsheetml/2006/main" count="421" uniqueCount="341">
  <si>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</si>
  <si>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</si>
  <si>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</si>
  <si>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</si>
  <si>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</si>
  <si>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</si>
  <si>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</si>
  <si>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</si>
  <si>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</si>
  <si>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</si>
  <si>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</si>
  <si>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</si>
  <si>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</si>
  <si>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</si>
  <si>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</si>
  <si>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</si>
  <si>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</si>
  <si>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</si>
  <si>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</si>
  <si>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</si>
  <si>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</si>
  <si>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</si>
  <si>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</si>
  <si>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</si>
  <si>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</si>
  <si>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</si>
  <si>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</si>
  <si>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</si>
  <si>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</si>
  <si>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</si>
  <si>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</si>
  <si>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</si>
  <si>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</si>
  <si>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</si>
  <si>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</si>
  <si>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</si>
  <si>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</si>
  <si>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</si>
  <si>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</si>
  <si>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</si>
  <si>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</si>
  <si>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</si>
  <si>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</si>
  <si>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</si>
  <si>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</si>
  <si>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</si>
  <si>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</si>
  <si>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</si>
  <si>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</si>
  <si>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</si>
  <si>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</si>
  <si>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</si>
  <si>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</si>
  <si>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</si>
  <si>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</si>
  <si>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</si>
  <si>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</si>
  <si>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</si>
  <si>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</si>
  <si>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</si>
  <si>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</si>
  <si>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</si>
  <si>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</si>
  <si>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</si>
  <si>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</si>
  <si>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</si>
  <si>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</si>
  <si>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</si>
  <si>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</si>
  <si>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</si>
  <si>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</si>
  <si>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</si>
  <si>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</si>
  <si>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</si>
  <si>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</si>
  <si>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</si>
  <si>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</si>
  <si>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</si>
  <si>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</si>
  <si>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</si>
  <si>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</si>
  <si>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</si>
  <si>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</si>
  <si>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</si>
  <si>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</si>
  <si>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</si>
  <si>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</si>
  <si>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</si>
  <si>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</si>
  <si>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</si>
  <si>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</si>
  <si>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</si>
  <si>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</si>
  <si>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</si>
  <si>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</si>
  <si>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</si>
  <si>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</si>
  <si>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</si>
  <si>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</si>
  <si>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</si>
  <si>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</si>
  <si>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</si>
  <si>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</si>
  <si>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</si>
  <si>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</si>
  <si>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</si>
  <si>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</si>
  <si>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</si>
  <si>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</si>
  <si>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</si>
  <si>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</si>
  <si>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</si>
  <si>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</si>
  <si>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</si>
  <si>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</si>
  <si>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</si>
  <si>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</si>
  <si>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</si>
  <si>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</si>
  <si>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</si>
  <si>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</si>
  <si>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</si>
  <si>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</si>
  <si>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</si>
  <si>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</si>
  <si>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</si>
  <si>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</si>
  <si>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</si>
  <si>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</si>
  <si>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</si>
  <si>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</si>
  <si>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</si>
  <si>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</si>
  <si>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</si>
  <si>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</si>
  <si>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</si>
  <si>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</si>
  <si>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</si>
  <si>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</si>
  <si>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</si>
  <si>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</si>
  <si>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</si>
  <si>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</si>
  <si>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</si>
  <si>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</si>
  <si>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</si>
  <si>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</si>
  <si>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</si>
  <si>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</si>
  <si>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</si>
  <si>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</si>
  <si>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</si>
  <si>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</si>
  <si>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</si>
  <si>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</si>
  <si>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</si>
  <si>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</si>
  <si>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</si>
  <si>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</si>
  <si>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</si>
  <si>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</si>
  <si>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</si>
  <si>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</si>
  <si>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</si>
  <si>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</si>
  <si>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</si>
  <si>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</si>
  <si>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</si>
  <si>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</si>
  <si>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</si>
  <si>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</si>
  <si>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</si>
  <si>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</si>
  <si>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</si>
  <si>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</si>
  <si>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</si>
  <si>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</si>
  <si>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</si>
  <si>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</si>
  <si>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</si>
  <si>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</si>
  <si>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</si>
  <si>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</si>
  <si>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</si>
  <si>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</si>
  <si>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</si>
  <si>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</si>
  <si>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</si>
  <si>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</si>
  <si>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</si>
  <si>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</si>
  <si>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</si>
  <si>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</si>
  <si>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</si>
  <si>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</si>
  <si>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</si>
  <si>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</si>
  <si>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</si>
  <si>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</si>
  <si>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</si>
  <si>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</si>
  <si>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</si>
  <si>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</si>
  <si>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</si>
  <si>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</si>
  <si>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</si>
  <si>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</si>
  <si>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</si>
  <si>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</si>
  <si>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</si>
  <si>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</si>
  <si>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</si>
  <si>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</si>
  <si>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</si>
  <si>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</si>
  <si>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</si>
  <si>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</si>
  <si>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</si>
  <si>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</si>
  <si>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</si>
  <si>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</si>
  <si>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</si>
  <si>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</si>
  <si>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</si>
  <si>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</si>
  <si>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</si>
  <si>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</si>
  <si>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</si>
  <si>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</si>
  <si>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</si>
  <si>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</si>
  <si>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</si>
  <si>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</si>
  <si>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</si>
  <si>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</si>
  <si>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</si>
  <si>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</si>
  <si>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</si>
  <si>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</si>
  <si>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</si>
  <si>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</si>
  <si>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</si>
  <si>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</si>
  <si>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</si>
  <si>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</si>
  <si>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</si>
  <si>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</si>
  <si>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</si>
  <si>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</si>
  <si>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</si>
  <si>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</si>
  <si>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</si>
  <si>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</si>
  <si>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</si>
  <si>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</si>
  <si>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</si>
  <si>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</si>
  <si>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</si>
  <si>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</si>
  <si>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</si>
  <si>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</si>
  <si>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</si>
  <si>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</si>
  <si>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</si>
  <si>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</si>
  <si>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</si>
  <si>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</si>
  <si>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</si>
  <si>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</si>
  <si>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</si>
  <si>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</si>
  <si>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</si>
  <si>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</si>
  <si>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</si>
  <si>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</si>
  <si>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</si>
  <si>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</si>
  <si>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</si>
  <si>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</si>
  <si>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</si>
  <si>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</si>
  <si>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</si>
  <si>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</si>
  <si>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</si>
  <si>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</si>
  <si>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</si>
  <si>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</si>
  <si>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</si>
  <si>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</si>
  <si>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</si>
  <si>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</si>
  <si>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</si>
  <si>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</si>
  <si>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</si>
  <si>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</si>
  <si>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</si>
  <si>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</si>
  <si>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</si>
  <si>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</si>
  <si>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</si>
  <si>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</si>
  <si>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</si>
  <si>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</si>
  <si>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</si>
  <si>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</si>
  <si>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</si>
  <si>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</si>
  <si>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</si>
  <si>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</si>
  <si>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</si>
  <si>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</si>
  <si>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</si>
  <si>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</si>
  <si>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</si>
  <si>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</si>
  <si>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</si>
  <si>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</si>
  <si>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</si>
  <si>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</si>
  <si>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</si>
  <si>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</si>
  <si>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</si>
  <si>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i-k-j = A-B-A, B-A-B, A-A-B and A-B-B</t>
    <phoneticPr fontId="1"/>
  </si>
  <si>
    <t>C(i-k-j) = (0.5*C(i-k-i)^(1/2)+0.5*C(j-k-j)^(1/2))^2</t>
    <phoneticPr fontId="1"/>
  </si>
  <si>
    <t>C(B,A,B) = C(A,B,B) and C(A,B,A) = C(B,A,A)</t>
    <phoneticPr fontId="1"/>
  </si>
  <si>
    <t>C(B,A,A) = C(A,A,B) and C(B,B,A) = C(A,B,B)</t>
    <phoneticPr fontId="1"/>
  </si>
  <si>
    <t>C(i-k-j) case: The positions of k atom between i and j atoms.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</si>
  <si>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</si>
  <si>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</si>
  <si>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</si>
  <si>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</si>
  <si>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</si>
  <si>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</si>
  <si>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</si>
  <si>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</si>
  <si>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C(B,A,C) = C(C,A,B)</t>
  </si>
  <si>
    <t>C(C,B,A) = C(A,B,C)</t>
  </si>
  <si>
    <t>C(A,C,B) = C(B,C,A)</t>
  </si>
  <si>
    <t>https://link.springer.com/article/10.1007/s10751-016-1335-0</t>
    <phoneticPr fontId="1"/>
  </si>
  <si>
    <t>C(A,A,B) = C(B,A,A)</t>
    <phoneticPr fontId="1"/>
  </si>
  <si>
    <t>C(A,B,B) = C(B,B,A)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</si>
</sst>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2" fillId="0" borderId="3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article/10.1007/s10751-016-1335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1"/>
  <sheetViews>
    <sheetView tabSelected="1" topLeftCell="A79" workbookViewId="0">
      <selection activeCell="G88" sqref="G88"/>
    </sheetView>
  </sheetViews>
  <sheetFormatPr defaultRowHeight="18.75" x14ac:dyDescent="0.4"/>
  <cols>
    <col min="1" max="1" width="8.875" customWidth="1"/>
    <col min="4" max="4" width="9.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276</v>
      </c>
      <c r="N1" s="3"/>
      <c r="O1" s="3"/>
      <c r="P1" s="3"/>
      <c r="Q1" s="3"/>
      <c r="R1" s="16" t="s">
        <v>26</v>
      </c>
      <c r="S1" s="16" t="s">
        <v>26</v>
      </c>
      <c r="T1" t="s">
        <v>320</v>
      </c>
    </row>
    <row r="2" spans="1:28" x14ac:dyDescent="0.4">
      <c r="A2" s="15" t="s">
        <v>15</v>
      </c>
      <c r="B2" s="15" t="s">
        <v>271</v>
      </c>
      <c r="C2" s="15" t="s">
        <v>272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273</v>
      </c>
      <c r="Q2" s="15" t="s">
        <v>14</v>
      </c>
      <c r="R2" s="16" t="s">
        <v>75</v>
      </c>
      <c r="S2" s="16" t="s">
        <v>74</v>
      </c>
      <c r="T2" s="15" t="s">
        <v>31</v>
      </c>
    </row>
    <row r="3" spans="1:28" x14ac:dyDescent="0.4">
      <c r="A3" s="12" t="s">
        <v>207</v>
      </c>
      <c r="B3" s="27">
        <v>4.45</v>
      </c>
      <c r="C3" s="27">
        <v>2.4900000000000002</v>
      </c>
      <c r="D3" s="12">
        <f>F5</f>
        <v>5.0844500894425755</v>
      </c>
      <c r="E3" s="12">
        <v>0.94</v>
      </c>
      <c r="F3" s="26">
        <v>2.56</v>
      </c>
      <c r="G3" s="26">
        <v>1.5</v>
      </c>
      <c r="H3" s="26">
        <v>6</v>
      </c>
      <c r="I3" s="26">
        <v>1.5</v>
      </c>
      <c r="J3" s="13">
        <v>1</v>
      </c>
      <c r="K3" s="26">
        <v>3.1</v>
      </c>
      <c r="L3" s="26">
        <v>1.8</v>
      </c>
      <c r="M3" s="26">
        <v>4.3600000000000003</v>
      </c>
      <c r="N3" s="26">
        <v>0.81</v>
      </c>
      <c r="O3" s="12">
        <v>2.8</v>
      </c>
      <c r="P3" s="37">
        <v>4.2</v>
      </c>
      <c r="Q3" s="12">
        <v>0.1</v>
      </c>
      <c r="R3" s="16">
        <v>0.05</v>
      </c>
      <c r="S3" s="16">
        <v>0.05</v>
      </c>
      <c r="T3" s="26">
        <v>1</v>
      </c>
    </row>
    <row r="4" spans="1:28" x14ac:dyDescent="0.4">
      <c r="A4" s="5"/>
      <c r="D4" s="15" t="s">
        <v>329</v>
      </c>
      <c r="F4" s="42" t="str">
        <f>C7</f>
        <v>fcc</v>
      </c>
      <c r="H4" s="40" t="s">
        <v>174</v>
      </c>
      <c r="I4" s="40" t="s">
        <v>173</v>
      </c>
      <c r="J4" s="40" t="s">
        <v>35</v>
      </c>
      <c r="K4" s="41" t="s">
        <v>32</v>
      </c>
      <c r="L4" s="40" t="s">
        <v>47</v>
      </c>
      <c r="M4" s="41" t="s">
        <v>168</v>
      </c>
      <c r="Q4" s="6"/>
    </row>
    <row r="5" spans="1:28" x14ac:dyDescent="0.4">
      <c r="D5" s="12">
        <v>187.6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40" t="s">
        <v>270</v>
      </c>
      <c r="H5" s="40">
        <f>(9*(D5*0.006241509)*((C3*SQRT(2))^3/4)/B3)^(1/2)</f>
        <v>5.0844500894425755</v>
      </c>
      <c r="I5" s="40">
        <f>(9*(D5*0.006241509)*((C3*2/SQRT(3))^3/2)/B3)^(1/2)</f>
        <v>5.305062955425881</v>
      </c>
      <c r="J5" s="40">
        <f>(9*(D5*0.006241509)*(SQRT(3)/2*J7*(C3)^3/2)/B3)^(1/2)</f>
        <v>5.0844500894425746</v>
      </c>
      <c r="K5" s="40">
        <f>(9*(D5*0.006241509)*((C3*4/SQRT(3))^3/8)/B3)^(1/2)</f>
        <v>7.5024919808063757</v>
      </c>
      <c r="L5" s="40">
        <f>(9*(D5*0.006241509)*((C3*2)^3/8)/B3)^(1/2)</f>
        <v>6.0464642222413323</v>
      </c>
      <c r="M5" s="40">
        <f>(9*(D5*0.006241509)*((C3)^3/1)/B3)^(1/2)</f>
        <v>6.0464642222413323</v>
      </c>
      <c r="N5" t="s">
        <v>175</v>
      </c>
      <c r="Q5" s="6"/>
      <c r="R5" t="s">
        <v>328</v>
      </c>
    </row>
    <row r="6" spans="1:28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274</v>
      </c>
      <c r="J6" s="15" t="s">
        <v>36</v>
      </c>
      <c r="Q6" s="6"/>
      <c r="X6" s="2" t="s">
        <v>330</v>
      </c>
      <c r="Y6" s="3"/>
      <c r="Z6" s="3"/>
      <c r="AA6" s="3"/>
      <c r="AB6" s="4"/>
    </row>
    <row r="7" spans="1:28" x14ac:dyDescent="0.4">
      <c r="A7" s="42">
        <f>IFERROR(VLOOKUP(A3, data!A:C, 2, FALSE), "")</f>
        <v>28</v>
      </c>
      <c r="B7" s="42">
        <f>IFERROR(VLOOKUP(A3, data!A:C, 3, FALSE), "")</f>
        <v>58.692999999999998</v>
      </c>
      <c r="C7" s="14" t="s">
        <v>327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275</v>
      </c>
      <c r="H7" s="8"/>
      <c r="I7" s="8"/>
      <c r="J7" s="12">
        <f>SQRT(8/3)</f>
        <v>1.6329931618554521</v>
      </c>
      <c r="K7" s="8" t="s">
        <v>169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331</v>
      </c>
      <c r="AB7" s="6"/>
    </row>
    <row r="8" spans="1:28" x14ac:dyDescent="0.4">
      <c r="A8" t="s">
        <v>185</v>
      </c>
      <c r="C8" s="1"/>
      <c r="M8" s="2"/>
      <c r="X8" s="5" t="s">
        <v>332</v>
      </c>
      <c r="AB8" s="6"/>
    </row>
    <row r="9" spans="1:28" x14ac:dyDescent="0.4">
      <c r="A9" t="s">
        <v>277</v>
      </c>
      <c r="M9" s="5"/>
      <c r="P9" s="43" t="s">
        <v>89</v>
      </c>
      <c r="Q9" s="50"/>
      <c r="X9" s="5" t="s">
        <v>333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334</v>
      </c>
      <c r="Y10" s="8"/>
      <c r="Z10" s="8"/>
      <c r="AA10" s="8"/>
      <c r="AB10" s="9"/>
    </row>
    <row r="11" spans="1:28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108</v>
      </c>
      <c r="N11" s="50"/>
      <c r="P11" s="5" t="s">
        <v>90</v>
      </c>
      <c r="Q11" s="6">
        <v>0</v>
      </c>
      <c r="S11" s="52" t="s">
        <v>109</v>
      </c>
      <c r="T11" s="50"/>
      <c r="V11" s="43" t="s">
        <v>119</v>
      </c>
      <c r="W11" s="50"/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2" t="s">
        <v>83</v>
      </c>
      <c r="N12" s="12" t="s">
        <v>76</v>
      </c>
      <c r="P12" s="5" t="s">
        <v>91</v>
      </c>
      <c r="Q12" s="6">
        <v>1</v>
      </c>
      <c r="S12" s="12" t="s">
        <v>110</v>
      </c>
      <c r="T12" s="26">
        <v>0.1</v>
      </c>
      <c r="V12" s="2" t="s">
        <v>120</v>
      </c>
      <c r="W12" s="28">
        <f>T12</f>
        <v>0.1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2" t="s">
        <v>78</v>
      </c>
      <c r="N13" s="12" t="s">
        <v>48</v>
      </c>
      <c r="P13" s="5" t="s">
        <v>95</v>
      </c>
      <c r="Q13" s="6" t="str">
        <f t="shared" ref="Q13:Q18" si="0">N13</f>
        <v>b2</v>
      </c>
      <c r="S13" s="12" t="s">
        <v>111</v>
      </c>
      <c r="T13" s="26">
        <v>1.1000000000000001</v>
      </c>
      <c r="V13" s="20" t="s">
        <v>121</v>
      </c>
      <c r="W13" s="29">
        <f>T12</f>
        <v>0.1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2" t="s">
        <v>0</v>
      </c>
      <c r="N14" s="27">
        <v>6.4</v>
      </c>
      <c r="P14" s="5" t="s">
        <v>92</v>
      </c>
      <c r="Q14" s="22">
        <f t="shared" si="0"/>
        <v>6.4</v>
      </c>
      <c r="S14" s="12" t="s">
        <v>112</v>
      </c>
      <c r="T14" s="26">
        <v>0.15</v>
      </c>
      <c r="V14" s="2" t="s">
        <v>122</v>
      </c>
      <c r="W14" s="28">
        <f>T13</f>
        <v>1.1000000000000001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2" t="s">
        <v>1</v>
      </c>
      <c r="N15" s="26">
        <v>2.72</v>
      </c>
      <c r="P15" s="5" t="s">
        <v>93</v>
      </c>
      <c r="Q15" s="24">
        <f t="shared" si="0"/>
        <v>2.72</v>
      </c>
      <c r="S15" s="12" t="s">
        <v>85</v>
      </c>
      <c r="T15" s="26">
        <v>1.9</v>
      </c>
      <c r="V15" s="20" t="s">
        <v>123</v>
      </c>
      <c r="W15" s="29">
        <f>T13</f>
        <v>1.1000000000000001</v>
      </c>
    </row>
    <row r="16" spans="1:28" x14ac:dyDescent="0.4">
      <c r="A16" s="39">
        <f>D3</f>
        <v>5.0844500894425755</v>
      </c>
      <c r="B16" s="21">
        <f>F3</f>
        <v>2.56</v>
      </c>
      <c r="C16" s="21">
        <f>G3</f>
        <v>1.5</v>
      </c>
      <c r="D16" s="21">
        <f>H3</f>
        <v>6</v>
      </c>
      <c r="E16" s="21">
        <f>I3</f>
        <v>1.5</v>
      </c>
      <c r="F16" s="38">
        <f>C3*E7</f>
        <v>3.5213917703090072</v>
      </c>
      <c r="G16" s="17">
        <f>B3</f>
        <v>4.45</v>
      </c>
      <c r="H16" s="24">
        <f>E3</f>
        <v>0.94</v>
      </c>
      <c r="J16" s="5" t="s">
        <v>68</v>
      </c>
      <c r="K16" s="6">
        <v>2</v>
      </c>
      <c r="M16" s="12" t="s">
        <v>2</v>
      </c>
      <c r="N16" s="26">
        <v>5</v>
      </c>
      <c r="P16" s="5" t="s">
        <v>94</v>
      </c>
      <c r="Q16" s="24">
        <f t="shared" si="0"/>
        <v>5</v>
      </c>
      <c r="S16" s="12" t="s">
        <v>117</v>
      </c>
      <c r="T16" s="26">
        <v>2.6</v>
      </c>
      <c r="V16" s="2" t="s">
        <v>124</v>
      </c>
      <c r="W16" s="28">
        <f>T14</f>
        <v>0.15</v>
      </c>
    </row>
    <row r="17" spans="1:23" x14ac:dyDescent="0.4">
      <c r="A17" s="35">
        <f>J3</f>
        <v>1</v>
      </c>
      <c r="B17" s="23">
        <f>K3</f>
        <v>3.1</v>
      </c>
      <c r="C17" s="23">
        <f>L3</f>
        <v>1.8</v>
      </c>
      <c r="D17" s="23">
        <f>M3</f>
        <v>4.3600000000000003</v>
      </c>
      <c r="E17" s="23">
        <f>T3</f>
        <v>1</v>
      </c>
      <c r="F17" s="8">
        <f>F7</f>
        <v>3</v>
      </c>
      <c r="G17" s="8"/>
      <c r="H17" s="9"/>
      <c r="J17" s="5" t="s">
        <v>71</v>
      </c>
      <c r="K17" s="6" t="str">
        <f>A3</f>
        <v>Ni</v>
      </c>
      <c r="M17" s="12" t="s">
        <v>75</v>
      </c>
      <c r="N17" s="12">
        <v>2.5000000000000001E-2</v>
      </c>
      <c r="P17" s="5" t="s">
        <v>97</v>
      </c>
      <c r="Q17" s="6">
        <f t="shared" si="0"/>
        <v>2.5000000000000001E-2</v>
      </c>
      <c r="S17" s="12" t="s">
        <v>118</v>
      </c>
      <c r="T17" s="26">
        <v>1.9</v>
      </c>
      <c r="V17" s="20" t="s">
        <v>125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69</v>
      </c>
      <c r="K18" s="6">
        <v>0</v>
      </c>
      <c r="M18" s="19" t="s">
        <v>96</v>
      </c>
      <c r="N18" s="19">
        <v>2.5000000000000001E-2</v>
      </c>
      <c r="P18" s="5" t="s">
        <v>98</v>
      </c>
      <c r="Q18" s="6">
        <f t="shared" si="0"/>
        <v>2.5000000000000001E-2</v>
      </c>
      <c r="V18" s="2" t="s">
        <v>126</v>
      </c>
      <c r="W18" s="28">
        <f>T15</f>
        <v>1.9</v>
      </c>
    </row>
    <row r="19" spans="1:23" x14ac:dyDescent="0.4">
      <c r="A19" t="s">
        <v>317</v>
      </c>
      <c r="J19" s="5" t="s">
        <v>70</v>
      </c>
      <c r="K19" s="6">
        <v>1</v>
      </c>
      <c r="M19" s="12" t="s">
        <v>77</v>
      </c>
      <c r="N19" s="26">
        <v>0.4</v>
      </c>
      <c r="P19" s="5" t="s">
        <v>100</v>
      </c>
      <c r="Q19" s="24">
        <f>N19</f>
        <v>0.4</v>
      </c>
      <c r="V19" s="20" t="s">
        <v>127</v>
      </c>
      <c r="W19" s="29">
        <f>T15</f>
        <v>1.9</v>
      </c>
    </row>
    <row r="20" spans="1:23" x14ac:dyDescent="0.4">
      <c r="J20" s="5" t="s">
        <v>99</v>
      </c>
      <c r="K20" s="24">
        <f>T3</f>
        <v>1</v>
      </c>
      <c r="M20" s="12" t="s">
        <v>80</v>
      </c>
      <c r="N20" s="12">
        <v>0.67</v>
      </c>
      <c r="P20" s="5" t="s">
        <v>101</v>
      </c>
      <c r="Q20" s="24">
        <f>N20</f>
        <v>0.67</v>
      </c>
      <c r="V20" s="2" t="s">
        <v>128</v>
      </c>
      <c r="W20" s="28">
        <f>T16</f>
        <v>2.6</v>
      </c>
    </row>
    <row r="21" spans="1:23" x14ac:dyDescent="0.4">
      <c r="A21" t="s">
        <v>53</v>
      </c>
      <c r="J21" s="5" t="s">
        <v>165</v>
      </c>
      <c r="K21" s="22">
        <f>B3</f>
        <v>4.45</v>
      </c>
      <c r="M21" s="12" t="s">
        <v>81</v>
      </c>
      <c r="N21" s="26">
        <v>0.6</v>
      </c>
      <c r="P21" s="2" t="s">
        <v>102</v>
      </c>
      <c r="Q21" s="28">
        <f>N21</f>
        <v>0.6</v>
      </c>
      <c r="V21" s="20" t="s">
        <v>129</v>
      </c>
      <c r="W21" s="29">
        <f>T16</f>
        <v>2.6</v>
      </c>
    </row>
    <row r="22" spans="1:23" x14ac:dyDescent="0.4">
      <c r="A22" t="s">
        <v>54</v>
      </c>
      <c r="J22" s="5" t="s">
        <v>166</v>
      </c>
      <c r="K22" s="22">
        <f>C3</f>
        <v>2.4900000000000002</v>
      </c>
      <c r="M22" s="12" t="s">
        <v>84</v>
      </c>
      <c r="N22" s="26">
        <v>0.4</v>
      </c>
      <c r="P22" s="20" t="s">
        <v>113</v>
      </c>
      <c r="Q22" s="29">
        <f>N21</f>
        <v>0.6</v>
      </c>
      <c r="V22" s="5" t="s">
        <v>130</v>
      </c>
      <c r="W22" s="24">
        <f>T17</f>
        <v>1.9</v>
      </c>
    </row>
    <row r="23" spans="1:23" x14ac:dyDescent="0.4">
      <c r="A23" t="s">
        <v>55</v>
      </c>
      <c r="J23" s="5" t="s">
        <v>167</v>
      </c>
      <c r="K23" s="36">
        <f>D3</f>
        <v>5.0844500894425755</v>
      </c>
      <c r="M23" s="12" t="s">
        <v>85</v>
      </c>
      <c r="N23" s="26">
        <v>2.8</v>
      </c>
      <c r="P23" s="2" t="s">
        <v>103</v>
      </c>
      <c r="Q23" s="28">
        <f>N22</f>
        <v>0.4</v>
      </c>
      <c r="V23" s="20" t="s">
        <v>131</v>
      </c>
      <c r="W23" s="29">
        <f>T17</f>
        <v>1.9</v>
      </c>
    </row>
    <row r="24" spans="1:23" x14ac:dyDescent="0.4">
      <c r="A24" t="s">
        <v>56</v>
      </c>
      <c r="J24" s="5" t="s">
        <v>73</v>
      </c>
      <c r="K24" s="24">
        <f>S3</f>
        <v>0.05</v>
      </c>
      <c r="M24" s="12" t="s">
        <v>86</v>
      </c>
      <c r="N24" s="26">
        <v>1.7</v>
      </c>
      <c r="P24" s="20" t="s">
        <v>114</v>
      </c>
      <c r="Q24" s="29">
        <f>N22</f>
        <v>0.4</v>
      </c>
    </row>
    <row r="25" spans="1:23" x14ac:dyDescent="0.4">
      <c r="A25" t="s">
        <v>57</v>
      </c>
      <c r="J25" s="5" t="s">
        <v>72</v>
      </c>
      <c r="K25" s="24">
        <f>R3</f>
        <v>0.05</v>
      </c>
      <c r="M25" s="12" t="s">
        <v>87</v>
      </c>
      <c r="N25" s="26">
        <v>1.9</v>
      </c>
      <c r="P25" s="5" t="s">
        <v>104</v>
      </c>
      <c r="Q25" s="24">
        <f>N23</f>
        <v>2.8</v>
      </c>
      <c r="V25" s="10" t="s">
        <v>132</v>
      </c>
    </row>
    <row r="26" spans="1:23" x14ac:dyDescent="0.4">
      <c r="A26" t="s">
        <v>58</v>
      </c>
      <c r="J26" s="5" t="s">
        <v>25</v>
      </c>
      <c r="K26" s="24">
        <f>N3</f>
        <v>0.81</v>
      </c>
      <c r="M26" s="12" t="s">
        <v>88</v>
      </c>
      <c r="N26" s="26">
        <v>1.8</v>
      </c>
      <c r="P26" s="5" t="s">
        <v>105</v>
      </c>
      <c r="Q26" s="24">
        <f>N24</f>
        <v>1.7</v>
      </c>
      <c r="V26" s="2" t="s">
        <v>120</v>
      </c>
      <c r="W26" s="33">
        <v>2</v>
      </c>
    </row>
    <row r="27" spans="1:23" x14ac:dyDescent="0.4">
      <c r="A27" t="s">
        <v>59</v>
      </c>
      <c r="J27" s="7" t="s">
        <v>24</v>
      </c>
      <c r="K27" s="25">
        <f>O3</f>
        <v>2.8</v>
      </c>
      <c r="M27" s="5"/>
      <c r="P27" s="2" t="s">
        <v>106</v>
      </c>
      <c r="Q27" s="28">
        <f>N25</f>
        <v>1.9</v>
      </c>
      <c r="V27" s="20" t="s">
        <v>124</v>
      </c>
      <c r="W27" s="34">
        <v>2</v>
      </c>
    </row>
    <row r="28" spans="1:23" x14ac:dyDescent="0.4">
      <c r="J28" s="5"/>
      <c r="M28" s="5"/>
      <c r="P28" s="20" t="s">
        <v>115</v>
      </c>
      <c r="Q28" s="29">
        <f>N25</f>
        <v>1.9</v>
      </c>
      <c r="V28" s="2" t="s">
        <v>122</v>
      </c>
      <c r="W28" s="33">
        <v>2</v>
      </c>
    </row>
    <row r="29" spans="1:23" x14ac:dyDescent="0.4">
      <c r="A29" t="s">
        <v>67</v>
      </c>
      <c r="J29" s="5"/>
      <c r="M29" s="5"/>
      <c r="P29" s="2" t="s">
        <v>107</v>
      </c>
      <c r="Q29" s="28">
        <f>N26</f>
        <v>1.8</v>
      </c>
      <c r="V29" s="20" t="s">
        <v>125</v>
      </c>
      <c r="W29" s="34">
        <v>2</v>
      </c>
    </row>
    <row r="30" spans="1:23" x14ac:dyDescent="0.4">
      <c r="J30" s="5"/>
      <c r="M30" s="5"/>
      <c r="P30" s="20" t="s">
        <v>116</v>
      </c>
      <c r="Q30" s="29">
        <f>N26</f>
        <v>1.8</v>
      </c>
      <c r="V30" s="2" t="s">
        <v>123</v>
      </c>
      <c r="W30" s="33">
        <v>2</v>
      </c>
    </row>
    <row r="31" spans="1:23" x14ac:dyDescent="0.4">
      <c r="A31" t="s">
        <v>66</v>
      </c>
      <c r="J31" s="5"/>
      <c r="M31" s="5"/>
      <c r="V31" s="20" t="s">
        <v>121</v>
      </c>
      <c r="W31" s="34">
        <v>2</v>
      </c>
    </row>
    <row r="32" spans="1:23" x14ac:dyDescent="0.4">
      <c r="A32" t="s">
        <v>60</v>
      </c>
      <c r="J32" s="5"/>
      <c r="M32" s="5"/>
      <c r="P32" s="43" t="s">
        <v>89</v>
      </c>
      <c r="Q32" s="50"/>
      <c r="V32" s="2" t="s">
        <v>126</v>
      </c>
      <c r="W32" s="33">
        <v>2.8</v>
      </c>
    </row>
    <row r="33" spans="1:23" x14ac:dyDescent="0.4">
      <c r="A33" t="s">
        <v>61</v>
      </c>
      <c r="J33" s="5"/>
      <c r="M33" s="5"/>
      <c r="P33" s="2" t="s">
        <v>71</v>
      </c>
      <c r="Q33" s="4" t="str">
        <f>N35</f>
        <v>Pd-Rh</v>
      </c>
      <c r="V33" s="20" t="s">
        <v>130</v>
      </c>
      <c r="W33" s="34">
        <v>2.8</v>
      </c>
    </row>
    <row r="34" spans="1:23" x14ac:dyDescent="0.4">
      <c r="A34" t="s">
        <v>62</v>
      </c>
      <c r="J34" s="5"/>
      <c r="M34" s="52" t="s">
        <v>133</v>
      </c>
      <c r="N34" s="50"/>
      <c r="P34" s="5" t="s">
        <v>90</v>
      </c>
      <c r="Q34" s="6">
        <v>0</v>
      </c>
      <c r="R34" t="s">
        <v>148</v>
      </c>
      <c r="V34" s="2" t="s">
        <v>128</v>
      </c>
      <c r="W34" s="33">
        <v>2.8</v>
      </c>
    </row>
    <row r="35" spans="1:23" x14ac:dyDescent="0.4">
      <c r="A35" t="s">
        <v>63</v>
      </c>
      <c r="J35" s="5"/>
      <c r="M35" s="12" t="s">
        <v>79</v>
      </c>
      <c r="N35" s="12" t="s">
        <v>134</v>
      </c>
      <c r="P35" s="5" t="s">
        <v>91</v>
      </c>
      <c r="Q35" s="6">
        <v>1</v>
      </c>
      <c r="R35" t="s">
        <v>149</v>
      </c>
      <c r="V35" s="20" t="s">
        <v>131</v>
      </c>
      <c r="W35" s="34">
        <v>2.8</v>
      </c>
    </row>
    <row r="36" spans="1:23" x14ac:dyDescent="0.4">
      <c r="A36" t="s">
        <v>64</v>
      </c>
      <c r="J36" s="5"/>
      <c r="M36" s="12" t="s">
        <v>78</v>
      </c>
      <c r="N36" s="12" t="s">
        <v>48</v>
      </c>
      <c r="P36" s="5" t="s">
        <v>95</v>
      </c>
      <c r="Q36" s="6" t="str">
        <f t="shared" ref="Q36:Q41" si="1">N36</f>
        <v>b2</v>
      </c>
      <c r="R36" t="s">
        <v>150</v>
      </c>
      <c r="V36" s="2" t="s">
        <v>129</v>
      </c>
      <c r="W36" s="33">
        <v>2.8</v>
      </c>
    </row>
    <row r="37" spans="1:23" x14ac:dyDescent="0.4">
      <c r="A37" t="s">
        <v>65</v>
      </c>
      <c r="J37" s="5"/>
      <c r="M37" s="12" t="s">
        <v>0</v>
      </c>
      <c r="N37" s="27">
        <v>4.5830000000000002</v>
      </c>
      <c r="P37" s="5" t="s">
        <v>92</v>
      </c>
      <c r="Q37" s="22">
        <f t="shared" si="1"/>
        <v>4.5830000000000002</v>
      </c>
      <c r="R37" t="s">
        <v>142</v>
      </c>
      <c r="V37" s="20" t="s">
        <v>127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93</v>
      </c>
      <c r="Q38" s="22">
        <f t="shared" si="1"/>
        <v>2.6970000000000001</v>
      </c>
      <c r="R38" t="s">
        <v>143</v>
      </c>
    </row>
    <row r="39" spans="1:23" x14ac:dyDescent="0.4">
      <c r="A39" t="s">
        <v>152</v>
      </c>
      <c r="J39" s="5"/>
      <c r="M39" s="12" t="s">
        <v>2</v>
      </c>
      <c r="N39" s="27">
        <v>6.8920000000000003</v>
      </c>
      <c r="P39" s="5" t="s">
        <v>94</v>
      </c>
      <c r="Q39" s="22">
        <f t="shared" si="1"/>
        <v>6.8920000000000003</v>
      </c>
      <c r="R39" t="s">
        <v>151</v>
      </c>
    </row>
    <row r="40" spans="1:23" x14ac:dyDescent="0.4">
      <c r="A40" t="s">
        <v>153</v>
      </c>
      <c r="J40" s="5"/>
      <c r="M40" s="12" t="s">
        <v>75</v>
      </c>
      <c r="N40" s="27">
        <v>0</v>
      </c>
      <c r="P40" s="5" t="s">
        <v>97</v>
      </c>
      <c r="Q40" s="22">
        <f t="shared" si="1"/>
        <v>0</v>
      </c>
      <c r="R40" t="s">
        <v>144</v>
      </c>
    </row>
    <row r="41" spans="1:23" x14ac:dyDescent="0.4">
      <c r="A41" t="s">
        <v>154</v>
      </c>
      <c r="J41" s="5"/>
      <c r="M41" s="19" t="s">
        <v>96</v>
      </c>
      <c r="N41" s="30">
        <v>0</v>
      </c>
      <c r="P41" s="5" t="s">
        <v>98</v>
      </c>
      <c r="Q41" s="22">
        <f t="shared" si="1"/>
        <v>0</v>
      </c>
      <c r="R41" t="s">
        <v>145</v>
      </c>
    </row>
    <row r="42" spans="1:23" x14ac:dyDescent="0.4">
      <c r="A42" t="s">
        <v>155</v>
      </c>
      <c r="J42" s="5"/>
      <c r="M42" s="12" t="s">
        <v>135</v>
      </c>
      <c r="N42" s="27">
        <v>1.6519999999999999</v>
      </c>
      <c r="P42" s="2" t="s">
        <v>102</v>
      </c>
      <c r="Q42" s="31">
        <f>N42</f>
        <v>1.6519999999999999</v>
      </c>
      <c r="R42" t="s">
        <v>146</v>
      </c>
    </row>
    <row r="43" spans="1:23" x14ac:dyDescent="0.4">
      <c r="A43" t="s">
        <v>156</v>
      </c>
      <c r="J43" s="5"/>
      <c r="M43" s="12" t="s">
        <v>136</v>
      </c>
      <c r="N43" s="27">
        <v>1.7849999999999999</v>
      </c>
      <c r="P43" s="20" t="s">
        <v>113</v>
      </c>
      <c r="Q43" s="32">
        <f>N42</f>
        <v>1.6519999999999999</v>
      </c>
    </row>
    <row r="44" spans="1:23" x14ac:dyDescent="0.4">
      <c r="J44" s="5"/>
      <c r="M44" s="12" t="s">
        <v>82</v>
      </c>
      <c r="N44" s="27">
        <v>0.80500000000000005</v>
      </c>
      <c r="P44" s="2" t="s">
        <v>101</v>
      </c>
      <c r="Q44" s="31">
        <f>N43</f>
        <v>1.7849999999999999</v>
      </c>
    </row>
    <row r="45" spans="1:23" x14ac:dyDescent="0.4">
      <c r="A45" t="s">
        <v>157</v>
      </c>
      <c r="J45" s="5"/>
      <c r="M45" s="12" t="s">
        <v>137</v>
      </c>
      <c r="N45" s="27">
        <v>0.43099999999999999</v>
      </c>
      <c r="P45" s="20" t="s">
        <v>100</v>
      </c>
      <c r="Q45" s="32">
        <f>N44</f>
        <v>0.80500000000000005</v>
      </c>
    </row>
    <row r="46" spans="1:23" x14ac:dyDescent="0.4">
      <c r="A46" t="s">
        <v>158</v>
      </c>
      <c r="J46" s="5"/>
      <c r="M46" s="12" t="s">
        <v>139</v>
      </c>
      <c r="N46" s="27">
        <v>1.8680000000000001</v>
      </c>
      <c r="P46" s="2" t="s">
        <v>114</v>
      </c>
      <c r="Q46" s="31">
        <f>N45</f>
        <v>0.43099999999999999</v>
      </c>
    </row>
    <row r="47" spans="1:23" x14ac:dyDescent="0.4">
      <c r="A47" t="s">
        <v>159</v>
      </c>
      <c r="J47" s="5"/>
      <c r="M47" s="12" t="s">
        <v>140</v>
      </c>
      <c r="N47" s="27">
        <v>2.39</v>
      </c>
      <c r="P47" s="20" t="s">
        <v>113</v>
      </c>
      <c r="Q47" s="32">
        <f>N45</f>
        <v>0.43099999999999999</v>
      </c>
    </row>
    <row r="48" spans="1:23" x14ac:dyDescent="0.4">
      <c r="A48" t="s">
        <v>160</v>
      </c>
      <c r="J48" s="5"/>
      <c r="M48" s="12" t="s">
        <v>138</v>
      </c>
      <c r="N48" s="27">
        <v>2.1459999999999999</v>
      </c>
      <c r="P48" s="2" t="s">
        <v>106</v>
      </c>
      <c r="Q48" s="31">
        <f>N46</f>
        <v>1.8680000000000001</v>
      </c>
      <c r="R48" t="s">
        <v>147</v>
      </c>
    </row>
    <row r="49" spans="1:17" x14ac:dyDescent="0.4">
      <c r="A49" t="s">
        <v>161</v>
      </c>
      <c r="J49" s="5"/>
      <c r="M49" s="12" t="s">
        <v>141</v>
      </c>
      <c r="N49" s="27">
        <v>2.0129999999999999</v>
      </c>
      <c r="P49" s="20" t="s">
        <v>115</v>
      </c>
      <c r="Q49" s="32">
        <f>N46</f>
        <v>1.8680000000000001</v>
      </c>
    </row>
    <row r="50" spans="1:17" x14ac:dyDescent="0.4">
      <c r="A50" t="s">
        <v>162</v>
      </c>
      <c r="J50" s="5"/>
      <c r="M50" s="5"/>
      <c r="P50" s="2" t="s">
        <v>105</v>
      </c>
      <c r="Q50" s="31">
        <f>N47</f>
        <v>2.39</v>
      </c>
    </row>
    <row r="51" spans="1:17" x14ac:dyDescent="0.4">
      <c r="J51" s="5"/>
      <c r="M51" s="5"/>
      <c r="P51" s="20" t="s">
        <v>104</v>
      </c>
      <c r="Q51" s="32">
        <f>N48</f>
        <v>2.1459999999999999</v>
      </c>
    </row>
    <row r="52" spans="1:17" x14ac:dyDescent="0.4">
      <c r="A52" t="s">
        <v>163</v>
      </c>
      <c r="J52" s="5"/>
      <c r="M52" s="5"/>
      <c r="P52" s="2" t="s">
        <v>116</v>
      </c>
      <c r="Q52" s="31">
        <f>N49</f>
        <v>2.0129999999999999</v>
      </c>
    </row>
    <row r="53" spans="1:17" x14ac:dyDescent="0.4">
      <c r="A53" t="s">
        <v>164</v>
      </c>
      <c r="J53" s="5"/>
      <c r="M53" s="5"/>
      <c r="P53" s="20" t="s">
        <v>115</v>
      </c>
      <c r="Q53" s="32">
        <f>N49</f>
        <v>2.0129999999999999</v>
      </c>
    </row>
    <row r="54" spans="1:17" x14ac:dyDescent="0.4">
      <c r="A54" t="s">
        <v>171</v>
      </c>
      <c r="J54" s="5"/>
      <c r="M54" s="5"/>
    </row>
    <row r="55" spans="1:17" x14ac:dyDescent="0.4">
      <c r="A55" t="s">
        <v>172</v>
      </c>
      <c r="J55" s="5"/>
      <c r="M55" s="5"/>
    </row>
    <row r="56" spans="1:17" s="8" customFormat="1" x14ac:dyDescent="0.4">
      <c r="A56" s="8" t="s">
        <v>170</v>
      </c>
      <c r="I56" s="9"/>
      <c r="J56" s="7"/>
      <c r="M56" s="7"/>
    </row>
    <row r="57" spans="1:17" x14ac:dyDescent="0.4">
      <c r="A57" t="s">
        <v>319</v>
      </c>
    </row>
    <row r="58" spans="1:17" x14ac:dyDescent="0.4">
      <c r="A58" s="12" t="s">
        <v>282</v>
      </c>
      <c r="B58" s="15" t="s">
        <v>283</v>
      </c>
      <c r="C58" s="15" t="s">
        <v>284</v>
      </c>
      <c r="D58" s="15" t="s">
        <v>285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1" spans="1:17" x14ac:dyDescent="0.4">
      <c r="J61" t="s">
        <v>317</v>
      </c>
    </row>
    <row r="62" spans="1:17" x14ac:dyDescent="0.4">
      <c r="A62" s="42" t="s">
        <v>291</v>
      </c>
      <c r="B62" s="12"/>
      <c r="D62" s="42" t="s">
        <v>292</v>
      </c>
      <c r="E62" s="12"/>
      <c r="G62" s="42" t="s">
        <v>293</v>
      </c>
      <c r="H62" s="12"/>
      <c r="J62" s="3" t="s">
        <v>280</v>
      </c>
      <c r="K62" s="3"/>
      <c r="L62" s="3"/>
    </row>
    <row r="63" spans="1:17" x14ac:dyDescent="0.4">
      <c r="A63" s="16" t="s">
        <v>102</v>
      </c>
      <c r="B63" s="12">
        <f>B59</f>
        <v>0.49</v>
      </c>
      <c r="D63" s="16" t="s">
        <v>294</v>
      </c>
      <c r="E63" s="12">
        <f>B59</f>
        <v>0.49</v>
      </c>
      <c r="G63" s="13" t="s">
        <v>304</v>
      </c>
      <c r="H63" s="12">
        <f>C59</f>
        <v>0.49</v>
      </c>
      <c r="J63" s="8" t="s">
        <v>279</v>
      </c>
      <c r="K63" s="8"/>
      <c r="L63" s="8"/>
    </row>
    <row r="64" spans="1:17" x14ac:dyDescent="0.4">
      <c r="A64" s="13" t="s">
        <v>103</v>
      </c>
      <c r="B64" s="12">
        <f>C59</f>
        <v>0.49</v>
      </c>
      <c r="D64" s="46" t="s">
        <v>295</v>
      </c>
      <c r="E64" s="12">
        <f>D59</f>
        <v>0.49</v>
      </c>
      <c r="G64" s="46" t="s">
        <v>305</v>
      </c>
      <c r="H64" s="12">
        <f>D59</f>
        <v>0.49</v>
      </c>
      <c r="J64" t="s">
        <v>278</v>
      </c>
    </row>
    <row r="65" spans="1:12" x14ac:dyDescent="0.4">
      <c r="A65" s="12" t="s">
        <v>114</v>
      </c>
      <c r="B65" s="12">
        <f>(0.5*SQRT(B59)+0.5*SQRT(C59))^2</f>
        <v>0.48999999999999994</v>
      </c>
      <c r="D65" s="12" t="s">
        <v>296</v>
      </c>
      <c r="E65" s="12">
        <f>(0.5*SQRT(B59)+0.5*SQRT(D59))^2</f>
        <v>0.48999999999999994</v>
      </c>
      <c r="G65" s="12" t="s">
        <v>306</v>
      </c>
      <c r="H65" s="12">
        <f>(0.5*SQRT(C59)+0.5*SQRT(D59))^2</f>
        <v>0.48999999999999994</v>
      </c>
      <c r="J65" t="s">
        <v>281</v>
      </c>
    </row>
    <row r="66" spans="1:12" x14ac:dyDescent="0.4">
      <c r="A66" s="12" t="s">
        <v>113</v>
      </c>
      <c r="B66" s="12">
        <f>(0.5*SQRT(C59)+0.5*SQRT(B59))^2</f>
        <v>0.48999999999999994</v>
      </c>
      <c r="D66" s="12" t="s">
        <v>297</v>
      </c>
      <c r="E66" s="12">
        <f>(0.5*SQRT(D59)+0.5*SQRT(B59))^2</f>
        <v>0.48999999999999994</v>
      </c>
      <c r="G66" s="12" t="s">
        <v>307</v>
      </c>
      <c r="H66" s="12">
        <f>(0.5*SQRT(D59)+0.5*SQRT(C59))^2</f>
        <v>0.48999999999999994</v>
      </c>
      <c r="J66" t="s">
        <v>289</v>
      </c>
    </row>
    <row r="67" spans="1:12" x14ac:dyDescent="0.4">
      <c r="A67" s="12" t="s">
        <v>100</v>
      </c>
      <c r="B67" s="12">
        <f>(0.5*SQRT(B59)+0.5*SQRT(C59))^2</f>
        <v>0.48999999999999994</v>
      </c>
      <c r="D67" s="12" t="s">
        <v>298</v>
      </c>
      <c r="E67" s="12">
        <f>(0.5*SQRT(B59)+0.5*SQRT(D59))^2</f>
        <v>0.48999999999999994</v>
      </c>
      <c r="G67" s="12" t="s">
        <v>308</v>
      </c>
      <c r="H67" s="12">
        <f>(0.5*SQRT(C59)+0.5*SQRT(D59))^2</f>
        <v>0.48999999999999994</v>
      </c>
      <c r="J67" s="8" t="s">
        <v>290</v>
      </c>
      <c r="K67" s="8"/>
      <c r="L67" s="8"/>
    </row>
    <row r="68" spans="1:12" x14ac:dyDescent="0.4">
      <c r="A68" s="12" t="s">
        <v>101</v>
      </c>
      <c r="B68" s="12">
        <f>(0.5*SQRT(C59)+0.5*SQRT(B59))^2</f>
        <v>0.48999999999999994</v>
      </c>
      <c r="D68" s="12" t="s">
        <v>299</v>
      </c>
      <c r="E68" s="12">
        <f>(0.5*SQRT(D59)+0.5*SQRT(B59))^2</f>
        <v>0.48999999999999994</v>
      </c>
      <c r="G68" s="12" t="s">
        <v>309</v>
      </c>
      <c r="H68" s="12">
        <f>(0.5*SQRT(D59)+0.5*SQRT(C59))^2</f>
        <v>0.48999999999999994</v>
      </c>
      <c r="J68" t="s">
        <v>318</v>
      </c>
    </row>
    <row r="69" spans="1:12" x14ac:dyDescent="0.4">
      <c r="A69" s="45" t="s">
        <v>106</v>
      </c>
      <c r="B69" s="12">
        <f>B60</f>
        <v>2.8</v>
      </c>
      <c r="D69" s="45" t="s">
        <v>300</v>
      </c>
      <c r="E69" s="12">
        <f>B60</f>
        <v>2.8</v>
      </c>
      <c r="G69" s="53" t="s">
        <v>310</v>
      </c>
      <c r="H69" s="12">
        <f>C60</f>
        <v>2.8</v>
      </c>
    </row>
    <row r="70" spans="1:12" x14ac:dyDescent="0.4">
      <c r="A70" s="53" t="s">
        <v>107</v>
      </c>
      <c r="B70" s="12">
        <f>C60</f>
        <v>2.8</v>
      </c>
      <c r="D70" s="47" t="s">
        <v>301</v>
      </c>
      <c r="E70" s="12">
        <f>D60</f>
        <v>2.8</v>
      </c>
      <c r="G70" s="47" t="s">
        <v>311</v>
      </c>
      <c r="H70" s="12">
        <f>D60</f>
        <v>2.8</v>
      </c>
      <c r="J70" s="49" t="s">
        <v>324</v>
      </c>
      <c r="K70" s="49"/>
      <c r="L70" s="49"/>
    </row>
    <row r="71" spans="1:12" x14ac:dyDescent="0.4">
      <c r="A71" s="12" t="s">
        <v>116</v>
      </c>
      <c r="B71" s="12">
        <f>(0.5*SQRT(B60)+0.5*SQRT(C60))^2</f>
        <v>2.8000000000000003</v>
      </c>
      <c r="D71" s="12" t="s">
        <v>302</v>
      </c>
      <c r="E71" s="12">
        <f>(0.5*SQRT(B60)+0.5*SQRT(D60))^2</f>
        <v>2.8000000000000003</v>
      </c>
      <c r="G71" s="12" t="s">
        <v>312</v>
      </c>
      <c r="H71" s="12">
        <f>(0.5*SQRT(C60)+0.5*SQRT(D60))^2</f>
        <v>2.8000000000000003</v>
      </c>
    </row>
    <row r="72" spans="1:12" x14ac:dyDescent="0.4">
      <c r="A72" s="12" t="s">
        <v>115</v>
      </c>
      <c r="B72" s="12">
        <f>(0.5*SQRT(C60)+0.5*SQRT(B60))^2</f>
        <v>2.8000000000000003</v>
      </c>
      <c r="D72" s="12" t="s">
        <v>303</v>
      </c>
      <c r="E72" s="12">
        <f>(0.5*SQRT(D60)+0.5*SQRT(B60))^2</f>
        <v>2.8000000000000003</v>
      </c>
      <c r="G72" s="12" t="s">
        <v>313</v>
      </c>
      <c r="H72" s="12">
        <f>(0.5*SQRT(D60)+0.5*SQRT(C60))^2</f>
        <v>2.8000000000000003</v>
      </c>
      <c r="J72" s="3" t="s">
        <v>326</v>
      </c>
      <c r="K72" s="3"/>
      <c r="L72" s="3"/>
    </row>
    <row r="73" spans="1:12" x14ac:dyDescent="0.4">
      <c r="A73" s="12" t="s">
        <v>116</v>
      </c>
      <c r="B73" s="12">
        <f>(0.5*SQRT(B60)+0.5*SQRT(C60))^2</f>
        <v>2.8000000000000003</v>
      </c>
      <c r="D73" s="12" t="s">
        <v>302</v>
      </c>
      <c r="E73" s="12">
        <f>(0.5*SQRT(B60)+0.5*SQRT(D60))^2</f>
        <v>2.8000000000000003</v>
      </c>
      <c r="G73" s="12" t="s">
        <v>312</v>
      </c>
      <c r="H73" s="12">
        <f>(0.5*SQRT(C60)+0.5*SQRT(D60))^2</f>
        <v>2.8000000000000003</v>
      </c>
      <c r="J73" t="s">
        <v>322</v>
      </c>
    </row>
    <row r="74" spans="1:12" x14ac:dyDescent="0.4">
      <c r="A74" s="12" t="s">
        <v>105</v>
      </c>
      <c r="B74" s="12">
        <f>(0.5*SQRT(C60)+0.5*SQRT(B60))^2</f>
        <v>2.8000000000000003</v>
      </c>
      <c r="D74" s="12" t="s">
        <v>314</v>
      </c>
      <c r="E74" s="12">
        <f>(0.5*SQRT(D60)+0.5*SQRT(B60))^2</f>
        <v>2.8000000000000003</v>
      </c>
      <c r="G74" s="12" t="s">
        <v>315</v>
      </c>
      <c r="H74" s="12">
        <f>(0.5*SQRT(C60)+0.5*SQRT(D60))^2</f>
        <v>2.8000000000000003</v>
      </c>
      <c r="J74" s="8" t="s">
        <v>325</v>
      </c>
      <c r="K74" s="8"/>
      <c r="L74" s="8"/>
    </row>
    <row r="76" spans="1:12" x14ac:dyDescent="0.4">
      <c r="A76" s="44" t="s">
        <v>316</v>
      </c>
      <c r="B76" s="4"/>
      <c r="D76" t="s">
        <v>317</v>
      </c>
    </row>
    <row r="77" spans="1:12" x14ac:dyDescent="0.4">
      <c r="A77" s="12" t="s">
        <v>120</v>
      </c>
      <c r="B77" s="12">
        <f>(0.5*SQRT(B65)+0.5*SQRT(E65))^2</f>
        <v>0.48999999999999994</v>
      </c>
      <c r="D77" s="3" t="s">
        <v>286</v>
      </c>
      <c r="E77" s="3"/>
      <c r="F77" s="3"/>
      <c r="G77" s="3"/>
      <c r="H77" s="3"/>
      <c r="I77" s="3"/>
      <c r="J77" s="3"/>
    </row>
    <row r="78" spans="1:12" x14ac:dyDescent="0.4">
      <c r="A78" s="12" t="s">
        <v>124</v>
      </c>
      <c r="B78" s="12">
        <f>(0.5*SQRT(B64)+0.5*SQRT(E64))^2</f>
        <v>0.48999999999999994</v>
      </c>
      <c r="D78" t="s">
        <v>287</v>
      </c>
    </row>
    <row r="79" spans="1:12" x14ac:dyDescent="0.4">
      <c r="A79" s="12" t="s">
        <v>123</v>
      </c>
      <c r="B79" s="12">
        <f>(0.5*SQRT(B68)+0.5*SQRT(E68))^2</f>
        <v>0.48999999999999994</v>
      </c>
      <c r="D79" s="8" t="s">
        <v>288</v>
      </c>
      <c r="E79" s="8"/>
      <c r="F79" s="8"/>
      <c r="G79" s="8"/>
      <c r="H79" s="8"/>
      <c r="I79" s="8"/>
      <c r="J79" s="8"/>
    </row>
    <row r="80" spans="1:12" x14ac:dyDescent="0.4">
      <c r="A80" s="12" t="s">
        <v>126</v>
      </c>
      <c r="B80" s="12">
        <f>(0.5*SQRT(B71)+0.5*SQRT(E71))^2</f>
        <v>2.8000000000000003</v>
      </c>
      <c r="D80" t="s">
        <v>318</v>
      </c>
    </row>
    <row r="81" spans="1:10" x14ac:dyDescent="0.4">
      <c r="A81" s="12" t="s">
        <v>130</v>
      </c>
      <c r="B81" s="12">
        <f>(0.5*SQRT(B70)+0.5*SQRT(E70))^2</f>
        <v>2.8000000000000003</v>
      </c>
    </row>
    <row r="82" spans="1:10" x14ac:dyDescent="0.4">
      <c r="A82" s="12" t="s">
        <v>129</v>
      </c>
      <c r="B82" s="12">
        <f>(0.5*SQRT(B74)+0.5*SQRT(E74))^2</f>
        <v>2.8000000000000003</v>
      </c>
      <c r="D82" s="3" t="s">
        <v>326</v>
      </c>
      <c r="E82" s="3"/>
      <c r="F82" s="3"/>
      <c r="G82" s="3"/>
      <c r="H82" s="3"/>
      <c r="I82" s="3"/>
      <c r="J82" s="3"/>
    </row>
    <row r="83" spans="1:10" x14ac:dyDescent="0.4">
      <c r="D83" t="s">
        <v>323</v>
      </c>
    </row>
    <row r="84" spans="1:10" x14ac:dyDescent="0.4">
      <c r="D84" s="8" t="s">
        <v>321</v>
      </c>
      <c r="E84" s="8"/>
      <c r="F84" s="8"/>
      <c r="G84" s="8"/>
      <c r="H84" s="8"/>
      <c r="I84" s="8"/>
      <c r="J84" s="8"/>
    </row>
    <row r="86" spans="1:10" x14ac:dyDescent="0.4">
      <c r="D86" s="54" t="s">
        <v>338</v>
      </c>
      <c r="E86" s="3"/>
      <c r="F86" s="3"/>
      <c r="G86" s="3"/>
      <c r="H86" s="3"/>
      <c r="I86" s="3"/>
      <c r="J86" s="3"/>
    </row>
    <row r="87" spans="1:10" x14ac:dyDescent="0.4">
      <c r="D87" t="s">
        <v>339</v>
      </c>
    </row>
    <row r="88" spans="1:10" x14ac:dyDescent="0.4">
      <c r="D88" s="8" t="s">
        <v>340</v>
      </c>
      <c r="E88" s="8"/>
    </row>
    <row r="89" spans="1:10" x14ac:dyDescent="0.4">
      <c r="D89" t="s">
        <v>335</v>
      </c>
    </row>
    <row r="90" spans="1:10" x14ac:dyDescent="0.4">
      <c r="D90" t="s">
        <v>336</v>
      </c>
    </row>
    <row r="91" spans="1:10" x14ac:dyDescent="0.4">
      <c r="D91" s="8" t="s">
        <v>337</v>
      </c>
      <c r="E91" s="8"/>
      <c r="F91" s="8"/>
      <c r="G91" s="8"/>
      <c r="H91" s="8"/>
      <c r="I91" s="8"/>
      <c r="J91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hyperlinks>
    <hyperlink ref="D86" r:id="rId1" xr:uid="{8DC295EB-D55D-477C-B563-8D9710748A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186</v>
      </c>
      <c r="B1">
        <v>1</v>
      </c>
      <c r="C1">
        <v>1.008</v>
      </c>
    </row>
    <row r="2" spans="1:3" x14ac:dyDescent="0.4">
      <c r="A2" t="s">
        <v>187</v>
      </c>
      <c r="B2">
        <v>2</v>
      </c>
      <c r="C2">
        <v>4.0026000000000002</v>
      </c>
    </row>
    <row r="3" spans="1:3" x14ac:dyDescent="0.4">
      <c r="A3" t="s">
        <v>188</v>
      </c>
      <c r="B3">
        <v>3</v>
      </c>
      <c r="C3">
        <v>6.94</v>
      </c>
    </row>
    <row r="4" spans="1:3" x14ac:dyDescent="0.4">
      <c r="A4" t="s">
        <v>189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184</v>
      </c>
      <c r="B6">
        <v>6</v>
      </c>
      <c r="C6">
        <v>12.010999999999999</v>
      </c>
    </row>
    <row r="7" spans="1:3" x14ac:dyDescent="0.4">
      <c r="A7" t="s">
        <v>190</v>
      </c>
      <c r="B7">
        <v>7</v>
      </c>
      <c r="C7">
        <v>14.007</v>
      </c>
    </row>
    <row r="8" spans="1:3" x14ac:dyDescent="0.4">
      <c r="A8" t="s">
        <v>191</v>
      </c>
      <c r="B8">
        <v>8</v>
      </c>
      <c r="C8">
        <v>15.999000000000001</v>
      </c>
    </row>
    <row r="9" spans="1:3" x14ac:dyDescent="0.4">
      <c r="A9" t="s">
        <v>192</v>
      </c>
      <c r="B9">
        <v>9</v>
      </c>
      <c r="C9">
        <v>18.998000000000001</v>
      </c>
    </row>
    <row r="10" spans="1:3" x14ac:dyDescent="0.4">
      <c r="A10" t="s">
        <v>193</v>
      </c>
      <c r="B10">
        <v>10</v>
      </c>
      <c r="C10">
        <v>20.18</v>
      </c>
    </row>
    <row r="11" spans="1:3" x14ac:dyDescent="0.4">
      <c r="A11" t="s">
        <v>194</v>
      </c>
      <c r="B11">
        <v>11</v>
      </c>
      <c r="C11">
        <v>22.99</v>
      </c>
    </row>
    <row r="12" spans="1:3" x14ac:dyDescent="0.4">
      <c r="A12" t="s">
        <v>195</v>
      </c>
      <c r="B12">
        <v>12</v>
      </c>
      <c r="C12">
        <v>24.305</v>
      </c>
    </row>
    <row r="13" spans="1:3" x14ac:dyDescent="0.4">
      <c r="A13" t="s">
        <v>196</v>
      </c>
      <c r="B13">
        <v>13</v>
      </c>
      <c r="C13">
        <v>26.981999999999999</v>
      </c>
    </row>
    <row r="14" spans="1:3" x14ac:dyDescent="0.4">
      <c r="A14" t="s">
        <v>197</v>
      </c>
      <c r="B14">
        <v>14</v>
      </c>
      <c r="C14">
        <v>28.085000000000001</v>
      </c>
    </row>
    <row r="15" spans="1:3" x14ac:dyDescent="0.4">
      <c r="A15" t="s">
        <v>198</v>
      </c>
      <c r="B15">
        <v>15</v>
      </c>
      <c r="C15">
        <v>30.974</v>
      </c>
    </row>
    <row r="16" spans="1:3" x14ac:dyDescent="0.4">
      <c r="A16" t="s">
        <v>200</v>
      </c>
      <c r="B16">
        <v>16</v>
      </c>
      <c r="C16">
        <v>32.06</v>
      </c>
    </row>
    <row r="17" spans="1:3" x14ac:dyDescent="0.4">
      <c r="A17" t="s">
        <v>199</v>
      </c>
      <c r="B17">
        <v>17</v>
      </c>
      <c r="C17">
        <v>35.450000000000003</v>
      </c>
    </row>
    <row r="18" spans="1:3" x14ac:dyDescent="0.4">
      <c r="A18" t="s">
        <v>201</v>
      </c>
      <c r="B18">
        <v>18</v>
      </c>
      <c r="C18">
        <v>39.948</v>
      </c>
    </row>
    <row r="19" spans="1:3" x14ac:dyDescent="0.4">
      <c r="A19" t="s">
        <v>202</v>
      </c>
      <c r="B19">
        <v>19</v>
      </c>
      <c r="C19">
        <v>39.097999999999999</v>
      </c>
    </row>
    <row r="20" spans="1:3" x14ac:dyDescent="0.4">
      <c r="A20" t="s">
        <v>203</v>
      </c>
      <c r="B20">
        <v>20</v>
      </c>
      <c r="C20">
        <v>40.078000000000003</v>
      </c>
    </row>
    <row r="21" spans="1:3" x14ac:dyDescent="0.4">
      <c r="A21" t="s">
        <v>204</v>
      </c>
      <c r="B21">
        <v>21</v>
      </c>
      <c r="C21">
        <v>44.956000000000003</v>
      </c>
    </row>
    <row r="22" spans="1:3" x14ac:dyDescent="0.4">
      <c r="A22" t="s">
        <v>180</v>
      </c>
      <c r="B22">
        <v>22</v>
      </c>
      <c r="C22">
        <v>47.866999999999997</v>
      </c>
    </row>
    <row r="23" spans="1:3" x14ac:dyDescent="0.4">
      <c r="A23" t="s">
        <v>177</v>
      </c>
      <c r="B23">
        <v>23</v>
      </c>
      <c r="C23">
        <v>50.942</v>
      </c>
    </row>
    <row r="24" spans="1:3" x14ac:dyDescent="0.4">
      <c r="A24" t="s">
        <v>182</v>
      </c>
      <c r="B24">
        <v>24</v>
      </c>
      <c r="C24">
        <v>51.996000000000002</v>
      </c>
    </row>
    <row r="25" spans="1:3" x14ac:dyDescent="0.4">
      <c r="A25" t="s">
        <v>205</v>
      </c>
      <c r="B25">
        <v>25</v>
      </c>
      <c r="C25">
        <v>54.938000000000002</v>
      </c>
    </row>
    <row r="26" spans="1:3" x14ac:dyDescent="0.4">
      <c r="A26" t="s">
        <v>181</v>
      </c>
      <c r="B26">
        <v>26</v>
      </c>
      <c r="C26">
        <v>55.844999999999999</v>
      </c>
    </row>
    <row r="27" spans="1:3" x14ac:dyDescent="0.4">
      <c r="A27" t="s">
        <v>206</v>
      </c>
      <c r="B27">
        <v>27</v>
      </c>
      <c r="C27">
        <v>58.933</v>
      </c>
    </row>
    <row r="28" spans="1:3" x14ac:dyDescent="0.4">
      <c r="A28" t="s">
        <v>207</v>
      </c>
      <c r="B28">
        <v>28</v>
      </c>
      <c r="C28">
        <v>58.692999999999998</v>
      </c>
    </row>
    <row r="29" spans="1:3" x14ac:dyDescent="0.4">
      <c r="A29" t="s">
        <v>208</v>
      </c>
      <c r="B29">
        <v>29</v>
      </c>
      <c r="C29">
        <v>63.545999999999999</v>
      </c>
    </row>
    <row r="30" spans="1:3" x14ac:dyDescent="0.4">
      <c r="A30" t="s">
        <v>209</v>
      </c>
      <c r="B30">
        <v>30</v>
      </c>
      <c r="C30">
        <v>65.38</v>
      </c>
    </row>
    <row r="31" spans="1:3" x14ac:dyDescent="0.4">
      <c r="A31" t="s">
        <v>210</v>
      </c>
      <c r="B31">
        <v>31</v>
      </c>
      <c r="C31">
        <v>69.722999999999999</v>
      </c>
    </row>
    <row r="32" spans="1:3" x14ac:dyDescent="0.4">
      <c r="A32" t="s">
        <v>211</v>
      </c>
      <c r="B32">
        <v>32</v>
      </c>
      <c r="C32">
        <v>72.63</v>
      </c>
    </row>
    <row r="33" spans="1:3" x14ac:dyDescent="0.4">
      <c r="A33" t="s">
        <v>212</v>
      </c>
      <c r="B33">
        <v>33</v>
      </c>
      <c r="C33">
        <v>74.921999999999997</v>
      </c>
    </row>
    <row r="34" spans="1:3" x14ac:dyDescent="0.4">
      <c r="A34" t="s">
        <v>213</v>
      </c>
      <c r="B34">
        <v>34</v>
      </c>
      <c r="C34">
        <v>78.971000000000004</v>
      </c>
    </row>
    <row r="35" spans="1:3" x14ac:dyDescent="0.4">
      <c r="A35" t="s">
        <v>214</v>
      </c>
      <c r="B35">
        <v>35</v>
      </c>
      <c r="C35">
        <v>79.903999999999996</v>
      </c>
    </row>
    <row r="36" spans="1:3" x14ac:dyDescent="0.4">
      <c r="A36" t="s">
        <v>215</v>
      </c>
      <c r="B36">
        <v>36</v>
      </c>
      <c r="C36">
        <v>83.798000000000002</v>
      </c>
    </row>
    <row r="37" spans="1:3" x14ac:dyDescent="0.4">
      <c r="A37" t="s">
        <v>216</v>
      </c>
      <c r="B37">
        <v>37</v>
      </c>
      <c r="C37">
        <v>85.468000000000004</v>
      </c>
    </row>
    <row r="38" spans="1:3" x14ac:dyDescent="0.4">
      <c r="A38" t="s">
        <v>217</v>
      </c>
      <c r="B38">
        <v>38</v>
      </c>
      <c r="C38">
        <v>87.62</v>
      </c>
    </row>
    <row r="39" spans="1:3" x14ac:dyDescent="0.4">
      <c r="A39" t="s">
        <v>218</v>
      </c>
      <c r="B39">
        <v>39</v>
      </c>
      <c r="C39">
        <v>88.906000000000006</v>
      </c>
    </row>
    <row r="40" spans="1:3" x14ac:dyDescent="0.4">
      <c r="A40" t="s">
        <v>219</v>
      </c>
      <c r="B40">
        <v>40</v>
      </c>
      <c r="C40">
        <v>91.224000000000004</v>
      </c>
    </row>
    <row r="41" spans="1:3" x14ac:dyDescent="0.4">
      <c r="A41" t="s">
        <v>178</v>
      </c>
      <c r="B41">
        <v>41</v>
      </c>
      <c r="C41">
        <v>92.906000000000006</v>
      </c>
    </row>
    <row r="42" spans="1:3" x14ac:dyDescent="0.4">
      <c r="A42" t="s">
        <v>183</v>
      </c>
      <c r="B42">
        <v>42</v>
      </c>
      <c r="C42">
        <v>95.95</v>
      </c>
    </row>
    <row r="43" spans="1:3" x14ac:dyDescent="0.4">
      <c r="A43" t="s">
        <v>220</v>
      </c>
      <c r="B43">
        <v>43</v>
      </c>
      <c r="C43">
        <v>98</v>
      </c>
    </row>
    <row r="44" spans="1:3" x14ac:dyDescent="0.4">
      <c r="A44" t="s">
        <v>221</v>
      </c>
      <c r="B44">
        <v>44</v>
      </c>
      <c r="C44">
        <v>101.07</v>
      </c>
    </row>
    <row r="45" spans="1:3" x14ac:dyDescent="0.4">
      <c r="A45" t="s">
        <v>222</v>
      </c>
      <c r="B45">
        <v>45</v>
      </c>
      <c r="C45">
        <v>102.91</v>
      </c>
    </row>
    <row r="46" spans="1:3" x14ac:dyDescent="0.4">
      <c r="A46" t="s">
        <v>223</v>
      </c>
      <c r="B46">
        <v>46</v>
      </c>
      <c r="C46">
        <v>106.42</v>
      </c>
    </row>
    <row r="47" spans="1:3" x14ac:dyDescent="0.4">
      <c r="A47" t="s">
        <v>224</v>
      </c>
      <c r="B47">
        <v>47</v>
      </c>
      <c r="C47">
        <v>107.87</v>
      </c>
    </row>
    <row r="48" spans="1:3" x14ac:dyDescent="0.4">
      <c r="A48" t="s">
        <v>225</v>
      </c>
      <c r="B48">
        <v>48</v>
      </c>
      <c r="C48">
        <v>112.41</v>
      </c>
    </row>
    <row r="49" spans="1:3" x14ac:dyDescent="0.4">
      <c r="A49" t="s">
        <v>226</v>
      </c>
      <c r="B49">
        <v>49</v>
      </c>
      <c r="C49">
        <v>114.82</v>
      </c>
    </row>
    <row r="50" spans="1:3" x14ac:dyDescent="0.4">
      <c r="A50" t="s">
        <v>227</v>
      </c>
      <c r="B50">
        <v>50</v>
      </c>
      <c r="C50">
        <v>118.71</v>
      </c>
    </row>
    <row r="51" spans="1:3" x14ac:dyDescent="0.4">
      <c r="A51" t="s">
        <v>228</v>
      </c>
      <c r="B51">
        <v>51</v>
      </c>
      <c r="C51">
        <v>11.76</v>
      </c>
    </row>
    <row r="52" spans="1:3" x14ac:dyDescent="0.4">
      <c r="A52" t="s">
        <v>229</v>
      </c>
      <c r="B52">
        <v>52</v>
      </c>
      <c r="C52">
        <v>127.6</v>
      </c>
    </row>
    <row r="53" spans="1:3" x14ac:dyDescent="0.4">
      <c r="A53" t="s">
        <v>230</v>
      </c>
      <c r="B53">
        <v>53</v>
      </c>
      <c r="C53">
        <v>126.9</v>
      </c>
    </row>
    <row r="54" spans="1:3" x14ac:dyDescent="0.4">
      <c r="A54" t="s">
        <v>233</v>
      </c>
      <c r="B54">
        <v>54</v>
      </c>
      <c r="C54">
        <v>131.29</v>
      </c>
    </row>
    <row r="55" spans="1:3" x14ac:dyDescent="0.4">
      <c r="A55" t="s">
        <v>231</v>
      </c>
      <c r="B55">
        <v>55</v>
      </c>
      <c r="C55">
        <v>132.91</v>
      </c>
    </row>
    <row r="56" spans="1:3" x14ac:dyDescent="0.4">
      <c r="A56" t="s">
        <v>232</v>
      </c>
      <c r="B56">
        <v>56</v>
      </c>
      <c r="C56">
        <v>137.33000000000001</v>
      </c>
    </row>
    <row r="57" spans="1:3" x14ac:dyDescent="0.4">
      <c r="A57" t="s">
        <v>234</v>
      </c>
      <c r="B57">
        <v>57</v>
      </c>
      <c r="C57">
        <v>138.91</v>
      </c>
    </row>
    <row r="58" spans="1:3" x14ac:dyDescent="0.4">
      <c r="A58" t="s">
        <v>235</v>
      </c>
      <c r="B58">
        <v>58</v>
      </c>
      <c r="C58">
        <v>140.12</v>
      </c>
    </row>
    <row r="59" spans="1:3" x14ac:dyDescent="0.4">
      <c r="A59" t="s">
        <v>236</v>
      </c>
      <c r="B59">
        <v>59</v>
      </c>
      <c r="C59">
        <v>140.91</v>
      </c>
    </row>
    <row r="60" spans="1:3" x14ac:dyDescent="0.4">
      <c r="A60" t="s">
        <v>237</v>
      </c>
      <c r="B60">
        <v>60</v>
      </c>
      <c r="C60">
        <v>144.24</v>
      </c>
    </row>
    <row r="61" spans="1:3" x14ac:dyDescent="0.4">
      <c r="A61" t="s">
        <v>238</v>
      </c>
      <c r="B61">
        <v>61</v>
      </c>
      <c r="C61">
        <v>145</v>
      </c>
    </row>
    <row r="62" spans="1:3" x14ac:dyDescent="0.4">
      <c r="A62" t="s">
        <v>239</v>
      </c>
      <c r="B62">
        <v>62</v>
      </c>
      <c r="C62">
        <v>150.36000000000001</v>
      </c>
    </row>
    <row r="63" spans="1:3" x14ac:dyDescent="0.4">
      <c r="A63" t="s">
        <v>240</v>
      </c>
      <c r="B63">
        <v>63</v>
      </c>
      <c r="C63">
        <v>151.96</v>
      </c>
    </row>
    <row r="64" spans="1:3" x14ac:dyDescent="0.4">
      <c r="A64" t="s">
        <v>241</v>
      </c>
      <c r="B64">
        <v>64</v>
      </c>
      <c r="C64">
        <v>157.25</v>
      </c>
    </row>
    <row r="65" spans="1:3" x14ac:dyDescent="0.4">
      <c r="A65" t="s">
        <v>242</v>
      </c>
      <c r="B65">
        <v>65</v>
      </c>
      <c r="C65">
        <v>158.93</v>
      </c>
    </row>
    <row r="66" spans="1:3" x14ac:dyDescent="0.4">
      <c r="A66" t="s">
        <v>243</v>
      </c>
      <c r="B66">
        <v>66</v>
      </c>
      <c r="C66">
        <v>162.5</v>
      </c>
    </row>
    <row r="67" spans="1:3" x14ac:dyDescent="0.4">
      <c r="A67" t="s">
        <v>244</v>
      </c>
      <c r="B67">
        <v>67</v>
      </c>
      <c r="C67">
        <v>164.93</v>
      </c>
    </row>
    <row r="68" spans="1:3" x14ac:dyDescent="0.4">
      <c r="A68" t="s">
        <v>245</v>
      </c>
      <c r="B68">
        <v>68</v>
      </c>
      <c r="C68">
        <v>167.26</v>
      </c>
    </row>
    <row r="69" spans="1:3" x14ac:dyDescent="0.4">
      <c r="A69" t="s">
        <v>246</v>
      </c>
      <c r="B69">
        <v>69</v>
      </c>
      <c r="C69">
        <v>168.93</v>
      </c>
    </row>
    <row r="70" spans="1:3" x14ac:dyDescent="0.4">
      <c r="A70" t="s">
        <v>247</v>
      </c>
      <c r="B70">
        <v>70</v>
      </c>
      <c r="C70">
        <v>173.05</v>
      </c>
    </row>
    <row r="71" spans="1:3" x14ac:dyDescent="0.4">
      <c r="A71" t="s">
        <v>248</v>
      </c>
      <c r="B71">
        <v>71</v>
      </c>
      <c r="C71">
        <v>174.97</v>
      </c>
    </row>
    <row r="72" spans="1:3" x14ac:dyDescent="0.4">
      <c r="A72" t="s">
        <v>249</v>
      </c>
      <c r="B72">
        <v>72</v>
      </c>
      <c r="C72">
        <v>178.49</v>
      </c>
    </row>
    <row r="73" spans="1:3" x14ac:dyDescent="0.4">
      <c r="A73" t="s">
        <v>179</v>
      </c>
      <c r="B73">
        <v>73</v>
      </c>
      <c r="C73">
        <v>180.95</v>
      </c>
    </row>
    <row r="74" spans="1:3" x14ac:dyDescent="0.4">
      <c r="A74" t="s">
        <v>250</v>
      </c>
      <c r="B74">
        <v>74</v>
      </c>
      <c r="C74">
        <v>183.84</v>
      </c>
    </row>
    <row r="75" spans="1:3" x14ac:dyDescent="0.4">
      <c r="A75" t="s">
        <v>251</v>
      </c>
      <c r="B75">
        <v>75</v>
      </c>
      <c r="C75">
        <v>186.21</v>
      </c>
    </row>
    <row r="76" spans="1:3" x14ac:dyDescent="0.4">
      <c r="A76" t="s">
        <v>252</v>
      </c>
      <c r="B76">
        <v>76</v>
      </c>
      <c r="C76">
        <v>190.23</v>
      </c>
    </row>
    <row r="77" spans="1:3" x14ac:dyDescent="0.4">
      <c r="A77" t="s">
        <v>253</v>
      </c>
      <c r="B77">
        <v>77</v>
      </c>
      <c r="C77">
        <v>192.22</v>
      </c>
    </row>
    <row r="78" spans="1:3" x14ac:dyDescent="0.4">
      <c r="A78" t="s">
        <v>176</v>
      </c>
      <c r="B78">
        <v>78</v>
      </c>
      <c r="C78">
        <v>195.08</v>
      </c>
    </row>
    <row r="79" spans="1:3" x14ac:dyDescent="0.4">
      <c r="A79" t="s">
        <v>254</v>
      </c>
      <c r="B79">
        <v>79</v>
      </c>
      <c r="C79">
        <v>196.97</v>
      </c>
    </row>
    <row r="80" spans="1:3" x14ac:dyDescent="0.4">
      <c r="A80" t="s">
        <v>255</v>
      </c>
      <c r="B80">
        <v>80</v>
      </c>
      <c r="C80">
        <v>200.59</v>
      </c>
    </row>
    <row r="81" spans="1:3" x14ac:dyDescent="0.4">
      <c r="A81" t="s">
        <v>256</v>
      </c>
      <c r="B81">
        <v>81</v>
      </c>
      <c r="C81">
        <v>204.38</v>
      </c>
    </row>
    <row r="82" spans="1:3" x14ac:dyDescent="0.4">
      <c r="A82" t="s">
        <v>257</v>
      </c>
      <c r="B82">
        <v>82</v>
      </c>
      <c r="C82">
        <v>207.2</v>
      </c>
    </row>
    <row r="83" spans="1:3" x14ac:dyDescent="0.4">
      <c r="A83" t="s">
        <v>258</v>
      </c>
      <c r="B83">
        <v>83</v>
      </c>
      <c r="C83">
        <v>208.98</v>
      </c>
    </row>
    <row r="84" spans="1:3" x14ac:dyDescent="0.4">
      <c r="A84" t="s">
        <v>259</v>
      </c>
      <c r="B84">
        <v>84</v>
      </c>
      <c r="C84">
        <v>209</v>
      </c>
    </row>
    <row r="85" spans="1:3" x14ac:dyDescent="0.4">
      <c r="A85" t="s">
        <v>260</v>
      </c>
      <c r="B85">
        <v>85</v>
      </c>
      <c r="C85">
        <v>210</v>
      </c>
    </row>
    <row r="86" spans="1:3" x14ac:dyDescent="0.4">
      <c r="A86" t="s">
        <v>261</v>
      </c>
      <c r="B86">
        <v>86</v>
      </c>
      <c r="C86">
        <v>222</v>
      </c>
    </row>
    <row r="87" spans="1:3" x14ac:dyDescent="0.4">
      <c r="A87" t="s">
        <v>262</v>
      </c>
      <c r="B87">
        <v>87</v>
      </c>
      <c r="C87">
        <v>223</v>
      </c>
    </row>
    <row r="88" spans="1:3" x14ac:dyDescent="0.4">
      <c r="A88" t="s">
        <v>263</v>
      </c>
      <c r="B88">
        <v>88</v>
      </c>
      <c r="C88">
        <v>226</v>
      </c>
    </row>
    <row r="89" spans="1:3" x14ac:dyDescent="0.4">
      <c r="A89" t="s">
        <v>264</v>
      </c>
      <c r="B89">
        <v>89</v>
      </c>
      <c r="C89">
        <v>227</v>
      </c>
    </row>
    <row r="90" spans="1:3" x14ac:dyDescent="0.4">
      <c r="A90" t="s">
        <v>265</v>
      </c>
      <c r="B90">
        <v>90</v>
      </c>
      <c r="C90">
        <v>232.04</v>
      </c>
    </row>
    <row r="91" spans="1:3" x14ac:dyDescent="0.4">
      <c r="A91" t="s">
        <v>266</v>
      </c>
      <c r="B91">
        <v>91</v>
      </c>
      <c r="C91">
        <v>231.04</v>
      </c>
    </row>
    <row r="92" spans="1:3" x14ac:dyDescent="0.4">
      <c r="A92" t="s">
        <v>267</v>
      </c>
      <c r="B92">
        <v>92</v>
      </c>
      <c r="C92">
        <v>238.03</v>
      </c>
    </row>
    <row r="93" spans="1:3" x14ac:dyDescent="0.4">
      <c r="A93" t="s">
        <v>268</v>
      </c>
      <c r="B93">
        <v>93</v>
      </c>
      <c r="C93">
        <v>237</v>
      </c>
    </row>
    <row r="94" spans="1:3" x14ac:dyDescent="0.4">
      <c r="A94" t="s">
        <v>269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2025-01-15T22:39:21Z</dcterms:modified>
</cp:coreProperties>
</file>