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2BABE7A8-ADDB-4060-AD36-6CFE7DABB468}" xr6:coauthVersionLast="47" xr6:coauthVersionMax="47" xr10:uidLastSave="{00000000-0000-0000-0000-000000000000}"/>
  <bookViews>
    <workbookView xWindow="2550" yWindow="765" windowWidth="25095" windowHeight="13860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3" i="1" s="1"/>
  <c r="K23" i="1" s="1"/>
  <c r="D7" i="1"/>
  <c r="F4" i="1"/>
  <c r="B7" i="1"/>
  <c r="A7" i="1"/>
  <c r="E7" i="1"/>
  <c r="D5" i="1"/>
  <c r="L5" i="1" s="1"/>
  <c r="E17" i="1"/>
  <c r="J7" i="1"/>
  <c r="H5" i="1" l="1"/>
  <c r="I5" i="1"/>
  <c r="J5" i="1"/>
  <c r="M5" i="1"/>
  <c r="K5" i="1"/>
  <c r="C15" i="1"/>
  <c r="K13" i="1"/>
  <c r="K27" i="1"/>
  <c r="K22" i="1"/>
  <c r="K21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F16" i="1" l="1"/>
  <c r="A16" i="1" l="1"/>
</calcChain>
</file>

<file path=xl/sharedStrings.xml><?xml version="1.0" encoding="utf-8"?>
<sst xmlns="http://schemas.openxmlformats.org/spreadsheetml/2006/main" count="335" uniqueCount="281">
  <si>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</si>
  <si>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</si>
  <si>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</si>
  <si>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</si>
  <si>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</si>
  <si>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</si>
  <si>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</si>
  <si>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</si>
  <si>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</si>
  <si>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</si>
  <si>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</si>
  <si>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</si>
  <si>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</si>
  <si>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</si>
  <si>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</si>
  <si>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</si>
  <si>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</si>
  <si>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</si>
  <si>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</si>
  <si>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</si>
  <si>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</si>
  <si>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</si>
  <si>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</si>
  <si>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</si>
  <si>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</si>
  <si>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</si>
  <si>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</si>
  <si>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</si>
  <si>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</si>
  <si>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</si>
  <si>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</si>
  <si>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</si>
  <si>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</si>
  <si>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</si>
  <si>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</si>
  <si>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</si>
  <si>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</si>
  <si>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</si>
  <si>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</si>
  <si>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</si>
  <si>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</si>
  <si>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</si>
  <si>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</si>
  <si>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</si>
  <si>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</si>
  <si>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</si>
  <si>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</si>
  <si>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</si>
  <si>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</si>
  <si>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</si>
  <si>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</si>
  <si>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</si>
  <si>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</si>
  <si>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</si>
  <si>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</si>
  <si>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</si>
  <si>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</si>
  <si>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</si>
  <si>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</si>
  <si>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</si>
  <si>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</si>
  <si>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</si>
  <si>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</si>
  <si>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</si>
  <si>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</si>
  <si>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</si>
  <si>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</si>
  <si>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</si>
  <si>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</si>
  <si>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</si>
  <si>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</si>
  <si>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</si>
  <si>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</si>
  <si>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</si>
  <si>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</si>
  <si>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</si>
  <si>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</si>
  <si>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</si>
  <si>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</si>
  <si>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</si>
  <si>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</si>
  <si>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</si>
  <si>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</si>
  <si>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</si>
  <si>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</si>
  <si>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</si>
  <si>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</si>
  <si>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</si>
  <si>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</si>
  <si>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</si>
  <si>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</si>
  <si>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</si>
  <si>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</si>
  <si>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</si>
  <si>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</si>
  <si>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</si>
  <si>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</si>
  <si>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</si>
  <si>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</si>
  <si>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</si>
  <si>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</si>
  <si>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</si>
  <si>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</si>
  <si>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</si>
  <si>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</si>
  <si>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</si>
  <si>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</si>
  <si>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</si>
  <si>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</si>
  <si>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</si>
  <si>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</si>
  <si>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</si>
  <si>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</si>
  <si>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</si>
  <si>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</si>
  <si>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</si>
  <si>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</si>
  <si>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</si>
  <si>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</si>
  <si>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</si>
  <si>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</si>
  <si>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</si>
  <si>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</si>
  <si>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</si>
  <si>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</si>
  <si>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</si>
  <si>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</si>
  <si>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</si>
  <si>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</si>
  <si>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</si>
  <si>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</si>
  <si>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</si>
  <si>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</si>
  <si>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</si>
  <si>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</si>
  <si>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</si>
  <si>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</si>
  <si>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</si>
  <si>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</si>
  <si>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</si>
  <si>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</si>
  <si>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</si>
  <si>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</si>
  <si>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</si>
  <si>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</si>
  <si>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</si>
  <si>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</si>
  <si>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</si>
  <si>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</si>
  <si>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</si>
  <si>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</si>
  <si>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</si>
  <si>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</si>
  <si>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</si>
  <si>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</si>
  <si>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</si>
  <si>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</si>
  <si>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</si>
  <si>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</si>
  <si>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</si>
  <si>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</si>
  <si>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</si>
  <si>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</si>
  <si>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</si>
  <si>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</si>
  <si>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</si>
  <si>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</si>
  <si>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</si>
  <si>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</si>
  <si>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</si>
  <si>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</si>
  <si>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</si>
  <si>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</si>
  <si>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</si>
  <si>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</si>
  <si>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</si>
  <si>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</si>
  <si>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</si>
  <si>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</si>
  <si>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</si>
  <si>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</si>
  <si>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</si>
  <si>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</si>
  <si>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</si>
  <si>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</si>
  <si>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</si>
  <si>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fcc</t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</si>
  <si>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</si>
  <si>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</si>
  <si>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</si>
  <si>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</si>
  <si>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</si>
  <si>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</si>
  <si>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</si>
  <si>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</si>
  <si>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</si>
  <si>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</si>
  <si>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</si>
  <si>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</si>
  <si>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</si>
  <si>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</si>
  <si>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</si>
  <si>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</si>
  <si>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</si>
  <si>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</si>
  <si>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</si>
  <si>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</si>
  <si>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</si>
  <si>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</si>
  <si>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</si>
  <si>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</si>
  <si>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</si>
  <si>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</si>
  <si>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</si>
  <si>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</si>
  <si>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</si>
  <si>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</si>
  <si>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</si>
  <si>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</si>
  <si>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</si>
  <si>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</si>
  <si>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</si>
  <si>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</si>
  <si>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</si>
  <si>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</si>
  <si>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</si>
  <si>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</si>
  <si>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</si>
  <si>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</si>
  <si>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</si>
  <si>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</si>
  <si>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</si>
  <si>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</si>
  <si>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</si>
  <si>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</si>
  <si>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</si>
  <si>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</si>
  <si>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</si>
  <si>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</si>
  <si>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</si>
  <si>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</si>
  <si>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</si>
  <si>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</si>
  <si>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</si>
  <si>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</si>
  <si>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</si>
  <si>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</si>
  <si>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</si>
  <si>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</si>
  <si>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</si>
  <si>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</si>
  <si>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</si>
  <si>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</si>
  <si>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</si>
  <si>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</si>
  <si>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</si>
  <si>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</si>
  <si>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</si>
  <si>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</si>
  <si>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</si>
  <si>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</si>
  <si>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</si>
  <si>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</si>
  <si>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</si>
  <si>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</si>
  <si>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</si>
  <si>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</si>
  <si>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</si>
  <si>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</si>
  <si>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</si>
  <si>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</si>
  <si>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</si>
  <si>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</si>
  <si>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</si>
  <si>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</si>
  <si>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B [eV/A^3]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</si>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</sst>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2" fontId="0" fillId="5" borderId="8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13" xfId="0" applyFill="1" applyBorder="1">
      <alignment vertical="center"/>
    </xf>
    <xf numFmtId="0" fontId="0" fillId="5" borderId="1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6"/>
  <sheetViews>
    <sheetView tabSelected="1" workbookViewId="0">
      <selection activeCell="K9" sqref="K9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7" t="s">
        <v>30</v>
      </c>
      <c r="J1" s="12" t="s">
        <v>29</v>
      </c>
      <c r="M1" t="s">
        <v>279</v>
      </c>
      <c r="R1" s="18" t="s">
        <v>26</v>
      </c>
      <c r="S1" s="18" t="s">
        <v>26</v>
      </c>
    </row>
    <row r="2" spans="1:23" x14ac:dyDescent="0.4">
      <c r="A2" s="16" t="s">
        <v>15</v>
      </c>
      <c r="B2" s="16" t="s">
        <v>273</v>
      </c>
      <c r="C2" s="16" t="s">
        <v>274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13</v>
      </c>
      <c r="O2" s="16" t="s">
        <v>12</v>
      </c>
      <c r="P2" s="16" t="s">
        <v>276</v>
      </c>
      <c r="Q2" s="16" t="s">
        <v>14</v>
      </c>
      <c r="R2" s="18" t="s">
        <v>76</v>
      </c>
      <c r="S2" s="18" t="s">
        <v>75</v>
      </c>
      <c r="T2" s="16" t="s">
        <v>31</v>
      </c>
    </row>
    <row r="3" spans="1:23" x14ac:dyDescent="0.4">
      <c r="A3" s="13" t="s">
        <v>185</v>
      </c>
      <c r="B3" s="30">
        <v>5.8140000000000001</v>
      </c>
      <c r="C3" s="30">
        <v>2.052</v>
      </c>
      <c r="D3" s="13">
        <f>F5</f>
        <v>3.9416678017946567</v>
      </c>
      <c r="E3" s="13">
        <v>1.49</v>
      </c>
      <c r="F3" s="29">
        <v>4.26</v>
      </c>
      <c r="G3" s="29">
        <v>5</v>
      </c>
      <c r="H3" s="29">
        <v>3.2</v>
      </c>
      <c r="I3" s="29">
        <v>3.98</v>
      </c>
      <c r="J3" s="14">
        <v>1</v>
      </c>
      <c r="K3" s="29">
        <v>7.5</v>
      </c>
      <c r="L3" s="29">
        <v>1.04</v>
      </c>
      <c r="M3" s="29">
        <v>-1.01</v>
      </c>
      <c r="N3" s="29">
        <v>2</v>
      </c>
      <c r="O3" s="13">
        <v>2.8</v>
      </c>
      <c r="P3" s="40">
        <v>4</v>
      </c>
      <c r="Q3" s="13">
        <v>0.1</v>
      </c>
      <c r="R3" s="18">
        <v>0</v>
      </c>
      <c r="S3" s="18">
        <v>0</v>
      </c>
      <c r="T3" s="29">
        <v>1</v>
      </c>
    </row>
    <row r="4" spans="1:23" x14ac:dyDescent="0.4">
      <c r="A4" s="5"/>
      <c r="B4" s="44"/>
      <c r="C4" s="44"/>
      <c r="D4" s="16" t="s">
        <v>275</v>
      </c>
      <c r="E4" s="44"/>
      <c r="F4" s="14" t="str">
        <f>C7</f>
        <v>fcc</v>
      </c>
      <c r="H4" s="45" t="s">
        <v>175</v>
      </c>
      <c r="I4" s="45" t="s">
        <v>174</v>
      </c>
      <c r="J4" s="45" t="s">
        <v>35</v>
      </c>
      <c r="K4" s="46" t="s">
        <v>32</v>
      </c>
      <c r="L4" s="45" t="s">
        <v>48</v>
      </c>
      <c r="M4" s="46" t="s">
        <v>169</v>
      </c>
      <c r="N4" s="44"/>
      <c r="O4" s="44"/>
      <c r="P4" s="44"/>
      <c r="Q4" s="6"/>
    </row>
    <row r="5" spans="1:23" x14ac:dyDescent="0.4">
      <c r="B5" s="44"/>
      <c r="C5" s="44"/>
      <c r="D5" s="13">
        <f>100*2.632</f>
        <v>263.2</v>
      </c>
      <c r="E5" s="49" t="s">
        <v>34</v>
      </c>
      <c r="F5" s="14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>3.9416678017946567</v>
      </c>
      <c r="G5" s="47" t="s">
        <v>272</v>
      </c>
      <c r="H5" s="45">
        <f>(9*(D5*0.006241509)*((C3*SQRT(2))^3/4)/B3)^(1/2)</f>
        <v>3.9416678017946567</v>
      </c>
      <c r="I5" s="45">
        <f>(9*(D5*0.006241509)*((C3*2/SQRT(3))^3/2)/B3)^(1/2)</f>
        <v>4.1126956642401256</v>
      </c>
      <c r="J5" s="45">
        <f>(9*(D5*0.006241509)*(SQRT(3)/2*J7*(C3)^3/2)/B3)^(1/2)</f>
        <v>3.9416678017946558</v>
      </c>
      <c r="K5" s="45">
        <f>(9*(D5*0.006241509)*((C3*4/SQRT(3))^3/8)/B3)^(1/2)</f>
        <v>5.8162299862814102</v>
      </c>
      <c r="L5" s="45">
        <f>(9*(D5*0.006241509)*((C3*2)^3/8)/B3)^(1/2)</f>
        <v>4.6874593948713406</v>
      </c>
      <c r="M5" s="45">
        <f>(9*(D5*0.006241509)*((C3)^3/1)/B3)^(1/2)</f>
        <v>4.6874593948713406</v>
      </c>
      <c r="N5" s="44" t="s">
        <v>176</v>
      </c>
      <c r="O5" s="44"/>
      <c r="P5" s="44"/>
      <c r="Q5" s="6"/>
      <c r="R5" t="s">
        <v>36</v>
      </c>
    </row>
    <row r="6" spans="1:23" x14ac:dyDescent="0.4">
      <c r="A6" s="16" t="s">
        <v>19</v>
      </c>
      <c r="B6" s="16" t="s">
        <v>17</v>
      </c>
      <c r="C6" s="16" t="s">
        <v>18</v>
      </c>
      <c r="D6" s="14" t="s">
        <v>16</v>
      </c>
      <c r="E6" s="14" t="s">
        <v>27</v>
      </c>
      <c r="F6" s="21" t="s">
        <v>28</v>
      </c>
      <c r="G6" s="48" t="s">
        <v>277</v>
      </c>
      <c r="H6" s="44"/>
      <c r="I6" s="44"/>
      <c r="J6" s="16" t="s">
        <v>37</v>
      </c>
      <c r="K6" s="44"/>
      <c r="L6" s="44"/>
      <c r="M6" s="44"/>
      <c r="N6" s="44"/>
      <c r="O6" s="44"/>
      <c r="Q6" s="6"/>
    </row>
    <row r="7" spans="1:23" x14ac:dyDescent="0.4">
      <c r="A7" s="13">
        <f>IFERROR(VLOOKUP(A3, data!A:C, 2, FALSE), "")</f>
        <v>6</v>
      </c>
      <c r="B7" s="13">
        <f>IFERROR(VLOOKUP(A3, data!A:C, 3, FALSE), "")</f>
        <v>12.010999999999999</v>
      </c>
      <c r="C7" s="15" t="s">
        <v>186</v>
      </c>
      <c r="D7" s="14">
        <f>IF(C7="fcc", 12, IF(C7="bcc", 8, IF(C7="hcp", 12, IF(C7="dim", 1, IF(C7="dia", 4, IF(C7="sc", 6, ""))))))</f>
        <v>12</v>
      </c>
      <c r="E7" s="14">
        <f>IF(C7="fcc", SQRT(2), IF(C7="bcc", 2/SQRT(3), IF(C7="hcp", 1, IF(C7="dim", 1, IF(C7="dia", 4/SQRT(3), IF(C7="sc", 1, ""))))))</f>
        <v>1.4142135623730951</v>
      </c>
      <c r="F7" s="13">
        <v>3</v>
      </c>
      <c r="G7" s="8" t="s">
        <v>278</v>
      </c>
      <c r="H7" s="8"/>
      <c r="I7" s="8"/>
      <c r="J7" s="13">
        <f>SQRT(8/3)</f>
        <v>1.6329931618554521</v>
      </c>
      <c r="K7" s="8" t="s">
        <v>170</v>
      </c>
      <c r="L7" s="8"/>
      <c r="M7" s="8"/>
      <c r="N7" s="8"/>
      <c r="O7" s="8"/>
      <c r="P7" s="8"/>
      <c r="Q7" s="9"/>
    </row>
    <row r="8" spans="1:23" x14ac:dyDescent="0.4">
      <c r="A8" t="s">
        <v>187</v>
      </c>
      <c r="C8" s="1"/>
    </row>
    <row r="9" spans="1:23" x14ac:dyDescent="0.4">
      <c r="A9" t="s">
        <v>280</v>
      </c>
      <c r="P9" s="11" t="s">
        <v>90</v>
      </c>
    </row>
    <row r="10" spans="1:23" x14ac:dyDescent="0.4">
      <c r="P10" s="2" t="s">
        <v>72</v>
      </c>
      <c r="Q10" s="4" t="str">
        <f>N12</f>
        <v>Hf-Ni</v>
      </c>
    </row>
    <row r="11" spans="1:23" x14ac:dyDescent="0.4">
      <c r="A11" s="10" t="s">
        <v>21</v>
      </c>
      <c r="J11" s="11" t="s">
        <v>22</v>
      </c>
      <c r="M11" s="20" t="s">
        <v>109</v>
      </c>
      <c r="P11" s="5" t="s">
        <v>91</v>
      </c>
      <c r="Q11" s="6">
        <v>0</v>
      </c>
      <c r="S11" s="20" t="s">
        <v>110</v>
      </c>
      <c r="V11" s="11" t="s">
        <v>120</v>
      </c>
    </row>
    <row r="12" spans="1:23" x14ac:dyDescent="0.4">
      <c r="A12" s="2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3"/>
      <c r="G12" s="3"/>
      <c r="H12" s="4"/>
      <c r="J12" s="2" t="s">
        <v>20</v>
      </c>
      <c r="K12" s="4">
        <f>P3</f>
        <v>4</v>
      </c>
      <c r="M12" s="13" t="s">
        <v>84</v>
      </c>
      <c r="N12" s="13" t="s">
        <v>77</v>
      </c>
      <c r="P12" s="5" t="s">
        <v>92</v>
      </c>
      <c r="Q12" s="6">
        <v>1</v>
      </c>
      <c r="S12" s="13" t="s">
        <v>111</v>
      </c>
      <c r="T12" s="29">
        <v>0.1</v>
      </c>
      <c r="V12" s="2" t="s">
        <v>121</v>
      </c>
      <c r="W12" s="31">
        <f>T12</f>
        <v>0.1</v>
      </c>
    </row>
    <row r="13" spans="1:23" x14ac:dyDescent="0.4">
      <c r="A13" s="5" t="s">
        <v>2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6" t="s">
        <v>53</v>
      </c>
      <c r="J13" s="5" t="s">
        <v>23</v>
      </c>
      <c r="K13" s="6">
        <f>Q3</f>
        <v>0.1</v>
      </c>
      <c r="M13" s="13" t="s">
        <v>79</v>
      </c>
      <c r="N13" s="13" t="s">
        <v>49</v>
      </c>
      <c r="P13" s="5" t="s">
        <v>96</v>
      </c>
      <c r="Q13" s="6" t="str">
        <f t="shared" ref="Q13:Q18" si="0">N13</f>
        <v>b2</v>
      </c>
      <c r="S13" s="13" t="s">
        <v>112</v>
      </c>
      <c r="T13" s="29">
        <v>1.1000000000000001</v>
      </c>
      <c r="V13" s="23" t="s">
        <v>122</v>
      </c>
      <c r="W13" s="32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40</v>
      </c>
      <c r="F14" s="8" t="s">
        <v>41</v>
      </c>
      <c r="G14" s="8"/>
      <c r="H14" s="9"/>
      <c r="J14" s="5" t="s">
        <v>38</v>
      </c>
      <c r="K14" s="6">
        <v>0</v>
      </c>
      <c r="M14" s="13" t="s">
        <v>0</v>
      </c>
      <c r="N14" s="30">
        <v>6.4</v>
      </c>
      <c r="P14" s="5" t="s">
        <v>93</v>
      </c>
      <c r="Q14" s="25">
        <f t="shared" si="0"/>
        <v>6.4</v>
      </c>
      <c r="S14" s="13" t="s">
        <v>113</v>
      </c>
      <c r="T14" s="29">
        <v>0.15</v>
      </c>
      <c r="V14" s="2" t="s">
        <v>123</v>
      </c>
      <c r="W14" s="31">
        <f>T13</f>
        <v>1.1000000000000001</v>
      </c>
    </row>
    <row r="15" spans="1:23" x14ac:dyDescent="0.4">
      <c r="A15" s="2" t="str">
        <f>A3</f>
        <v>C</v>
      </c>
      <c r="B15" s="3" t="str">
        <f>C7</f>
        <v>fcc</v>
      </c>
      <c r="C15" s="3">
        <f>D7</f>
        <v>12</v>
      </c>
      <c r="D15" s="3">
        <f>A7</f>
        <v>6</v>
      </c>
      <c r="E15" s="3">
        <f>B7</f>
        <v>12.010999999999999</v>
      </c>
      <c r="F15" s="3"/>
      <c r="G15" s="3"/>
      <c r="H15" s="4"/>
      <c r="J15" s="5" t="s">
        <v>39</v>
      </c>
      <c r="K15" s="6">
        <v>2</v>
      </c>
      <c r="M15" s="13" t="s">
        <v>1</v>
      </c>
      <c r="N15" s="29">
        <v>2.72</v>
      </c>
      <c r="P15" s="5" t="s">
        <v>94</v>
      </c>
      <c r="Q15" s="27">
        <f t="shared" si="0"/>
        <v>2.72</v>
      </c>
      <c r="S15" s="13" t="s">
        <v>86</v>
      </c>
      <c r="T15" s="29">
        <v>1.9</v>
      </c>
      <c r="V15" s="23" t="s">
        <v>124</v>
      </c>
      <c r="W15" s="32">
        <f>T13</f>
        <v>1.1000000000000001</v>
      </c>
    </row>
    <row r="16" spans="1:23" x14ac:dyDescent="0.4">
      <c r="A16" s="42">
        <f>D3</f>
        <v>3.9416678017946567</v>
      </c>
      <c r="B16" s="24">
        <f>F3</f>
        <v>4.26</v>
      </c>
      <c r="C16" s="24">
        <f>G3</f>
        <v>5</v>
      </c>
      <c r="D16" s="24">
        <f>H3</f>
        <v>3.2</v>
      </c>
      <c r="E16" s="24">
        <f>I3</f>
        <v>3.98</v>
      </c>
      <c r="F16" s="41">
        <f>C3*E7</f>
        <v>2.9019662299895912</v>
      </c>
      <c r="G16" s="19">
        <f>B3</f>
        <v>5.8140000000000001</v>
      </c>
      <c r="H16" s="27">
        <f>E3</f>
        <v>1.49</v>
      </c>
      <c r="J16" s="5" t="s">
        <v>69</v>
      </c>
      <c r="K16" s="6">
        <v>2</v>
      </c>
      <c r="M16" s="13" t="s">
        <v>2</v>
      </c>
      <c r="N16" s="29">
        <v>5</v>
      </c>
      <c r="P16" s="5" t="s">
        <v>95</v>
      </c>
      <c r="Q16" s="27">
        <f t="shared" si="0"/>
        <v>5</v>
      </c>
      <c r="S16" s="13" t="s">
        <v>118</v>
      </c>
      <c r="T16" s="29">
        <v>2.6</v>
      </c>
      <c r="V16" s="2" t="s">
        <v>125</v>
      </c>
      <c r="W16" s="31">
        <f>T14</f>
        <v>0.15</v>
      </c>
    </row>
    <row r="17" spans="1:23" x14ac:dyDescent="0.4">
      <c r="A17" s="38">
        <f>J3</f>
        <v>1</v>
      </c>
      <c r="B17" s="26">
        <f>K3</f>
        <v>7.5</v>
      </c>
      <c r="C17" s="26">
        <f>L3</f>
        <v>1.04</v>
      </c>
      <c r="D17" s="26">
        <f>M3</f>
        <v>-1.01</v>
      </c>
      <c r="E17" s="43">
        <f>T3</f>
        <v>1</v>
      </c>
      <c r="F17" s="8">
        <f>F7</f>
        <v>3</v>
      </c>
      <c r="G17" s="8"/>
      <c r="H17" s="9"/>
      <c r="J17" s="5" t="s">
        <v>72</v>
      </c>
      <c r="K17" s="6" t="str">
        <f>A3</f>
        <v>C</v>
      </c>
      <c r="M17" s="13" t="s">
        <v>76</v>
      </c>
      <c r="N17" s="13">
        <v>2.5000000000000001E-2</v>
      </c>
      <c r="P17" s="5" t="s">
        <v>98</v>
      </c>
      <c r="Q17" s="6">
        <f t="shared" si="0"/>
        <v>2.5000000000000001E-2</v>
      </c>
      <c r="S17" s="13" t="s">
        <v>119</v>
      </c>
      <c r="T17" s="29">
        <v>1.9</v>
      </c>
      <c r="V17" s="23" t="s">
        <v>126</v>
      </c>
      <c r="W17" s="32">
        <f>T14</f>
        <v>0.15</v>
      </c>
    </row>
    <row r="18" spans="1:23" x14ac:dyDescent="0.4">
      <c r="J18" s="5" t="s">
        <v>70</v>
      </c>
      <c r="K18" s="6">
        <v>0</v>
      </c>
      <c r="M18" s="22" t="s">
        <v>97</v>
      </c>
      <c r="N18" s="22">
        <v>2.5000000000000001E-2</v>
      </c>
      <c r="P18" s="5" t="s">
        <v>99</v>
      </c>
      <c r="Q18" s="6">
        <f t="shared" si="0"/>
        <v>2.5000000000000001E-2</v>
      </c>
      <c r="V18" s="2" t="s">
        <v>127</v>
      </c>
      <c r="W18" s="31">
        <f>T15</f>
        <v>1.9</v>
      </c>
    </row>
    <row r="19" spans="1:23" x14ac:dyDescent="0.4">
      <c r="A19" t="s">
        <v>54</v>
      </c>
      <c r="J19" s="5" t="s">
        <v>71</v>
      </c>
      <c r="K19" s="6">
        <v>1</v>
      </c>
      <c r="M19" s="13" t="s">
        <v>78</v>
      </c>
      <c r="N19" s="29">
        <v>0.4</v>
      </c>
      <c r="P19" s="5" t="s">
        <v>101</v>
      </c>
      <c r="Q19" s="27">
        <f>N19</f>
        <v>0.4</v>
      </c>
      <c r="V19" s="23" t="s">
        <v>128</v>
      </c>
      <c r="W19" s="32">
        <f>T15</f>
        <v>1.9</v>
      </c>
    </row>
    <row r="20" spans="1:23" x14ac:dyDescent="0.4">
      <c r="A20" t="s">
        <v>55</v>
      </c>
      <c r="J20" s="5" t="s">
        <v>100</v>
      </c>
      <c r="K20" s="6">
        <v>1</v>
      </c>
      <c r="M20" s="13" t="s">
        <v>81</v>
      </c>
      <c r="N20" s="13">
        <v>0.67</v>
      </c>
      <c r="P20" s="5" t="s">
        <v>102</v>
      </c>
      <c r="Q20" s="27">
        <f>N20</f>
        <v>0.67</v>
      </c>
      <c r="V20" s="2" t="s">
        <v>129</v>
      </c>
      <c r="W20" s="31">
        <f>T16</f>
        <v>2.6</v>
      </c>
    </row>
    <row r="21" spans="1:23" x14ac:dyDescent="0.4">
      <c r="A21" t="s">
        <v>56</v>
      </c>
      <c r="J21" s="5" t="s">
        <v>166</v>
      </c>
      <c r="K21" s="25">
        <f>B3</f>
        <v>5.8140000000000001</v>
      </c>
      <c r="M21" s="13" t="s">
        <v>82</v>
      </c>
      <c r="N21" s="29">
        <v>0.6</v>
      </c>
      <c r="P21" s="2" t="s">
        <v>103</v>
      </c>
      <c r="Q21" s="31">
        <f>N21</f>
        <v>0.6</v>
      </c>
      <c r="V21" s="23" t="s">
        <v>130</v>
      </c>
      <c r="W21" s="32">
        <f>T16</f>
        <v>2.6</v>
      </c>
    </row>
    <row r="22" spans="1:23" x14ac:dyDescent="0.4">
      <c r="A22" t="s">
        <v>57</v>
      </c>
      <c r="J22" s="5" t="s">
        <v>167</v>
      </c>
      <c r="K22" s="25">
        <f>C3</f>
        <v>2.052</v>
      </c>
      <c r="M22" s="13" t="s">
        <v>85</v>
      </c>
      <c r="N22" s="29">
        <v>0.4</v>
      </c>
      <c r="P22" s="23" t="s">
        <v>114</v>
      </c>
      <c r="Q22" s="32">
        <f>N21</f>
        <v>0.6</v>
      </c>
      <c r="V22" s="5" t="s">
        <v>131</v>
      </c>
      <c r="W22" s="27">
        <f>T17</f>
        <v>1.9</v>
      </c>
    </row>
    <row r="23" spans="1:23" x14ac:dyDescent="0.4">
      <c r="A23" t="s">
        <v>58</v>
      </c>
      <c r="J23" s="5" t="s">
        <v>168</v>
      </c>
      <c r="K23" s="39">
        <f>D3</f>
        <v>3.9416678017946567</v>
      </c>
      <c r="M23" s="13" t="s">
        <v>86</v>
      </c>
      <c r="N23" s="29">
        <v>2.8</v>
      </c>
      <c r="P23" s="2" t="s">
        <v>104</v>
      </c>
      <c r="Q23" s="31">
        <f>N22</f>
        <v>0.4</v>
      </c>
      <c r="V23" s="23" t="s">
        <v>132</v>
      </c>
      <c r="W23" s="32">
        <f>T17</f>
        <v>1.9</v>
      </c>
    </row>
    <row r="24" spans="1:23" x14ac:dyDescent="0.4">
      <c r="A24" t="s">
        <v>59</v>
      </c>
      <c r="J24" s="5" t="s">
        <v>74</v>
      </c>
      <c r="K24" s="6">
        <f>S3</f>
        <v>0</v>
      </c>
      <c r="M24" s="13" t="s">
        <v>87</v>
      </c>
      <c r="N24" s="29">
        <v>1.7</v>
      </c>
      <c r="P24" s="23" t="s">
        <v>115</v>
      </c>
      <c r="Q24" s="32">
        <f>N22</f>
        <v>0.4</v>
      </c>
    </row>
    <row r="25" spans="1:23" x14ac:dyDescent="0.4">
      <c r="A25" t="s">
        <v>60</v>
      </c>
      <c r="J25" s="5" t="s">
        <v>73</v>
      </c>
      <c r="K25" s="6">
        <f>R3</f>
        <v>0</v>
      </c>
      <c r="M25" s="13" t="s">
        <v>88</v>
      </c>
      <c r="N25" s="29">
        <v>1.9</v>
      </c>
      <c r="P25" s="5" t="s">
        <v>105</v>
      </c>
      <c r="Q25" s="27">
        <f>N23</f>
        <v>2.8</v>
      </c>
      <c r="V25" s="11" t="s">
        <v>133</v>
      </c>
    </row>
    <row r="26" spans="1:23" x14ac:dyDescent="0.4">
      <c r="J26" s="5" t="s">
        <v>25</v>
      </c>
      <c r="K26" s="27">
        <f>N3</f>
        <v>2</v>
      </c>
      <c r="M26" s="13" t="s">
        <v>89</v>
      </c>
      <c r="N26" s="29">
        <v>1.8</v>
      </c>
      <c r="P26" s="5" t="s">
        <v>106</v>
      </c>
      <c r="Q26" s="27">
        <f>N24</f>
        <v>1.7</v>
      </c>
      <c r="V26" s="2" t="s">
        <v>121</v>
      </c>
      <c r="W26" s="36">
        <v>2</v>
      </c>
    </row>
    <row r="27" spans="1:23" x14ac:dyDescent="0.4">
      <c r="A27" t="s">
        <v>68</v>
      </c>
      <c r="J27" s="7" t="s">
        <v>24</v>
      </c>
      <c r="K27" s="28">
        <f>O3</f>
        <v>2.8</v>
      </c>
      <c r="P27" s="2" t="s">
        <v>107</v>
      </c>
      <c r="Q27" s="31">
        <f>N25</f>
        <v>1.9</v>
      </c>
      <c r="V27" s="23" t="s">
        <v>125</v>
      </c>
      <c r="W27" s="37">
        <v>2</v>
      </c>
    </row>
    <row r="28" spans="1:23" x14ac:dyDescent="0.4">
      <c r="P28" s="23" t="s">
        <v>116</v>
      </c>
      <c r="Q28" s="32">
        <f>N25</f>
        <v>1.9</v>
      </c>
      <c r="V28" s="2" t="s">
        <v>123</v>
      </c>
      <c r="W28" s="36">
        <v>2</v>
      </c>
    </row>
    <row r="29" spans="1:23" x14ac:dyDescent="0.4">
      <c r="A29" t="s">
        <v>67</v>
      </c>
      <c r="P29" s="2" t="s">
        <v>108</v>
      </c>
      <c r="Q29" s="31">
        <f>N26</f>
        <v>1.8</v>
      </c>
      <c r="V29" s="23" t="s">
        <v>126</v>
      </c>
      <c r="W29" s="37">
        <v>2</v>
      </c>
    </row>
    <row r="30" spans="1:23" x14ac:dyDescent="0.4">
      <c r="A30" t="s">
        <v>61</v>
      </c>
      <c r="P30" s="23" t="s">
        <v>117</v>
      </c>
      <c r="Q30" s="32">
        <f>N26</f>
        <v>1.8</v>
      </c>
      <c r="V30" s="2" t="s">
        <v>124</v>
      </c>
      <c r="W30" s="36">
        <v>2</v>
      </c>
    </row>
    <row r="31" spans="1:23" x14ac:dyDescent="0.4">
      <c r="A31" t="s">
        <v>62</v>
      </c>
      <c r="V31" s="23" t="s">
        <v>122</v>
      </c>
      <c r="W31" s="37">
        <v>2</v>
      </c>
    </row>
    <row r="32" spans="1:23" x14ac:dyDescent="0.4">
      <c r="A32" t="s">
        <v>63</v>
      </c>
      <c r="V32" s="2" t="s">
        <v>127</v>
      </c>
      <c r="W32" s="36">
        <v>2.8</v>
      </c>
    </row>
    <row r="33" spans="1:23" x14ac:dyDescent="0.4">
      <c r="A33" t="s">
        <v>64</v>
      </c>
      <c r="V33" s="23" t="s">
        <v>131</v>
      </c>
      <c r="W33" s="37">
        <v>2.8</v>
      </c>
    </row>
    <row r="34" spans="1:23" x14ac:dyDescent="0.4">
      <c r="A34" t="s">
        <v>65</v>
      </c>
      <c r="V34" s="2" t="s">
        <v>129</v>
      </c>
      <c r="W34" s="36">
        <v>2.8</v>
      </c>
    </row>
    <row r="35" spans="1:23" x14ac:dyDescent="0.4">
      <c r="A35" t="s">
        <v>66</v>
      </c>
      <c r="P35" s="11" t="s">
        <v>90</v>
      </c>
      <c r="V35" s="23" t="s">
        <v>132</v>
      </c>
      <c r="W35" s="37">
        <v>2.8</v>
      </c>
    </row>
    <row r="36" spans="1:23" x14ac:dyDescent="0.4">
      <c r="P36" s="2" t="s">
        <v>72</v>
      </c>
      <c r="Q36" s="4" t="str">
        <f>N38</f>
        <v>Pd-Rh</v>
      </c>
      <c r="V36" s="2" t="s">
        <v>130</v>
      </c>
      <c r="W36" s="36">
        <v>2.8</v>
      </c>
    </row>
    <row r="37" spans="1:23" x14ac:dyDescent="0.4">
      <c r="M37" s="20" t="s">
        <v>134</v>
      </c>
      <c r="P37" s="5" t="s">
        <v>91</v>
      </c>
      <c r="Q37" s="6">
        <v>0</v>
      </c>
      <c r="R37" t="s">
        <v>149</v>
      </c>
      <c r="V37" s="23" t="s">
        <v>128</v>
      </c>
      <c r="W37" s="37">
        <v>2.8</v>
      </c>
    </row>
    <row r="38" spans="1:23" x14ac:dyDescent="0.4">
      <c r="A38" t="s">
        <v>153</v>
      </c>
      <c r="M38" s="13" t="s">
        <v>80</v>
      </c>
      <c r="N38" s="13" t="s">
        <v>135</v>
      </c>
      <c r="P38" s="5" t="s">
        <v>92</v>
      </c>
      <c r="Q38" s="6">
        <v>1</v>
      </c>
      <c r="R38" t="s">
        <v>150</v>
      </c>
    </row>
    <row r="39" spans="1:23" x14ac:dyDescent="0.4">
      <c r="A39" t="s">
        <v>154</v>
      </c>
      <c r="M39" s="13" t="s">
        <v>79</v>
      </c>
      <c r="N39" s="13" t="s">
        <v>49</v>
      </c>
      <c r="P39" s="5" t="s">
        <v>96</v>
      </c>
      <c r="Q39" s="6" t="str">
        <f t="shared" ref="Q39:Q44" si="1">N39</f>
        <v>b2</v>
      </c>
      <c r="R39" t="s">
        <v>151</v>
      </c>
    </row>
    <row r="40" spans="1:23" x14ac:dyDescent="0.4">
      <c r="A40" t="s">
        <v>155</v>
      </c>
      <c r="M40" s="13" t="s">
        <v>0</v>
      </c>
      <c r="N40" s="30">
        <v>4.5830000000000002</v>
      </c>
      <c r="P40" s="5" t="s">
        <v>93</v>
      </c>
      <c r="Q40" s="25">
        <f t="shared" si="1"/>
        <v>4.5830000000000002</v>
      </c>
      <c r="R40" t="s">
        <v>143</v>
      </c>
    </row>
    <row r="41" spans="1:23" x14ac:dyDescent="0.4">
      <c r="A41" t="s">
        <v>156</v>
      </c>
      <c r="M41" s="13" t="s">
        <v>1</v>
      </c>
      <c r="N41" s="30">
        <v>2.6970000000000001</v>
      </c>
      <c r="P41" s="5" t="s">
        <v>94</v>
      </c>
      <c r="Q41" s="25">
        <f t="shared" si="1"/>
        <v>2.6970000000000001</v>
      </c>
      <c r="R41" t="s">
        <v>144</v>
      </c>
    </row>
    <row r="42" spans="1:23" x14ac:dyDescent="0.4">
      <c r="A42" t="s">
        <v>157</v>
      </c>
      <c r="M42" s="13" t="s">
        <v>2</v>
      </c>
      <c r="N42" s="30">
        <v>6.8920000000000003</v>
      </c>
      <c r="P42" s="5" t="s">
        <v>95</v>
      </c>
      <c r="Q42" s="25">
        <f t="shared" si="1"/>
        <v>6.8920000000000003</v>
      </c>
      <c r="R42" t="s">
        <v>152</v>
      </c>
    </row>
    <row r="43" spans="1:23" x14ac:dyDescent="0.4">
      <c r="M43" s="13" t="s">
        <v>76</v>
      </c>
      <c r="N43" s="30">
        <v>0</v>
      </c>
      <c r="P43" s="5" t="s">
        <v>98</v>
      </c>
      <c r="Q43" s="25">
        <f t="shared" si="1"/>
        <v>0</v>
      </c>
      <c r="R43" t="s">
        <v>145</v>
      </c>
    </row>
    <row r="44" spans="1:23" x14ac:dyDescent="0.4">
      <c r="A44" t="s">
        <v>158</v>
      </c>
      <c r="M44" s="22" t="s">
        <v>97</v>
      </c>
      <c r="N44" s="33">
        <v>0</v>
      </c>
      <c r="P44" s="5" t="s">
        <v>99</v>
      </c>
      <c r="Q44" s="25">
        <f t="shared" si="1"/>
        <v>0</v>
      </c>
      <c r="R44" t="s">
        <v>146</v>
      </c>
    </row>
    <row r="45" spans="1:23" x14ac:dyDescent="0.4">
      <c r="A45" t="s">
        <v>159</v>
      </c>
      <c r="M45" s="13" t="s">
        <v>136</v>
      </c>
      <c r="N45" s="30">
        <v>1.6519999999999999</v>
      </c>
      <c r="P45" s="2" t="s">
        <v>103</v>
      </c>
      <c r="Q45" s="34">
        <f>N45</f>
        <v>1.6519999999999999</v>
      </c>
      <c r="R45" t="s">
        <v>147</v>
      </c>
    </row>
    <row r="46" spans="1:23" x14ac:dyDescent="0.4">
      <c r="A46" t="s">
        <v>160</v>
      </c>
      <c r="M46" s="13" t="s">
        <v>137</v>
      </c>
      <c r="N46" s="30">
        <v>1.7849999999999999</v>
      </c>
      <c r="P46" s="23" t="s">
        <v>114</v>
      </c>
      <c r="Q46" s="35">
        <f>N45</f>
        <v>1.6519999999999999</v>
      </c>
    </row>
    <row r="47" spans="1:23" x14ac:dyDescent="0.4">
      <c r="A47" t="s">
        <v>161</v>
      </c>
      <c r="M47" s="13" t="s">
        <v>83</v>
      </c>
      <c r="N47" s="30">
        <v>0.80500000000000005</v>
      </c>
      <c r="P47" s="2" t="s">
        <v>102</v>
      </c>
      <c r="Q47" s="34">
        <f>N46</f>
        <v>1.7849999999999999</v>
      </c>
    </row>
    <row r="48" spans="1:23" x14ac:dyDescent="0.4">
      <c r="A48" t="s">
        <v>162</v>
      </c>
      <c r="M48" s="13" t="s">
        <v>138</v>
      </c>
      <c r="N48" s="30">
        <v>0.43099999999999999</v>
      </c>
      <c r="P48" s="23" t="s">
        <v>101</v>
      </c>
      <c r="Q48" s="35">
        <f>N47</f>
        <v>0.80500000000000005</v>
      </c>
    </row>
    <row r="49" spans="1:18" x14ac:dyDescent="0.4">
      <c r="A49" t="s">
        <v>163</v>
      </c>
      <c r="M49" s="13" t="s">
        <v>140</v>
      </c>
      <c r="N49" s="30">
        <v>1.8680000000000001</v>
      </c>
      <c r="P49" s="2" t="s">
        <v>115</v>
      </c>
      <c r="Q49" s="34">
        <f>N48</f>
        <v>0.43099999999999999</v>
      </c>
    </row>
    <row r="50" spans="1:18" x14ac:dyDescent="0.4">
      <c r="M50" s="13" t="s">
        <v>141</v>
      </c>
      <c r="N50" s="30">
        <v>2.39</v>
      </c>
      <c r="P50" s="23" t="s">
        <v>114</v>
      </c>
      <c r="Q50" s="35">
        <f>N48</f>
        <v>0.43099999999999999</v>
      </c>
    </row>
    <row r="51" spans="1:18" x14ac:dyDescent="0.4">
      <c r="A51" t="s">
        <v>164</v>
      </c>
      <c r="M51" s="13" t="s">
        <v>139</v>
      </c>
      <c r="N51" s="30">
        <v>2.1459999999999999</v>
      </c>
      <c r="P51" s="2" t="s">
        <v>107</v>
      </c>
      <c r="Q51" s="34">
        <f>N49</f>
        <v>1.8680000000000001</v>
      </c>
      <c r="R51" t="s">
        <v>148</v>
      </c>
    </row>
    <row r="52" spans="1:18" x14ac:dyDescent="0.4">
      <c r="A52" t="s">
        <v>165</v>
      </c>
      <c r="M52" s="13" t="s">
        <v>142</v>
      </c>
      <c r="N52" s="30">
        <v>2.0129999999999999</v>
      </c>
      <c r="P52" s="23" t="s">
        <v>116</v>
      </c>
      <c r="Q52" s="35">
        <f>N49</f>
        <v>1.8680000000000001</v>
      </c>
    </row>
    <row r="53" spans="1:18" x14ac:dyDescent="0.4">
      <c r="A53" t="s">
        <v>172</v>
      </c>
      <c r="P53" s="2" t="s">
        <v>106</v>
      </c>
      <c r="Q53" s="34">
        <f>N50</f>
        <v>2.39</v>
      </c>
    </row>
    <row r="54" spans="1:18" x14ac:dyDescent="0.4">
      <c r="A54" t="s">
        <v>173</v>
      </c>
      <c r="P54" s="23" t="s">
        <v>105</v>
      </c>
      <c r="Q54" s="35">
        <f>N51</f>
        <v>2.1459999999999999</v>
      </c>
    </row>
    <row r="55" spans="1:18" x14ac:dyDescent="0.4">
      <c r="A55" t="s">
        <v>171</v>
      </c>
      <c r="P55" s="2" t="s">
        <v>117</v>
      </c>
      <c r="Q55" s="34">
        <f>N52</f>
        <v>2.0129999999999999</v>
      </c>
    </row>
    <row r="56" spans="1:18" x14ac:dyDescent="0.4">
      <c r="P56" s="23" t="s">
        <v>116</v>
      </c>
      <c r="Q56" s="35">
        <f>N52</f>
        <v>2.0129999999999999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188</v>
      </c>
      <c r="B1">
        <v>1</v>
      </c>
      <c r="C1">
        <v>1.008</v>
      </c>
    </row>
    <row r="2" spans="1:3" x14ac:dyDescent="0.4">
      <c r="A2" t="s">
        <v>189</v>
      </c>
      <c r="B2">
        <v>2</v>
      </c>
      <c r="C2">
        <v>4.0026000000000002</v>
      </c>
    </row>
    <row r="3" spans="1:3" x14ac:dyDescent="0.4">
      <c r="A3" t="s">
        <v>190</v>
      </c>
      <c r="B3">
        <v>3</v>
      </c>
      <c r="C3">
        <v>6.94</v>
      </c>
    </row>
    <row r="4" spans="1:3" x14ac:dyDescent="0.4">
      <c r="A4" t="s">
        <v>191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185</v>
      </c>
      <c r="B6">
        <v>6</v>
      </c>
      <c r="C6">
        <v>12.010999999999999</v>
      </c>
    </row>
    <row r="7" spans="1:3" x14ac:dyDescent="0.4">
      <c r="A7" t="s">
        <v>192</v>
      </c>
      <c r="B7">
        <v>7</v>
      </c>
      <c r="C7">
        <v>14.007</v>
      </c>
    </row>
    <row r="8" spans="1:3" x14ac:dyDescent="0.4">
      <c r="A8" t="s">
        <v>193</v>
      </c>
      <c r="B8">
        <v>8</v>
      </c>
      <c r="C8">
        <v>15.999000000000001</v>
      </c>
    </row>
    <row r="9" spans="1:3" x14ac:dyDescent="0.4">
      <c r="A9" t="s">
        <v>194</v>
      </c>
      <c r="B9">
        <v>9</v>
      </c>
      <c r="C9">
        <v>18.998000000000001</v>
      </c>
    </row>
    <row r="10" spans="1:3" x14ac:dyDescent="0.4">
      <c r="A10" t="s">
        <v>195</v>
      </c>
      <c r="B10">
        <v>10</v>
      </c>
      <c r="C10">
        <v>20.18</v>
      </c>
    </row>
    <row r="11" spans="1:3" x14ac:dyDescent="0.4">
      <c r="A11" t="s">
        <v>196</v>
      </c>
      <c r="B11">
        <v>11</v>
      </c>
      <c r="C11">
        <v>22.99</v>
      </c>
    </row>
    <row r="12" spans="1:3" x14ac:dyDescent="0.4">
      <c r="A12" t="s">
        <v>197</v>
      </c>
      <c r="B12">
        <v>12</v>
      </c>
      <c r="C12">
        <v>24.305</v>
      </c>
    </row>
    <row r="13" spans="1:3" x14ac:dyDescent="0.4">
      <c r="A13" t="s">
        <v>198</v>
      </c>
      <c r="B13">
        <v>13</v>
      </c>
      <c r="C13">
        <v>26.981999999999999</v>
      </c>
    </row>
    <row r="14" spans="1:3" x14ac:dyDescent="0.4">
      <c r="A14" t="s">
        <v>199</v>
      </c>
      <c r="B14">
        <v>14</v>
      </c>
      <c r="C14">
        <v>28.085000000000001</v>
      </c>
    </row>
    <row r="15" spans="1:3" x14ac:dyDescent="0.4">
      <c r="A15" t="s">
        <v>200</v>
      </c>
      <c r="B15">
        <v>15</v>
      </c>
      <c r="C15">
        <v>30.974</v>
      </c>
    </row>
    <row r="16" spans="1:3" x14ac:dyDescent="0.4">
      <c r="A16" t="s">
        <v>202</v>
      </c>
      <c r="B16">
        <v>16</v>
      </c>
      <c r="C16">
        <v>32.06</v>
      </c>
    </row>
    <row r="17" spans="1:3" x14ac:dyDescent="0.4">
      <c r="A17" t="s">
        <v>201</v>
      </c>
      <c r="B17">
        <v>17</v>
      </c>
      <c r="C17">
        <v>35.450000000000003</v>
      </c>
    </row>
    <row r="18" spans="1:3" x14ac:dyDescent="0.4">
      <c r="A18" t="s">
        <v>203</v>
      </c>
      <c r="B18">
        <v>18</v>
      </c>
      <c r="C18">
        <v>39.948</v>
      </c>
    </row>
    <row r="19" spans="1:3" x14ac:dyDescent="0.4">
      <c r="A19" t="s">
        <v>204</v>
      </c>
      <c r="B19">
        <v>19</v>
      </c>
      <c r="C19">
        <v>39.097999999999999</v>
      </c>
    </row>
    <row r="20" spans="1:3" x14ac:dyDescent="0.4">
      <c r="A20" t="s">
        <v>205</v>
      </c>
      <c r="B20">
        <v>20</v>
      </c>
      <c r="C20">
        <v>40.078000000000003</v>
      </c>
    </row>
    <row r="21" spans="1:3" x14ac:dyDescent="0.4">
      <c r="A21" t="s">
        <v>206</v>
      </c>
      <c r="B21">
        <v>21</v>
      </c>
      <c r="C21">
        <v>44.956000000000003</v>
      </c>
    </row>
    <row r="22" spans="1:3" x14ac:dyDescent="0.4">
      <c r="A22" t="s">
        <v>181</v>
      </c>
      <c r="B22">
        <v>22</v>
      </c>
      <c r="C22">
        <v>47.866999999999997</v>
      </c>
    </row>
    <row r="23" spans="1:3" x14ac:dyDescent="0.4">
      <c r="A23" t="s">
        <v>178</v>
      </c>
      <c r="B23">
        <v>23</v>
      </c>
      <c r="C23">
        <v>50.942</v>
      </c>
    </row>
    <row r="24" spans="1:3" x14ac:dyDescent="0.4">
      <c r="A24" t="s">
        <v>183</v>
      </c>
      <c r="B24">
        <v>24</v>
      </c>
      <c r="C24">
        <v>51.996000000000002</v>
      </c>
    </row>
    <row r="25" spans="1:3" x14ac:dyDescent="0.4">
      <c r="A25" t="s">
        <v>207</v>
      </c>
      <c r="B25">
        <v>25</v>
      </c>
      <c r="C25">
        <v>54.938000000000002</v>
      </c>
    </row>
    <row r="26" spans="1:3" x14ac:dyDescent="0.4">
      <c r="A26" t="s">
        <v>182</v>
      </c>
      <c r="B26">
        <v>26</v>
      </c>
      <c r="C26">
        <v>55.844999999999999</v>
      </c>
    </row>
    <row r="27" spans="1:3" x14ac:dyDescent="0.4">
      <c r="A27" t="s">
        <v>208</v>
      </c>
      <c r="B27">
        <v>27</v>
      </c>
      <c r="C27">
        <v>58.933</v>
      </c>
    </row>
    <row r="28" spans="1:3" x14ac:dyDescent="0.4">
      <c r="A28" t="s">
        <v>209</v>
      </c>
      <c r="B28">
        <v>28</v>
      </c>
      <c r="C28">
        <v>58.692999999999998</v>
      </c>
    </row>
    <row r="29" spans="1:3" x14ac:dyDescent="0.4">
      <c r="A29" t="s">
        <v>210</v>
      </c>
      <c r="B29">
        <v>29</v>
      </c>
      <c r="C29">
        <v>63.545999999999999</v>
      </c>
    </row>
    <row r="30" spans="1:3" x14ac:dyDescent="0.4">
      <c r="A30" t="s">
        <v>211</v>
      </c>
      <c r="B30">
        <v>30</v>
      </c>
      <c r="C30">
        <v>65.38</v>
      </c>
    </row>
    <row r="31" spans="1:3" x14ac:dyDescent="0.4">
      <c r="A31" t="s">
        <v>212</v>
      </c>
      <c r="B31">
        <v>31</v>
      </c>
      <c r="C31">
        <v>69.722999999999999</v>
      </c>
    </row>
    <row r="32" spans="1:3" x14ac:dyDescent="0.4">
      <c r="A32" t="s">
        <v>213</v>
      </c>
      <c r="B32">
        <v>32</v>
      </c>
      <c r="C32">
        <v>72.63</v>
      </c>
    </row>
    <row r="33" spans="1:3" x14ac:dyDescent="0.4">
      <c r="A33" t="s">
        <v>214</v>
      </c>
      <c r="B33">
        <v>33</v>
      </c>
      <c r="C33">
        <v>74.921999999999997</v>
      </c>
    </row>
    <row r="34" spans="1:3" x14ac:dyDescent="0.4">
      <c r="A34" t="s">
        <v>215</v>
      </c>
      <c r="B34">
        <v>34</v>
      </c>
      <c r="C34">
        <v>78.971000000000004</v>
      </c>
    </row>
    <row r="35" spans="1:3" x14ac:dyDescent="0.4">
      <c r="A35" t="s">
        <v>216</v>
      </c>
      <c r="B35">
        <v>35</v>
      </c>
      <c r="C35">
        <v>79.903999999999996</v>
      </c>
    </row>
    <row r="36" spans="1:3" x14ac:dyDescent="0.4">
      <c r="A36" t="s">
        <v>217</v>
      </c>
      <c r="B36">
        <v>36</v>
      </c>
      <c r="C36">
        <v>83.798000000000002</v>
      </c>
    </row>
    <row r="37" spans="1:3" x14ac:dyDescent="0.4">
      <c r="A37" t="s">
        <v>218</v>
      </c>
      <c r="B37">
        <v>37</v>
      </c>
      <c r="C37">
        <v>85.468000000000004</v>
      </c>
    </row>
    <row r="38" spans="1:3" x14ac:dyDescent="0.4">
      <c r="A38" t="s">
        <v>219</v>
      </c>
      <c r="B38">
        <v>38</v>
      </c>
      <c r="C38">
        <v>87.62</v>
      </c>
    </row>
    <row r="39" spans="1:3" x14ac:dyDescent="0.4">
      <c r="A39" t="s">
        <v>220</v>
      </c>
      <c r="B39">
        <v>39</v>
      </c>
      <c r="C39">
        <v>88.906000000000006</v>
      </c>
    </row>
    <row r="40" spans="1:3" x14ac:dyDescent="0.4">
      <c r="A40" t="s">
        <v>221</v>
      </c>
      <c r="B40">
        <v>40</v>
      </c>
      <c r="C40">
        <v>91.224000000000004</v>
      </c>
    </row>
    <row r="41" spans="1:3" x14ac:dyDescent="0.4">
      <c r="A41" t="s">
        <v>179</v>
      </c>
      <c r="B41">
        <v>41</v>
      </c>
      <c r="C41">
        <v>92.906000000000006</v>
      </c>
    </row>
    <row r="42" spans="1:3" x14ac:dyDescent="0.4">
      <c r="A42" t="s">
        <v>184</v>
      </c>
      <c r="B42">
        <v>42</v>
      </c>
      <c r="C42">
        <v>95.95</v>
      </c>
    </row>
    <row r="43" spans="1:3" x14ac:dyDescent="0.4">
      <c r="A43" t="s">
        <v>222</v>
      </c>
      <c r="B43">
        <v>43</v>
      </c>
      <c r="C43">
        <v>98</v>
      </c>
    </row>
    <row r="44" spans="1:3" x14ac:dyDescent="0.4">
      <c r="A44" t="s">
        <v>223</v>
      </c>
      <c r="B44">
        <v>44</v>
      </c>
      <c r="C44">
        <v>101.07</v>
      </c>
    </row>
    <row r="45" spans="1:3" x14ac:dyDescent="0.4">
      <c r="A45" t="s">
        <v>224</v>
      </c>
      <c r="B45">
        <v>45</v>
      </c>
      <c r="C45">
        <v>102.91</v>
      </c>
    </row>
    <row r="46" spans="1:3" x14ac:dyDescent="0.4">
      <c r="A46" t="s">
        <v>225</v>
      </c>
      <c r="B46">
        <v>46</v>
      </c>
      <c r="C46">
        <v>106.42</v>
      </c>
    </row>
    <row r="47" spans="1:3" x14ac:dyDescent="0.4">
      <c r="A47" t="s">
        <v>226</v>
      </c>
      <c r="B47">
        <v>47</v>
      </c>
      <c r="C47">
        <v>107.87</v>
      </c>
    </row>
    <row r="48" spans="1:3" x14ac:dyDescent="0.4">
      <c r="A48" t="s">
        <v>227</v>
      </c>
      <c r="B48">
        <v>48</v>
      </c>
      <c r="C48">
        <v>112.41</v>
      </c>
    </row>
    <row r="49" spans="1:3" x14ac:dyDescent="0.4">
      <c r="A49" t="s">
        <v>228</v>
      </c>
      <c r="B49">
        <v>49</v>
      </c>
      <c r="C49">
        <v>114.82</v>
      </c>
    </row>
    <row r="50" spans="1:3" x14ac:dyDescent="0.4">
      <c r="A50" t="s">
        <v>229</v>
      </c>
      <c r="B50">
        <v>50</v>
      </c>
      <c r="C50">
        <v>118.71</v>
      </c>
    </row>
    <row r="51" spans="1:3" x14ac:dyDescent="0.4">
      <c r="A51" t="s">
        <v>230</v>
      </c>
      <c r="B51">
        <v>51</v>
      </c>
      <c r="C51">
        <v>11.76</v>
      </c>
    </row>
    <row r="52" spans="1:3" x14ac:dyDescent="0.4">
      <c r="A52" t="s">
        <v>231</v>
      </c>
      <c r="B52">
        <v>52</v>
      </c>
      <c r="C52">
        <v>127.6</v>
      </c>
    </row>
    <row r="53" spans="1:3" x14ac:dyDescent="0.4">
      <c r="A53" t="s">
        <v>232</v>
      </c>
      <c r="B53">
        <v>53</v>
      </c>
      <c r="C53">
        <v>126.9</v>
      </c>
    </row>
    <row r="54" spans="1:3" x14ac:dyDescent="0.4">
      <c r="A54" t="s">
        <v>235</v>
      </c>
      <c r="B54">
        <v>54</v>
      </c>
      <c r="C54">
        <v>131.29</v>
      </c>
    </row>
    <row r="55" spans="1:3" x14ac:dyDescent="0.4">
      <c r="A55" t="s">
        <v>233</v>
      </c>
      <c r="B55">
        <v>55</v>
      </c>
      <c r="C55">
        <v>132.91</v>
      </c>
    </row>
    <row r="56" spans="1:3" x14ac:dyDescent="0.4">
      <c r="A56" t="s">
        <v>234</v>
      </c>
      <c r="B56">
        <v>56</v>
      </c>
      <c r="C56">
        <v>137.33000000000001</v>
      </c>
    </row>
    <row r="57" spans="1:3" x14ac:dyDescent="0.4">
      <c r="A57" t="s">
        <v>236</v>
      </c>
      <c r="B57">
        <v>57</v>
      </c>
      <c r="C57">
        <v>138.91</v>
      </c>
    </row>
    <row r="58" spans="1:3" x14ac:dyDescent="0.4">
      <c r="A58" t="s">
        <v>237</v>
      </c>
      <c r="B58">
        <v>58</v>
      </c>
      <c r="C58">
        <v>140.12</v>
      </c>
    </row>
    <row r="59" spans="1:3" x14ac:dyDescent="0.4">
      <c r="A59" t="s">
        <v>238</v>
      </c>
      <c r="B59">
        <v>59</v>
      </c>
      <c r="C59">
        <v>140.91</v>
      </c>
    </row>
    <row r="60" spans="1:3" x14ac:dyDescent="0.4">
      <c r="A60" t="s">
        <v>239</v>
      </c>
      <c r="B60">
        <v>60</v>
      </c>
      <c r="C60">
        <v>144.24</v>
      </c>
    </row>
    <row r="61" spans="1:3" x14ac:dyDescent="0.4">
      <c r="A61" t="s">
        <v>240</v>
      </c>
      <c r="B61">
        <v>61</v>
      </c>
      <c r="C61">
        <v>145</v>
      </c>
    </row>
    <row r="62" spans="1:3" x14ac:dyDescent="0.4">
      <c r="A62" t="s">
        <v>241</v>
      </c>
      <c r="B62">
        <v>62</v>
      </c>
      <c r="C62">
        <v>150.36000000000001</v>
      </c>
    </row>
    <row r="63" spans="1:3" x14ac:dyDescent="0.4">
      <c r="A63" t="s">
        <v>242</v>
      </c>
      <c r="B63">
        <v>63</v>
      </c>
      <c r="C63">
        <v>151.96</v>
      </c>
    </row>
    <row r="64" spans="1:3" x14ac:dyDescent="0.4">
      <c r="A64" t="s">
        <v>243</v>
      </c>
      <c r="B64">
        <v>64</v>
      </c>
      <c r="C64">
        <v>157.25</v>
      </c>
    </row>
    <row r="65" spans="1:3" x14ac:dyDescent="0.4">
      <c r="A65" t="s">
        <v>244</v>
      </c>
      <c r="B65">
        <v>65</v>
      </c>
      <c r="C65">
        <v>158.93</v>
      </c>
    </row>
    <row r="66" spans="1:3" x14ac:dyDescent="0.4">
      <c r="A66" t="s">
        <v>245</v>
      </c>
      <c r="B66">
        <v>66</v>
      </c>
      <c r="C66">
        <v>162.5</v>
      </c>
    </row>
    <row r="67" spans="1:3" x14ac:dyDescent="0.4">
      <c r="A67" t="s">
        <v>246</v>
      </c>
      <c r="B67">
        <v>67</v>
      </c>
      <c r="C67">
        <v>164.93</v>
      </c>
    </row>
    <row r="68" spans="1:3" x14ac:dyDescent="0.4">
      <c r="A68" t="s">
        <v>247</v>
      </c>
      <c r="B68">
        <v>68</v>
      </c>
      <c r="C68">
        <v>167.26</v>
      </c>
    </row>
    <row r="69" spans="1:3" x14ac:dyDescent="0.4">
      <c r="A69" t="s">
        <v>248</v>
      </c>
      <c r="B69">
        <v>69</v>
      </c>
      <c r="C69">
        <v>168.93</v>
      </c>
    </row>
    <row r="70" spans="1:3" x14ac:dyDescent="0.4">
      <c r="A70" t="s">
        <v>249</v>
      </c>
      <c r="B70">
        <v>70</v>
      </c>
      <c r="C70">
        <v>173.05</v>
      </c>
    </row>
    <row r="71" spans="1:3" x14ac:dyDescent="0.4">
      <c r="A71" t="s">
        <v>250</v>
      </c>
      <c r="B71">
        <v>71</v>
      </c>
      <c r="C71">
        <v>174.97</v>
      </c>
    </row>
    <row r="72" spans="1:3" x14ac:dyDescent="0.4">
      <c r="A72" t="s">
        <v>251</v>
      </c>
      <c r="B72">
        <v>72</v>
      </c>
      <c r="C72">
        <v>178.49</v>
      </c>
    </row>
    <row r="73" spans="1:3" x14ac:dyDescent="0.4">
      <c r="A73" t="s">
        <v>180</v>
      </c>
      <c r="B73">
        <v>73</v>
      </c>
      <c r="C73">
        <v>180.95</v>
      </c>
    </row>
    <row r="74" spans="1:3" x14ac:dyDescent="0.4">
      <c r="A74" t="s">
        <v>252</v>
      </c>
      <c r="B74">
        <v>74</v>
      </c>
      <c r="C74">
        <v>183.84</v>
      </c>
    </row>
    <row r="75" spans="1:3" x14ac:dyDescent="0.4">
      <c r="A75" t="s">
        <v>253</v>
      </c>
      <c r="B75">
        <v>75</v>
      </c>
      <c r="C75">
        <v>186.21</v>
      </c>
    </row>
    <row r="76" spans="1:3" x14ac:dyDescent="0.4">
      <c r="A76" t="s">
        <v>254</v>
      </c>
      <c r="B76">
        <v>76</v>
      </c>
      <c r="C76">
        <v>190.23</v>
      </c>
    </row>
    <row r="77" spans="1:3" x14ac:dyDescent="0.4">
      <c r="A77" t="s">
        <v>255</v>
      </c>
      <c r="B77">
        <v>77</v>
      </c>
      <c r="C77">
        <v>192.22</v>
      </c>
    </row>
    <row r="78" spans="1:3" x14ac:dyDescent="0.4">
      <c r="A78" t="s">
        <v>177</v>
      </c>
      <c r="B78">
        <v>78</v>
      </c>
      <c r="C78">
        <v>195.08</v>
      </c>
    </row>
    <row r="79" spans="1:3" x14ac:dyDescent="0.4">
      <c r="A79" t="s">
        <v>256</v>
      </c>
      <c r="B79">
        <v>79</v>
      </c>
      <c r="C79">
        <v>196.97</v>
      </c>
    </row>
    <row r="80" spans="1:3" x14ac:dyDescent="0.4">
      <c r="A80" t="s">
        <v>257</v>
      </c>
      <c r="B80">
        <v>80</v>
      </c>
      <c r="C80">
        <v>200.59</v>
      </c>
    </row>
    <row r="81" spans="1:3" x14ac:dyDescent="0.4">
      <c r="A81" t="s">
        <v>258</v>
      </c>
      <c r="B81">
        <v>81</v>
      </c>
      <c r="C81">
        <v>204.38</v>
      </c>
    </row>
    <row r="82" spans="1:3" x14ac:dyDescent="0.4">
      <c r="A82" t="s">
        <v>259</v>
      </c>
      <c r="B82">
        <v>82</v>
      </c>
      <c r="C82">
        <v>207.2</v>
      </c>
    </row>
    <row r="83" spans="1:3" x14ac:dyDescent="0.4">
      <c r="A83" t="s">
        <v>260</v>
      </c>
      <c r="B83">
        <v>83</v>
      </c>
      <c r="C83">
        <v>208.98</v>
      </c>
    </row>
    <row r="84" spans="1:3" x14ac:dyDescent="0.4">
      <c r="A84" t="s">
        <v>261</v>
      </c>
      <c r="B84">
        <v>84</v>
      </c>
      <c r="C84">
        <v>209</v>
      </c>
    </row>
    <row r="85" spans="1:3" x14ac:dyDescent="0.4">
      <c r="A85" t="s">
        <v>262</v>
      </c>
      <c r="B85">
        <v>85</v>
      </c>
      <c r="C85">
        <v>210</v>
      </c>
    </row>
    <row r="86" spans="1:3" x14ac:dyDescent="0.4">
      <c r="A86" t="s">
        <v>263</v>
      </c>
      <c r="B86">
        <v>86</v>
      </c>
      <c r="C86">
        <v>222</v>
      </c>
    </row>
    <row r="87" spans="1:3" x14ac:dyDescent="0.4">
      <c r="A87" t="s">
        <v>264</v>
      </c>
      <c r="B87">
        <v>87</v>
      </c>
      <c r="C87">
        <v>223</v>
      </c>
    </row>
    <row r="88" spans="1:3" x14ac:dyDescent="0.4">
      <c r="A88" t="s">
        <v>265</v>
      </c>
      <c r="B88">
        <v>88</v>
      </c>
      <c r="C88">
        <v>226</v>
      </c>
    </row>
    <row r="89" spans="1:3" x14ac:dyDescent="0.4">
      <c r="A89" t="s">
        <v>266</v>
      </c>
      <c r="B89">
        <v>89</v>
      </c>
      <c r="C89">
        <v>227</v>
      </c>
    </row>
    <row r="90" spans="1:3" x14ac:dyDescent="0.4">
      <c r="A90" t="s">
        <v>267</v>
      </c>
      <c r="B90">
        <v>90</v>
      </c>
      <c r="C90">
        <v>232.04</v>
      </c>
    </row>
    <row r="91" spans="1:3" x14ac:dyDescent="0.4">
      <c r="A91" t="s">
        <v>268</v>
      </c>
      <c r="B91">
        <v>91</v>
      </c>
      <c r="C91">
        <v>231.04</v>
      </c>
    </row>
    <row r="92" spans="1:3" x14ac:dyDescent="0.4">
      <c r="A92" t="s">
        <v>269</v>
      </c>
      <c r="B92">
        <v>92</v>
      </c>
      <c r="C92">
        <v>238.03</v>
      </c>
    </row>
    <row r="93" spans="1:3" x14ac:dyDescent="0.4">
      <c r="A93" t="s">
        <v>270</v>
      </c>
      <c r="B93">
        <v>93</v>
      </c>
      <c r="C93">
        <v>237</v>
      </c>
    </row>
    <row r="94" spans="1:3" x14ac:dyDescent="0.4">
      <c r="A94" t="s">
        <v>271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2024-12-18T05:12:55Z</dcterms:modified>
</cp:coreProperties>
</file>