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27CF0142-A53F-4150-B8FF-315AECFFA610}" xr6:coauthVersionLast="47" xr6:coauthVersionMax="47" xr10:uidLastSave="{00000000-0000-0000-0000-000000000000}"/>
  <bookViews>
    <workbookView xWindow="3105" yWindow="885" windowWidth="24615" windowHeight="14295" xr2:uid="{B1CE91EC-0DE3-4F38-BC70-60547E21D489}"/>
  </bookViews>
  <sheets>
    <sheet name="fit_3NN_FCC" sheetId="11" r:id="rId1"/>
    <sheet name="fit_3NN_BCC" sheetId="10" r:id="rId2"/>
    <sheet name="fit_3NN_HCP" sheetId="5" r:id="rId3"/>
    <sheet name="table" sheetId="3" r:id="rId4"/>
    <sheet name="Data" sheetId="12" r:id="rId5"/>
  </sheets>
  <definedNames>
    <definedName name="solver_adj" localSheetId="1" hidden="1">fit_3NN_BCC!$O$4:$O$7</definedName>
    <definedName name="solver_adj" localSheetId="0" hidden="1">fit_3NN_FCC!$O$4:$O$7</definedName>
    <definedName name="solver_adj" localSheetId="2" hidden="1">fit_3NN_HCP!$O$4:$O$7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fit_3NN_BCC!$O$4</definedName>
    <definedName name="solver_lhs1" localSheetId="0" hidden="1">fit_3NN_FCC!$O$4</definedName>
    <definedName name="solver_lhs1" localSheetId="2" hidden="1">fit_3NN_HCP!$O$4</definedName>
    <definedName name="solver_lhs2" localSheetId="1" hidden="1">fit_3NN_BCC!$O$6</definedName>
    <definedName name="solver_lhs2" localSheetId="0" hidden="1">fit_3NN_FCC!$O$6</definedName>
    <definedName name="solver_lhs2" localSheetId="2" hidden="1">fit_3NN_HCP!$O$6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fit_3NN_BCC!$P$19</definedName>
    <definedName name="solver_opt" localSheetId="0" hidden="1">fit_3NN_FCC!$P$19</definedName>
    <definedName name="solver_opt" localSheetId="2" hidden="1">fit_3NN_HCP!$P$19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5" l="1"/>
  <c r="W5" i="5"/>
  <c r="X9" i="5"/>
  <c r="W9" i="5"/>
  <c r="X5" i="10"/>
  <c r="W5" i="10"/>
  <c r="X9" i="10"/>
  <c r="W9" i="10"/>
  <c r="X5" i="11"/>
  <c r="W5" i="11"/>
  <c r="X9" i="11"/>
  <c r="W9" i="11"/>
  <c r="L7" i="5"/>
  <c r="L6" i="5"/>
  <c r="L5" i="5"/>
  <c r="L4" i="5"/>
  <c r="L7" i="10"/>
  <c r="L6" i="10"/>
  <c r="L5" i="10"/>
  <c r="L4" i="10"/>
  <c r="L7" i="11"/>
  <c r="L6" i="11"/>
  <c r="L5" i="11"/>
  <c r="L4" i="11"/>
  <c r="H311" i="12"/>
  <c r="H89" i="12"/>
  <c r="H83" i="12"/>
  <c r="H35" i="12"/>
  <c r="M19" i="11" l="1"/>
  <c r="O11" i="10"/>
  <c r="O9" i="10"/>
  <c r="O10" i="10" s="1"/>
  <c r="M19" i="10"/>
  <c r="M19" i="5" l="1"/>
  <c r="O11" i="5"/>
  <c r="O9" i="5"/>
  <c r="O10" i="5" s="1"/>
  <c r="O11" i="11"/>
  <c r="K20" i="5" l="1"/>
  <c r="M20" i="5"/>
  <c r="K21" i="5"/>
  <c r="M21" i="5"/>
  <c r="K22" i="5"/>
  <c r="M22" i="5"/>
  <c r="K23" i="5"/>
  <c r="M23" i="5"/>
  <c r="K24" i="5"/>
  <c r="M24" i="5"/>
  <c r="K25" i="5"/>
  <c r="M25" i="5"/>
  <c r="K26" i="5"/>
  <c r="M26" i="5"/>
  <c r="K27" i="5"/>
  <c r="M27" i="5"/>
  <c r="K28" i="5"/>
  <c r="M28" i="5"/>
  <c r="K29" i="5"/>
  <c r="M29" i="5"/>
  <c r="K30" i="5"/>
  <c r="M30" i="5"/>
  <c r="K31" i="5"/>
  <c r="M31" i="5"/>
  <c r="K32" i="5"/>
  <c r="M32" i="5"/>
  <c r="K33" i="5"/>
  <c r="M33" i="5"/>
  <c r="K34" i="5"/>
  <c r="M34" i="5"/>
  <c r="K35" i="5"/>
  <c r="M35" i="5"/>
  <c r="K36" i="5"/>
  <c r="M36" i="5"/>
  <c r="K37" i="5"/>
  <c r="M37" i="5"/>
  <c r="K38" i="5"/>
  <c r="M38" i="5"/>
  <c r="K39" i="5"/>
  <c r="M39" i="5"/>
  <c r="K40" i="5"/>
  <c r="M40" i="5"/>
  <c r="K41" i="5"/>
  <c r="M41" i="5"/>
  <c r="K42" i="5"/>
  <c r="M42" i="5"/>
  <c r="K43" i="5"/>
  <c r="M43" i="5"/>
  <c r="K44" i="5"/>
  <c r="M44" i="5"/>
  <c r="K45" i="5"/>
  <c r="M45" i="5"/>
  <c r="K46" i="5"/>
  <c r="M46" i="5"/>
  <c r="K47" i="5"/>
  <c r="M47" i="5"/>
  <c r="K48" i="5"/>
  <c r="M48" i="5"/>
  <c r="K49" i="5"/>
  <c r="M49" i="5"/>
  <c r="K50" i="5"/>
  <c r="M50" i="5"/>
  <c r="K51" i="5"/>
  <c r="M51" i="5"/>
  <c r="K52" i="5"/>
  <c r="M52" i="5"/>
  <c r="K53" i="5"/>
  <c r="M53" i="5"/>
  <c r="K54" i="5"/>
  <c r="M54" i="5"/>
  <c r="K55" i="5"/>
  <c r="M55" i="5"/>
  <c r="K56" i="5"/>
  <c r="M56" i="5"/>
  <c r="K57" i="5"/>
  <c r="M57" i="5"/>
  <c r="K58" i="5"/>
  <c r="M58" i="5"/>
  <c r="K59" i="5"/>
  <c r="M59" i="5"/>
  <c r="K60" i="5"/>
  <c r="M60" i="5"/>
  <c r="K61" i="5"/>
  <c r="M61" i="5"/>
  <c r="K62" i="5"/>
  <c r="M62" i="5"/>
  <c r="K63" i="5"/>
  <c r="M63" i="5"/>
  <c r="K64" i="5"/>
  <c r="M64" i="5"/>
  <c r="K65" i="5"/>
  <c r="M65" i="5"/>
  <c r="K66" i="5"/>
  <c r="M66" i="5"/>
  <c r="K67" i="5"/>
  <c r="M67" i="5"/>
  <c r="K68" i="5"/>
  <c r="M68" i="5"/>
  <c r="K69" i="5"/>
  <c r="M69" i="5"/>
  <c r="K70" i="5"/>
  <c r="M70" i="5"/>
  <c r="K71" i="5"/>
  <c r="M71" i="5"/>
  <c r="K72" i="5"/>
  <c r="M72" i="5"/>
  <c r="K73" i="5"/>
  <c r="M73" i="5"/>
  <c r="K74" i="5"/>
  <c r="M74" i="5"/>
  <c r="K75" i="5"/>
  <c r="M75" i="5"/>
  <c r="K76" i="5"/>
  <c r="M76" i="5"/>
  <c r="K77" i="5"/>
  <c r="M77" i="5"/>
  <c r="K78" i="5"/>
  <c r="M78" i="5"/>
  <c r="K79" i="5"/>
  <c r="M79" i="5"/>
  <c r="K80" i="5"/>
  <c r="M80" i="5"/>
  <c r="K81" i="5"/>
  <c r="M81" i="5"/>
  <c r="K82" i="5"/>
  <c r="M82" i="5"/>
  <c r="K83" i="5"/>
  <c r="M83" i="5"/>
  <c r="K84" i="5"/>
  <c r="M84" i="5"/>
  <c r="K85" i="5"/>
  <c r="M85" i="5"/>
  <c r="K86" i="5"/>
  <c r="M86" i="5"/>
  <c r="K87" i="5"/>
  <c r="M87" i="5"/>
  <c r="K88" i="5"/>
  <c r="M88" i="5"/>
  <c r="K89" i="5"/>
  <c r="M89" i="5"/>
  <c r="K90" i="5"/>
  <c r="M90" i="5"/>
  <c r="K91" i="5"/>
  <c r="M91" i="5"/>
  <c r="K92" i="5"/>
  <c r="M92" i="5"/>
  <c r="K93" i="5"/>
  <c r="M93" i="5"/>
  <c r="K94" i="5"/>
  <c r="M94" i="5"/>
  <c r="K95" i="5"/>
  <c r="M95" i="5"/>
  <c r="K96" i="5"/>
  <c r="M96" i="5"/>
  <c r="K97" i="5"/>
  <c r="M97" i="5"/>
  <c r="K98" i="5"/>
  <c r="M98" i="5"/>
  <c r="K99" i="5"/>
  <c r="M99" i="5"/>
  <c r="K100" i="5"/>
  <c r="M100" i="5"/>
  <c r="K101" i="5"/>
  <c r="M101" i="5"/>
  <c r="K102" i="5"/>
  <c r="M102" i="5"/>
  <c r="K103" i="5"/>
  <c r="M103" i="5"/>
  <c r="K104" i="5"/>
  <c r="M104" i="5"/>
  <c r="K105" i="5"/>
  <c r="M105" i="5"/>
  <c r="K106" i="5"/>
  <c r="M106" i="5"/>
  <c r="K107" i="5"/>
  <c r="M107" i="5"/>
  <c r="K108" i="5"/>
  <c r="M108" i="5"/>
  <c r="K109" i="5"/>
  <c r="M109" i="5"/>
  <c r="K110" i="5"/>
  <c r="M110" i="5"/>
  <c r="K111" i="5"/>
  <c r="M111" i="5"/>
  <c r="K112" i="5"/>
  <c r="M112" i="5"/>
  <c r="K113" i="5"/>
  <c r="M113" i="5"/>
  <c r="K114" i="5"/>
  <c r="M114" i="5"/>
  <c r="K115" i="5"/>
  <c r="M115" i="5"/>
  <c r="K116" i="5"/>
  <c r="M116" i="5"/>
  <c r="K117" i="5"/>
  <c r="M117" i="5"/>
  <c r="K118" i="5"/>
  <c r="M118" i="5"/>
  <c r="K119" i="5"/>
  <c r="M119" i="5"/>
  <c r="K120" i="5"/>
  <c r="M120" i="5"/>
  <c r="K121" i="5"/>
  <c r="M121" i="5"/>
  <c r="K122" i="5"/>
  <c r="M122" i="5"/>
  <c r="K123" i="5"/>
  <c r="M123" i="5"/>
  <c r="K124" i="5"/>
  <c r="M124" i="5"/>
  <c r="K125" i="5"/>
  <c r="M125" i="5"/>
  <c r="K126" i="5"/>
  <c r="M126" i="5"/>
  <c r="K127" i="5"/>
  <c r="M127" i="5"/>
  <c r="K128" i="5"/>
  <c r="M128" i="5"/>
  <c r="K129" i="5"/>
  <c r="M129" i="5"/>
  <c r="K130" i="5"/>
  <c r="M130" i="5"/>
  <c r="K131" i="5"/>
  <c r="M131" i="5"/>
  <c r="K132" i="5"/>
  <c r="M132" i="5"/>
  <c r="K133" i="5"/>
  <c r="M133" i="5"/>
  <c r="K134" i="5"/>
  <c r="M134" i="5"/>
  <c r="K135" i="5"/>
  <c r="M135" i="5"/>
  <c r="K136" i="5"/>
  <c r="M136" i="5"/>
  <c r="K137" i="5"/>
  <c r="M137" i="5"/>
  <c r="K138" i="5"/>
  <c r="M138" i="5"/>
  <c r="K139" i="5"/>
  <c r="M139" i="5"/>
  <c r="K140" i="5"/>
  <c r="M140" i="5"/>
  <c r="K141" i="5"/>
  <c r="M141" i="5"/>
  <c r="K142" i="5"/>
  <c r="M142" i="5"/>
  <c r="K143" i="5"/>
  <c r="M143" i="5"/>
  <c r="K144" i="5"/>
  <c r="M144" i="5"/>
  <c r="K145" i="5"/>
  <c r="M145" i="5"/>
  <c r="K146" i="5"/>
  <c r="M146" i="5"/>
  <c r="K147" i="5"/>
  <c r="M147" i="5"/>
  <c r="K148" i="5"/>
  <c r="M148" i="5"/>
  <c r="K149" i="5"/>
  <c r="M149" i="5"/>
  <c r="K150" i="5"/>
  <c r="M150" i="5"/>
  <c r="K151" i="5"/>
  <c r="M151" i="5"/>
  <c r="K152" i="5"/>
  <c r="M152" i="5"/>
  <c r="K153" i="5"/>
  <c r="M153" i="5"/>
  <c r="K154" i="5"/>
  <c r="M154" i="5"/>
  <c r="K155" i="5"/>
  <c r="M155" i="5"/>
  <c r="K156" i="5"/>
  <c r="M156" i="5"/>
  <c r="K157" i="5"/>
  <c r="M157" i="5"/>
  <c r="K158" i="5"/>
  <c r="M158" i="5"/>
  <c r="K159" i="5"/>
  <c r="M159" i="5"/>
  <c r="K160" i="5"/>
  <c r="M160" i="5"/>
  <c r="K161" i="5"/>
  <c r="M161" i="5"/>
  <c r="K162" i="5"/>
  <c r="M162" i="5"/>
  <c r="K163" i="5"/>
  <c r="M163" i="5"/>
  <c r="K164" i="5"/>
  <c r="M164" i="5"/>
  <c r="K165" i="5"/>
  <c r="M165" i="5"/>
  <c r="K166" i="5"/>
  <c r="M166" i="5"/>
  <c r="K167" i="5"/>
  <c r="M167" i="5"/>
  <c r="K168" i="5"/>
  <c r="M168" i="5"/>
  <c r="K169" i="5"/>
  <c r="M169" i="5"/>
  <c r="K170" i="5"/>
  <c r="M170" i="5"/>
  <c r="K171" i="5"/>
  <c r="M171" i="5"/>
  <c r="K172" i="5"/>
  <c r="M172" i="5"/>
  <c r="K173" i="5"/>
  <c r="M173" i="5"/>
  <c r="K174" i="5"/>
  <c r="M174" i="5"/>
  <c r="K175" i="5"/>
  <c r="M175" i="5"/>
  <c r="K176" i="5"/>
  <c r="M176" i="5"/>
  <c r="K177" i="5"/>
  <c r="M177" i="5"/>
  <c r="K178" i="5"/>
  <c r="M178" i="5"/>
  <c r="K179" i="5"/>
  <c r="M179" i="5"/>
  <c r="K180" i="5"/>
  <c r="M180" i="5"/>
  <c r="K181" i="5"/>
  <c r="M181" i="5"/>
  <c r="K182" i="5"/>
  <c r="M182" i="5"/>
  <c r="K183" i="5"/>
  <c r="M183" i="5"/>
  <c r="K184" i="5"/>
  <c r="M184" i="5"/>
  <c r="K185" i="5"/>
  <c r="M185" i="5"/>
  <c r="K186" i="5"/>
  <c r="M186" i="5"/>
  <c r="K187" i="5"/>
  <c r="M187" i="5"/>
  <c r="K188" i="5"/>
  <c r="M188" i="5"/>
  <c r="K189" i="5"/>
  <c r="M189" i="5"/>
  <c r="K190" i="5"/>
  <c r="M190" i="5"/>
  <c r="K191" i="5"/>
  <c r="M191" i="5"/>
  <c r="K192" i="5"/>
  <c r="M192" i="5"/>
  <c r="K193" i="5"/>
  <c r="M193" i="5"/>
  <c r="K194" i="5"/>
  <c r="M194" i="5"/>
  <c r="K195" i="5"/>
  <c r="M195" i="5"/>
  <c r="K196" i="5"/>
  <c r="M196" i="5"/>
  <c r="K197" i="5"/>
  <c r="M197" i="5"/>
  <c r="K198" i="5"/>
  <c r="M198" i="5"/>
  <c r="K199" i="5"/>
  <c r="M199" i="5"/>
  <c r="K200" i="5"/>
  <c r="M200" i="5"/>
  <c r="K201" i="5"/>
  <c r="M201" i="5"/>
  <c r="K202" i="5"/>
  <c r="M202" i="5"/>
  <c r="K203" i="5"/>
  <c r="M203" i="5"/>
  <c r="K204" i="5"/>
  <c r="M204" i="5"/>
  <c r="K205" i="5"/>
  <c r="M205" i="5"/>
  <c r="K206" i="5"/>
  <c r="M206" i="5"/>
  <c r="K207" i="5"/>
  <c r="M207" i="5"/>
  <c r="K208" i="5"/>
  <c r="M208" i="5"/>
  <c r="K209" i="5"/>
  <c r="M209" i="5"/>
  <c r="K210" i="5"/>
  <c r="M210" i="5"/>
  <c r="K211" i="5"/>
  <c r="M211" i="5"/>
  <c r="K212" i="5"/>
  <c r="M212" i="5"/>
  <c r="K213" i="5"/>
  <c r="M213" i="5"/>
  <c r="K214" i="5"/>
  <c r="M214" i="5"/>
  <c r="K215" i="5"/>
  <c r="M215" i="5"/>
  <c r="K216" i="5"/>
  <c r="M216" i="5"/>
  <c r="K217" i="5"/>
  <c r="M217" i="5"/>
  <c r="K218" i="5"/>
  <c r="M218" i="5"/>
  <c r="K219" i="5"/>
  <c r="M219" i="5"/>
  <c r="K220" i="5"/>
  <c r="M220" i="5"/>
  <c r="K221" i="5"/>
  <c r="M221" i="5"/>
  <c r="K222" i="5"/>
  <c r="M222" i="5"/>
  <c r="K223" i="5"/>
  <c r="M223" i="5"/>
  <c r="K224" i="5"/>
  <c r="M224" i="5"/>
  <c r="K225" i="5"/>
  <c r="M225" i="5"/>
  <c r="K226" i="5"/>
  <c r="M226" i="5"/>
  <c r="K227" i="5"/>
  <c r="M227" i="5"/>
  <c r="K228" i="5"/>
  <c r="M228" i="5"/>
  <c r="K229" i="5"/>
  <c r="M229" i="5"/>
  <c r="K230" i="5"/>
  <c r="M230" i="5"/>
  <c r="K231" i="5"/>
  <c r="M231" i="5"/>
  <c r="K232" i="5"/>
  <c r="M232" i="5"/>
  <c r="K233" i="5"/>
  <c r="M233" i="5"/>
  <c r="K234" i="5"/>
  <c r="M234" i="5"/>
  <c r="K235" i="5"/>
  <c r="M235" i="5"/>
  <c r="K236" i="5"/>
  <c r="M236" i="5"/>
  <c r="K237" i="5"/>
  <c r="M237" i="5"/>
  <c r="K238" i="5"/>
  <c r="M238" i="5"/>
  <c r="K239" i="5"/>
  <c r="M239" i="5"/>
  <c r="K240" i="5"/>
  <c r="M240" i="5"/>
  <c r="K241" i="5"/>
  <c r="M241" i="5"/>
  <c r="K242" i="5"/>
  <c r="M242" i="5"/>
  <c r="K243" i="5"/>
  <c r="M243" i="5"/>
  <c r="K244" i="5"/>
  <c r="M244" i="5"/>
  <c r="K245" i="5"/>
  <c r="M245" i="5"/>
  <c r="K246" i="5"/>
  <c r="M246" i="5"/>
  <c r="K247" i="5"/>
  <c r="M247" i="5"/>
  <c r="K248" i="5"/>
  <c r="M248" i="5"/>
  <c r="K249" i="5"/>
  <c r="M249" i="5"/>
  <c r="K250" i="5"/>
  <c r="M250" i="5"/>
  <c r="K251" i="5"/>
  <c r="M251" i="5"/>
  <c r="K252" i="5"/>
  <c r="M252" i="5"/>
  <c r="K253" i="5"/>
  <c r="M253" i="5"/>
  <c r="K254" i="5"/>
  <c r="M254" i="5"/>
  <c r="K255" i="5"/>
  <c r="M255" i="5"/>
  <c r="K256" i="5"/>
  <c r="M256" i="5"/>
  <c r="K257" i="5"/>
  <c r="M257" i="5"/>
  <c r="K258" i="5"/>
  <c r="M258" i="5"/>
  <c r="K259" i="5"/>
  <c r="M259" i="5"/>
  <c r="K260" i="5"/>
  <c r="M260" i="5"/>
  <c r="K261" i="5"/>
  <c r="M261" i="5"/>
  <c r="K262" i="5"/>
  <c r="M262" i="5"/>
  <c r="K263" i="5"/>
  <c r="M263" i="5"/>
  <c r="K264" i="5"/>
  <c r="M264" i="5"/>
  <c r="K265" i="5"/>
  <c r="M265" i="5"/>
  <c r="K266" i="5"/>
  <c r="M266" i="5"/>
  <c r="K267" i="5"/>
  <c r="M267" i="5"/>
  <c r="K268" i="5"/>
  <c r="M268" i="5"/>
  <c r="K269" i="5"/>
  <c r="M269" i="5"/>
  <c r="K270" i="5"/>
  <c r="M270" i="5"/>
  <c r="K271" i="5"/>
  <c r="M271" i="5"/>
  <c r="K272" i="5"/>
  <c r="M272" i="5"/>
  <c r="K273" i="5"/>
  <c r="M273" i="5"/>
  <c r="K274" i="5"/>
  <c r="M274" i="5"/>
  <c r="K275" i="5"/>
  <c r="M275" i="5"/>
  <c r="K276" i="5"/>
  <c r="M276" i="5"/>
  <c r="K277" i="5"/>
  <c r="M277" i="5"/>
  <c r="K278" i="5"/>
  <c r="M278" i="5"/>
  <c r="K279" i="5"/>
  <c r="M279" i="5"/>
  <c r="K280" i="5"/>
  <c r="M280" i="5"/>
  <c r="K281" i="5"/>
  <c r="M281" i="5"/>
  <c r="K282" i="5"/>
  <c r="M282" i="5"/>
  <c r="K283" i="5"/>
  <c r="M283" i="5"/>
  <c r="K284" i="5"/>
  <c r="M284" i="5"/>
  <c r="K285" i="5"/>
  <c r="M285" i="5"/>
  <c r="K286" i="5"/>
  <c r="M286" i="5"/>
  <c r="K287" i="5"/>
  <c r="M287" i="5"/>
  <c r="K288" i="5"/>
  <c r="M288" i="5"/>
  <c r="K289" i="5"/>
  <c r="M289" i="5"/>
  <c r="K290" i="5"/>
  <c r="M290" i="5"/>
  <c r="K291" i="5"/>
  <c r="M291" i="5"/>
  <c r="K292" i="5"/>
  <c r="M292" i="5"/>
  <c r="K293" i="5"/>
  <c r="M293" i="5"/>
  <c r="K294" i="5"/>
  <c r="M294" i="5"/>
  <c r="K295" i="5"/>
  <c r="M295" i="5"/>
  <c r="K296" i="5"/>
  <c r="M296" i="5"/>
  <c r="K297" i="5"/>
  <c r="M297" i="5"/>
  <c r="K298" i="5"/>
  <c r="M298" i="5"/>
  <c r="K299" i="5"/>
  <c r="M299" i="5"/>
  <c r="K300" i="5"/>
  <c r="M300" i="5"/>
  <c r="K301" i="5"/>
  <c r="M301" i="5"/>
  <c r="K302" i="5"/>
  <c r="M302" i="5"/>
  <c r="K303" i="5"/>
  <c r="M303" i="5"/>
  <c r="K304" i="5"/>
  <c r="M304" i="5"/>
  <c r="K305" i="5"/>
  <c r="M305" i="5"/>
  <c r="K306" i="5"/>
  <c r="M306" i="5"/>
  <c r="K307" i="5"/>
  <c r="M307" i="5"/>
  <c r="K308" i="5"/>
  <c r="M308" i="5"/>
  <c r="K309" i="5"/>
  <c r="M309" i="5"/>
  <c r="K310" i="5"/>
  <c r="M310" i="5"/>
  <c r="K311" i="5"/>
  <c r="M311" i="5"/>
  <c r="K312" i="5"/>
  <c r="M312" i="5"/>
  <c r="K313" i="5"/>
  <c r="M313" i="5"/>
  <c r="K314" i="5"/>
  <c r="M314" i="5"/>
  <c r="K315" i="5"/>
  <c r="M315" i="5"/>
  <c r="K316" i="5"/>
  <c r="M316" i="5"/>
  <c r="K317" i="5"/>
  <c r="M317" i="5"/>
  <c r="K318" i="5"/>
  <c r="M318" i="5"/>
  <c r="K319" i="5"/>
  <c r="M319" i="5"/>
  <c r="K320" i="5"/>
  <c r="M320" i="5"/>
  <c r="K321" i="5"/>
  <c r="M321" i="5"/>
  <c r="K322" i="5"/>
  <c r="M322" i="5"/>
  <c r="K323" i="5"/>
  <c r="M323" i="5"/>
  <c r="K324" i="5"/>
  <c r="M324" i="5"/>
  <c r="K325" i="5"/>
  <c r="M325" i="5"/>
  <c r="K326" i="5"/>
  <c r="M326" i="5"/>
  <c r="K327" i="5"/>
  <c r="M327" i="5"/>
  <c r="K328" i="5"/>
  <c r="M328" i="5"/>
  <c r="K329" i="5"/>
  <c r="M329" i="5"/>
  <c r="K330" i="5"/>
  <c r="M330" i="5"/>
  <c r="K331" i="5"/>
  <c r="M331" i="5"/>
  <c r="K332" i="5"/>
  <c r="M332" i="5"/>
  <c r="K333" i="5"/>
  <c r="M333" i="5"/>
  <c r="K334" i="5"/>
  <c r="M334" i="5"/>
  <c r="K335" i="5"/>
  <c r="M335" i="5"/>
  <c r="K336" i="5"/>
  <c r="M336" i="5"/>
  <c r="K337" i="5"/>
  <c r="M337" i="5"/>
  <c r="K338" i="5"/>
  <c r="M338" i="5"/>
  <c r="K339" i="5"/>
  <c r="M339" i="5"/>
  <c r="K340" i="5"/>
  <c r="M340" i="5"/>
  <c r="K341" i="5"/>
  <c r="M341" i="5"/>
  <c r="K342" i="5"/>
  <c r="M342" i="5"/>
  <c r="K343" i="5"/>
  <c r="M343" i="5"/>
  <c r="K344" i="5"/>
  <c r="M344" i="5"/>
  <c r="K345" i="5"/>
  <c r="M345" i="5"/>
  <c r="K346" i="5"/>
  <c r="M346" i="5"/>
  <c r="K347" i="5"/>
  <c r="M347" i="5"/>
  <c r="K348" i="5"/>
  <c r="M348" i="5"/>
  <c r="K349" i="5"/>
  <c r="M349" i="5"/>
  <c r="K350" i="5"/>
  <c r="M350" i="5"/>
  <c r="K351" i="5"/>
  <c r="M351" i="5"/>
  <c r="K352" i="5"/>
  <c r="M352" i="5"/>
  <c r="K353" i="5"/>
  <c r="M353" i="5"/>
  <c r="K354" i="5"/>
  <c r="M354" i="5"/>
  <c r="K355" i="5"/>
  <c r="M355" i="5"/>
  <c r="K356" i="5"/>
  <c r="M356" i="5"/>
  <c r="K357" i="5"/>
  <c r="M357" i="5"/>
  <c r="K358" i="5"/>
  <c r="M358" i="5"/>
  <c r="K359" i="5"/>
  <c r="M359" i="5"/>
  <c r="K360" i="5"/>
  <c r="M360" i="5"/>
  <c r="K361" i="5"/>
  <c r="M361" i="5"/>
  <c r="K362" i="5"/>
  <c r="M362" i="5"/>
  <c r="K363" i="5"/>
  <c r="M363" i="5"/>
  <c r="K364" i="5"/>
  <c r="M364" i="5"/>
  <c r="K365" i="5"/>
  <c r="M365" i="5"/>
  <c r="K366" i="5"/>
  <c r="M366" i="5"/>
  <c r="K367" i="5"/>
  <c r="M367" i="5"/>
  <c r="K368" i="5"/>
  <c r="M368" i="5"/>
  <c r="K369" i="5"/>
  <c r="M369" i="5"/>
  <c r="K370" i="5"/>
  <c r="M370" i="5"/>
  <c r="K371" i="5"/>
  <c r="M371" i="5"/>
  <c r="K372" i="5"/>
  <c r="M372" i="5"/>
  <c r="K373" i="5"/>
  <c r="M373" i="5"/>
  <c r="K374" i="5"/>
  <c r="M374" i="5"/>
  <c r="K375" i="5"/>
  <c r="M375" i="5"/>
  <c r="K376" i="5"/>
  <c r="M376" i="5"/>
  <c r="K377" i="5"/>
  <c r="M377" i="5"/>
  <c r="K378" i="5"/>
  <c r="M378" i="5"/>
  <c r="K379" i="5"/>
  <c r="M379" i="5"/>
  <c r="K380" i="5"/>
  <c r="M380" i="5"/>
  <c r="K381" i="5"/>
  <c r="M381" i="5"/>
  <c r="K382" i="5"/>
  <c r="M382" i="5"/>
  <c r="K383" i="5"/>
  <c r="M383" i="5"/>
  <c r="K384" i="5"/>
  <c r="M384" i="5"/>
  <c r="K385" i="5"/>
  <c r="M385" i="5"/>
  <c r="K386" i="5"/>
  <c r="M386" i="5"/>
  <c r="K387" i="5"/>
  <c r="M387" i="5"/>
  <c r="K388" i="5"/>
  <c r="M388" i="5"/>
  <c r="K389" i="5"/>
  <c r="M389" i="5"/>
  <c r="K390" i="5"/>
  <c r="M390" i="5"/>
  <c r="K391" i="5"/>
  <c r="M391" i="5"/>
  <c r="K392" i="5"/>
  <c r="M392" i="5"/>
  <c r="K393" i="5"/>
  <c r="M393" i="5"/>
  <c r="K394" i="5"/>
  <c r="M394" i="5"/>
  <c r="K395" i="5"/>
  <c r="M395" i="5"/>
  <c r="K396" i="5"/>
  <c r="M396" i="5"/>
  <c r="K397" i="5"/>
  <c r="M397" i="5"/>
  <c r="K398" i="5"/>
  <c r="M398" i="5"/>
  <c r="K399" i="5"/>
  <c r="M399" i="5"/>
  <c r="K400" i="5"/>
  <c r="M400" i="5"/>
  <c r="K401" i="5"/>
  <c r="M401" i="5"/>
  <c r="K402" i="5"/>
  <c r="M402" i="5"/>
  <c r="K403" i="5"/>
  <c r="M403" i="5"/>
  <c r="K404" i="5"/>
  <c r="M404" i="5"/>
  <c r="K405" i="5"/>
  <c r="M405" i="5"/>
  <c r="K406" i="5"/>
  <c r="M406" i="5"/>
  <c r="K407" i="5"/>
  <c r="M407" i="5"/>
  <c r="K408" i="5"/>
  <c r="M408" i="5"/>
  <c r="K409" i="5"/>
  <c r="M409" i="5"/>
  <c r="K410" i="5"/>
  <c r="M410" i="5"/>
  <c r="K411" i="5"/>
  <c r="M411" i="5"/>
  <c r="K412" i="5"/>
  <c r="M412" i="5"/>
  <c r="K413" i="5"/>
  <c r="M413" i="5"/>
  <c r="K414" i="5"/>
  <c r="M414" i="5"/>
  <c r="K415" i="5"/>
  <c r="M415" i="5"/>
  <c r="K416" i="5"/>
  <c r="M416" i="5"/>
  <c r="K417" i="5"/>
  <c r="M417" i="5"/>
  <c r="K418" i="5"/>
  <c r="M418" i="5"/>
  <c r="K419" i="5"/>
  <c r="M419" i="5"/>
  <c r="K420" i="5"/>
  <c r="M420" i="5"/>
  <c r="K421" i="5"/>
  <c r="M421" i="5"/>
  <c r="K422" i="5"/>
  <c r="M422" i="5"/>
  <c r="K423" i="5"/>
  <c r="M423" i="5"/>
  <c r="K424" i="5"/>
  <c r="M424" i="5"/>
  <c r="K425" i="5"/>
  <c r="M425" i="5"/>
  <c r="K426" i="5"/>
  <c r="M426" i="5"/>
  <c r="K427" i="5"/>
  <c r="M427" i="5"/>
  <c r="K428" i="5"/>
  <c r="M428" i="5"/>
  <c r="K429" i="5"/>
  <c r="M429" i="5"/>
  <c r="K430" i="5"/>
  <c r="M430" i="5"/>
  <c r="K431" i="5"/>
  <c r="M431" i="5"/>
  <c r="K432" i="5"/>
  <c r="M432" i="5"/>
  <c r="K433" i="5"/>
  <c r="M433" i="5"/>
  <c r="K434" i="5"/>
  <c r="M434" i="5"/>
  <c r="K435" i="5"/>
  <c r="M435" i="5"/>
  <c r="K436" i="5"/>
  <c r="M436" i="5"/>
  <c r="K437" i="5"/>
  <c r="M437" i="5"/>
  <c r="K438" i="5"/>
  <c r="M438" i="5"/>
  <c r="K439" i="5"/>
  <c r="M439" i="5"/>
  <c r="K440" i="5"/>
  <c r="M440" i="5"/>
  <c r="K441" i="5"/>
  <c r="M441" i="5"/>
  <c r="K442" i="5"/>
  <c r="M442" i="5"/>
  <c r="K443" i="5"/>
  <c r="M443" i="5"/>
  <c r="K444" i="5"/>
  <c r="M444" i="5"/>
  <c r="K445" i="5"/>
  <c r="M445" i="5"/>
  <c r="K446" i="5"/>
  <c r="M446" i="5"/>
  <c r="K447" i="5"/>
  <c r="M447" i="5"/>
  <c r="K448" i="5"/>
  <c r="M448" i="5"/>
  <c r="K449" i="5"/>
  <c r="M449" i="5"/>
  <c r="K450" i="5"/>
  <c r="M450" i="5"/>
  <c r="K451" i="5"/>
  <c r="M451" i="5"/>
  <c r="K452" i="5"/>
  <c r="M452" i="5"/>
  <c r="K453" i="5"/>
  <c r="M453" i="5"/>
  <c r="K454" i="5"/>
  <c r="M454" i="5"/>
  <c r="K455" i="5"/>
  <c r="M455" i="5"/>
  <c r="K456" i="5"/>
  <c r="M456" i="5"/>
  <c r="K457" i="5"/>
  <c r="M457" i="5"/>
  <c r="K458" i="5"/>
  <c r="M458" i="5"/>
  <c r="K459" i="5"/>
  <c r="M459" i="5"/>
  <c r="K460" i="5"/>
  <c r="M460" i="5"/>
  <c r="K461" i="5"/>
  <c r="M461" i="5"/>
  <c r="K462" i="5"/>
  <c r="M462" i="5"/>
  <c r="K463" i="5"/>
  <c r="M463" i="5"/>
  <c r="K464" i="5"/>
  <c r="M464" i="5"/>
  <c r="K465" i="5"/>
  <c r="M465" i="5"/>
  <c r="K466" i="5"/>
  <c r="M466" i="5"/>
  <c r="K467" i="5"/>
  <c r="M467" i="5"/>
  <c r="K468" i="5"/>
  <c r="M468" i="5"/>
  <c r="K469" i="5"/>
  <c r="M469" i="5"/>
  <c r="K19" i="5"/>
  <c r="K20" i="10"/>
  <c r="M20" i="10"/>
  <c r="K21" i="10"/>
  <c r="M21" i="10"/>
  <c r="K22" i="10"/>
  <c r="M22" i="10"/>
  <c r="K23" i="10"/>
  <c r="M23" i="10"/>
  <c r="K24" i="10"/>
  <c r="M24" i="10"/>
  <c r="K25" i="10"/>
  <c r="M25" i="10"/>
  <c r="K26" i="10"/>
  <c r="M26" i="10"/>
  <c r="K27" i="10"/>
  <c r="M27" i="10"/>
  <c r="K28" i="10"/>
  <c r="M28" i="10"/>
  <c r="K29" i="10"/>
  <c r="M29" i="10"/>
  <c r="K30" i="10"/>
  <c r="M30" i="10"/>
  <c r="K31" i="10"/>
  <c r="M31" i="10"/>
  <c r="K32" i="10"/>
  <c r="M32" i="10"/>
  <c r="K33" i="10"/>
  <c r="M33" i="10"/>
  <c r="K34" i="10"/>
  <c r="M34" i="10"/>
  <c r="K35" i="10"/>
  <c r="M35" i="10"/>
  <c r="K36" i="10"/>
  <c r="M36" i="10"/>
  <c r="K37" i="10"/>
  <c r="M37" i="10"/>
  <c r="K38" i="10"/>
  <c r="M38" i="10"/>
  <c r="K39" i="10"/>
  <c r="M39" i="10"/>
  <c r="K40" i="10"/>
  <c r="M40" i="10"/>
  <c r="K41" i="10"/>
  <c r="M41" i="10"/>
  <c r="K42" i="10"/>
  <c r="M42" i="10"/>
  <c r="K43" i="10"/>
  <c r="M43" i="10"/>
  <c r="K44" i="10"/>
  <c r="M44" i="10"/>
  <c r="K45" i="10"/>
  <c r="M45" i="10"/>
  <c r="K46" i="10"/>
  <c r="M46" i="10"/>
  <c r="K47" i="10"/>
  <c r="M47" i="10"/>
  <c r="K48" i="10"/>
  <c r="M48" i="10"/>
  <c r="K49" i="10"/>
  <c r="M49" i="10"/>
  <c r="K50" i="10"/>
  <c r="M50" i="10"/>
  <c r="K51" i="10"/>
  <c r="M51" i="10"/>
  <c r="K52" i="10"/>
  <c r="M52" i="10"/>
  <c r="K53" i="10"/>
  <c r="M53" i="10"/>
  <c r="K54" i="10"/>
  <c r="M54" i="10"/>
  <c r="K55" i="10"/>
  <c r="M55" i="10"/>
  <c r="K56" i="10"/>
  <c r="M56" i="10"/>
  <c r="K57" i="10"/>
  <c r="M57" i="10"/>
  <c r="K58" i="10"/>
  <c r="M58" i="10"/>
  <c r="K59" i="10"/>
  <c r="M59" i="10"/>
  <c r="K60" i="10"/>
  <c r="M60" i="10"/>
  <c r="K61" i="10"/>
  <c r="M61" i="10"/>
  <c r="K62" i="10"/>
  <c r="M62" i="10"/>
  <c r="K63" i="10"/>
  <c r="M63" i="10"/>
  <c r="K64" i="10"/>
  <c r="M64" i="10"/>
  <c r="K65" i="10"/>
  <c r="M65" i="10"/>
  <c r="K66" i="10"/>
  <c r="M66" i="10"/>
  <c r="K67" i="10"/>
  <c r="M67" i="10"/>
  <c r="K68" i="10"/>
  <c r="M68" i="10"/>
  <c r="K69" i="10"/>
  <c r="M69" i="10"/>
  <c r="K70" i="10"/>
  <c r="M70" i="10"/>
  <c r="K71" i="10"/>
  <c r="M71" i="10"/>
  <c r="K72" i="10"/>
  <c r="M72" i="10"/>
  <c r="K73" i="10"/>
  <c r="M73" i="10"/>
  <c r="K74" i="10"/>
  <c r="M74" i="10"/>
  <c r="K75" i="10"/>
  <c r="M75" i="10"/>
  <c r="K76" i="10"/>
  <c r="M76" i="10"/>
  <c r="K77" i="10"/>
  <c r="M77" i="10"/>
  <c r="K78" i="10"/>
  <c r="M78" i="10"/>
  <c r="K79" i="10"/>
  <c r="M79" i="10"/>
  <c r="K80" i="10"/>
  <c r="M80" i="10"/>
  <c r="K81" i="10"/>
  <c r="M81" i="10"/>
  <c r="K82" i="10"/>
  <c r="M82" i="10"/>
  <c r="K83" i="10"/>
  <c r="M83" i="10"/>
  <c r="K84" i="10"/>
  <c r="M84" i="10"/>
  <c r="K85" i="10"/>
  <c r="M85" i="10"/>
  <c r="K86" i="10"/>
  <c r="M86" i="10"/>
  <c r="K87" i="10"/>
  <c r="M87" i="10"/>
  <c r="K88" i="10"/>
  <c r="M88" i="10"/>
  <c r="K89" i="10"/>
  <c r="M89" i="10"/>
  <c r="K90" i="10"/>
  <c r="M90" i="10"/>
  <c r="K91" i="10"/>
  <c r="M91" i="10"/>
  <c r="K92" i="10"/>
  <c r="M92" i="10"/>
  <c r="K93" i="10"/>
  <c r="M93" i="10"/>
  <c r="K94" i="10"/>
  <c r="M94" i="10"/>
  <c r="K95" i="10"/>
  <c r="M95" i="10"/>
  <c r="K96" i="10"/>
  <c r="M96" i="10"/>
  <c r="K97" i="10"/>
  <c r="M97" i="10"/>
  <c r="K98" i="10"/>
  <c r="M98" i="10"/>
  <c r="K99" i="10"/>
  <c r="M99" i="10"/>
  <c r="K100" i="10"/>
  <c r="M100" i="10"/>
  <c r="K101" i="10"/>
  <c r="M101" i="10"/>
  <c r="K102" i="10"/>
  <c r="M102" i="10"/>
  <c r="K103" i="10"/>
  <c r="M103" i="10"/>
  <c r="K104" i="10"/>
  <c r="M104" i="10"/>
  <c r="K105" i="10"/>
  <c r="M105" i="10"/>
  <c r="K106" i="10"/>
  <c r="M106" i="10"/>
  <c r="K107" i="10"/>
  <c r="M107" i="10"/>
  <c r="K108" i="10"/>
  <c r="M108" i="10"/>
  <c r="K109" i="10"/>
  <c r="M109" i="10"/>
  <c r="K110" i="10"/>
  <c r="M110" i="10"/>
  <c r="K111" i="10"/>
  <c r="M111" i="10"/>
  <c r="K112" i="10"/>
  <c r="M112" i="10"/>
  <c r="K113" i="10"/>
  <c r="M113" i="10"/>
  <c r="K114" i="10"/>
  <c r="M114" i="10"/>
  <c r="K115" i="10"/>
  <c r="M115" i="10"/>
  <c r="K116" i="10"/>
  <c r="M116" i="10"/>
  <c r="K117" i="10"/>
  <c r="M117" i="10"/>
  <c r="K118" i="10"/>
  <c r="M118" i="10"/>
  <c r="K119" i="10"/>
  <c r="M119" i="10"/>
  <c r="K120" i="10"/>
  <c r="M120" i="10"/>
  <c r="K121" i="10"/>
  <c r="M121" i="10"/>
  <c r="K122" i="10"/>
  <c r="M122" i="10"/>
  <c r="K123" i="10"/>
  <c r="M123" i="10"/>
  <c r="K124" i="10"/>
  <c r="M124" i="10"/>
  <c r="K125" i="10"/>
  <c r="M125" i="10"/>
  <c r="K126" i="10"/>
  <c r="M126" i="10"/>
  <c r="K127" i="10"/>
  <c r="M127" i="10"/>
  <c r="K128" i="10"/>
  <c r="M128" i="10"/>
  <c r="K129" i="10"/>
  <c r="M129" i="10"/>
  <c r="K130" i="10"/>
  <c r="M130" i="10"/>
  <c r="K131" i="10"/>
  <c r="M131" i="10"/>
  <c r="K132" i="10"/>
  <c r="M132" i="10"/>
  <c r="K133" i="10"/>
  <c r="M133" i="10"/>
  <c r="K134" i="10"/>
  <c r="M134" i="10"/>
  <c r="K135" i="10"/>
  <c r="M135" i="10"/>
  <c r="K136" i="10"/>
  <c r="M136" i="10"/>
  <c r="K137" i="10"/>
  <c r="M137" i="10"/>
  <c r="K138" i="10"/>
  <c r="M138" i="10"/>
  <c r="K139" i="10"/>
  <c r="M139" i="10"/>
  <c r="K140" i="10"/>
  <c r="M140" i="10"/>
  <c r="K141" i="10"/>
  <c r="M141" i="10"/>
  <c r="K142" i="10"/>
  <c r="M142" i="10"/>
  <c r="K143" i="10"/>
  <c r="M143" i="10"/>
  <c r="K144" i="10"/>
  <c r="M144" i="10"/>
  <c r="K145" i="10"/>
  <c r="M145" i="10"/>
  <c r="K146" i="10"/>
  <c r="M146" i="10"/>
  <c r="K147" i="10"/>
  <c r="M147" i="10"/>
  <c r="K148" i="10"/>
  <c r="M148" i="10"/>
  <c r="K149" i="10"/>
  <c r="M149" i="10"/>
  <c r="K150" i="10"/>
  <c r="M150" i="10"/>
  <c r="K151" i="10"/>
  <c r="M151" i="10"/>
  <c r="K152" i="10"/>
  <c r="M152" i="10"/>
  <c r="K153" i="10"/>
  <c r="M153" i="10"/>
  <c r="K154" i="10"/>
  <c r="M154" i="10"/>
  <c r="K155" i="10"/>
  <c r="M155" i="10"/>
  <c r="K156" i="10"/>
  <c r="M156" i="10"/>
  <c r="K157" i="10"/>
  <c r="M157" i="10"/>
  <c r="K158" i="10"/>
  <c r="M158" i="10"/>
  <c r="K159" i="10"/>
  <c r="M159" i="10"/>
  <c r="K160" i="10"/>
  <c r="M160" i="10"/>
  <c r="K161" i="10"/>
  <c r="M161" i="10"/>
  <c r="K162" i="10"/>
  <c r="M162" i="10"/>
  <c r="K163" i="10"/>
  <c r="M163" i="10"/>
  <c r="K164" i="10"/>
  <c r="M164" i="10"/>
  <c r="K165" i="10"/>
  <c r="M165" i="10"/>
  <c r="K166" i="10"/>
  <c r="M166" i="10"/>
  <c r="K167" i="10"/>
  <c r="M167" i="10"/>
  <c r="K168" i="10"/>
  <c r="M168" i="10"/>
  <c r="K169" i="10"/>
  <c r="M169" i="10"/>
  <c r="K170" i="10"/>
  <c r="M170" i="10"/>
  <c r="K171" i="10"/>
  <c r="M171" i="10"/>
  <c r="K172" i="10"/>
  <c r="M172" i="10"/>
  <c r="K173" i="10"/>
  <c r="M173" i="10"/>
  <c r="K174" i="10"/>
  <c r="M174" i="10"/>
  <c r="K175" i="10"/>
  <c r="M175" i="10"/>
  <c r="K176" i="10"/>
  <c r="M176" i="10"/>
  <c r="K177" i="10"/>
  <c r="M177" i="10"/>
  <c r="K178" i="10"/>
  <c r="M178" i="10"/>
  <c r="K179" i="10"/>
  <c r="M179" i="10"/>
  <c r="K180" i="10"/>
  <c r="M180" i="10"/>
  <c r="K181" i="10"/>
  <c r="M181" i="10"/>
  <c r="K182" i="10"/>
  <c r="M182" i="10"/>
  <c r="K183" i="10"/>
  <c r="M183" i="10"/>
  <c r="K184" i="10"/>
  <c r="M184" i="10"/>
  <c r="K185" i="10"/>
  <c r="M185" i="10"/>
  <c r="K186" i="10"/>
  <c r="M186" i="10"/>
  <c r="K187" i="10"/>
  <c r="M187" i="10"/>
  <c r="K188" i="10"/>
  <c r="M188" i="10"/>
  <c r="K189" i="10"/>
  <c r="M189" i="10"/>
  <c r="K190" i="10"/>
  <c r="M190" i="10"/>
  <c r="K191" i="10"/>
  <c r="M191" i="10"/>
  <c r="K192" i="10"/>
  <c r="M192" i="10"/>
  <c r="K193" i="10"/>
  <c r="M193" i="10"/>
  <c r="K194" i="10"/>
  <c r="M194" i="10"/>
  <c r="K195" i="10"/>
  <c r="M195" i="10"/>
  <c r="K196" i="10"/>
  <c r="M196" i="10"/>
  <c r="K197" i="10"/>
  <c r="M197" i="10"/>
  <c r="K198" i="10"/>
  <c r="M198" i="10"/>
  <c r="K199" i="10"/>
  <c r="M199" i="10"/>
  <c r="K200" i="10"/>
  <c r="M200" i="10"/>
  <c r="K201" i="10"/>
  <c r="M201" i="10"/>
  <c r="K202" i="10"/>
  <c r="M202" i="10"/>
  <c r="K203" i="10"/>
  <c r="M203" i="10"/>
  <c r="K204" i="10"/>
  <c r="M204" i="10"/>
  <c r="K205" i="10"/>
  <c r="M205" i="10"/>
  <c r="K206" i="10"/>
  <c r="M206" i="10"/>
  <c r="K207" i="10"/>
  <c r="M207" i="10"/>
  <c r="K208" i="10"/>
  <c r="M208" i="10"/>
  <c r="K209" i="10"/>
  <c r="M209" i="10"/>
  <c r="K210" i="10"/>
  <c r="M210" i="10"/>
  <c r="K211" i="10"/>
  <c r="M211" i="10"/>
  <c r="K212" i="10"/>
  <c r="M212" i="10"/>
  <c r="K213" i="10"/>
  <c r="M213" i="10"/>
  <c r="K214" i="10"/>
  <c r="M214" i="10"/>
  <c r="K215" i="10"/>
  <c r="M215" i="10"/>
  <c r="K216" i="10"/>
  <c r="M216" i="10"/>
  <c r="K217" i="10"/>
  <c r="M217" i="10"/>
  <c r="K218" i="10"/>
  <c r="M218" i="10"/>
  <c r="K219" i="10"/>
  <c r="M219" i="10"/>
  <c r="K220" i="10"/>
  <c r="M220" i="10"/>
  <c r="K221" i="10"/>
  <c r="M221" i="10"/>
  <c r="K222" i="10"/>
  <c r="M222" i="10"/>
  <c r="K223" i="10"/>
  <c r="M223" i="10"/>
  <c r="K224" i="10"/>
  <c r="M224" i="10"/>
  <c r="K225" i="10"/>
  <c r="M225" i="10"/>
  <c r="K226" i="10"/>
  <c r="M226" i="10"/>
  <c r="K227" i="10"/>
  <c r="M227" i="10"/>
  <c r="K228" i="10"/>
  <c r="M228" i="10"/>
  <c r="K229" i="10"/>
  <c r="M229" i="10"/>
  <c r="K230" i="10"/>
  <c r="M230" i="10"/>
  <c r="K231" i="10"/>
  <c r="M231" i="10"/>
  <c r="K232" i="10"/>
  <c r="M232" i="10"/>
  <c r="K233" i="10"/>
  <c r="M233" i="10"/>
  <c r="K234" i="10"/>
  <c r="M234" i="10"/>
  <c r="K235" i="10"/>
  <c r="M235" i="10"/>
  <c r="K236" i="10"/>
  <c r="M236" i="10"/>
  <c r="K237" i="10"/>
  <c r="M237" i="10"/>
  <c r="K238" i="10"/>
  <c r="M238" i="10"/>
  <c r="K239" i="10"/>
  <c r="M239" i="10"/>
  <c r="K240" i="10"/>
  <c r="M240" i="10"/>
  <c r="K241" i="10"/>
  <c r="M241" i="10"/>
  <c r="K242" i="10"/>
  <c r="M242" i="10"/>
  <c r="K243" i="10"/>
  <c r="M243" i="10"/>
  <c r="K244" i="10"/>
  <c r="M244" i="10"/>
  <c r="K245" i="10"/>
  <c r="M245" i="10"/>
  <c r="K246" i="10"/>
  <c r="M246" i="10"/>
  <c r="K247" i="10"/>
  <c r="M247" i="10"/>
  <c r="K248" i="10"/>
  <c r="M248" i="10"/>
  <c r="K249" i="10"/>
  <c r="M249" i="10"/>
  <c r="K250" i="10"/>
  <c r="M250" i="10"/>
  <c r="K251" i="10"/>
  <c r="M251" i="10"/>
  <c r="K252" i="10"/>
  <c r="M252" i="10"/>
  <c r="K253" i="10"/>
  <c r="M253" i="10"/>
  <c r="K254" i="10"/>
  <c r="M254" i="10"/>
  <c r="K255" i="10"/>
  <c r="M255" i="10"/>
  <c r="K256" i="10"/>
  <c r="M256" i="10"/>
  <c r="K257" i="10"/>
  <c r="M257" i="10"/>
  <c r="K258" i="10"/>
  <c r="M258" i="10"/>
  <c r="K259" i="10"/>
  <c r="M259" i="10"/>
  <c r="K260" i="10"/>
  <c r="M260" i="10"/>
  <c r="K261" i="10"/>
  <c r="M261" i="10"/>
  <c r="K262" i="10"/>
  <c r="M262" i="10"/>
  <c r="K263" i="10"/>
  <c r="M263" i="10"/>
  <c r="K264" i="10"/>
  <c r="M264" i="10"/>
  <c r="K265" i="10"/>
  <c r="M265" i="10"/>
  <c r="K266" i="10"/>
  <c r="M266" i="10"/>
  <c r="K267" i="10"/>
  <c r="M267" i="10"/>
  <c r="K268" i="10"/>
  <c r="M268" i="10"/>
  <c r="K269" i="10"/>
  <c r="M269" i="10"/>
  <c r="K270" i="10"/>
  <c r="M270" i="10"/>
  <c r="K271" i="10"/>
  <c r="M271" i="10"/>
  <c r="K272" i="10"/>
  <c r="M272" i="10"/>
  <c r="K273" i="10"/>
  <c r="M273" i="10"/>
  <c r="K274" i="10"/>
  <c r="M274" i="10"/>
  <c r="K275" i="10"/>
  <c r="M275" i="10"/>
  <c r="K276" i="10"/>
  <c r="M276" i="10"/>
  <c r="K277" i="10"/>
  <c r="M277" i="10"/>
  <c r="K278" i="10"/>
  <c r="M278" i="10"/>
  <c r="K279" i="10"/>
  <c r="M279" i="10"/>
  <c r="K280" i="10"/>
  <c r="M280" i="10"/>
  <c r="K281" i="10"/>
  <c r="M281" i="10"/>
  <c r="K282" i="10"/>
  <c r="M282" i="10"/>
  <c r="K283" i="10"/>
  <c r="M283" i="10"/>
  <c r="K284" i="10"/>
  <c r="M284" i="10"/>
  <c r="K285" i="10"/>
  <c r="M285" i="10"/>
  <c r="K286" i="10"/>
  <c r="M286" i="10"/>
  <c r="K287" i="10"/>
  <c r="M287" i="10"/>
  <c r="K288" i="10"/>
  <c r="M288" i="10"/>
  <c r="K289" i="10"/>
  <c r="M289" i="10"/>
  <c r="K290" i="10"/>
  <c r="M290" i="10"/>
  <c r="K291" i="10"/>
  <c r="M291" i="10"/>
  <c r="K292" i="10"/>
  <c r="M292" i="10"/>
  <c r="K293" i="10"/>
  <c r="M293" i="10"/>
  <c r="K294" i="10"/>
  <c r="M294" i="10"/>
  <c r="K295" i="10"/>
  <c r="M295" i="10"/>
  <c r="K296" i="10"/>
  <c r="M296" i="10"/>
  <c r="K297" i="10"/>
  <c r="M297" i="10"/>
  <c r="K298" i="10"/>
  <c r="M298" i="10"/>
  <c r="K299" i="10"/>
  <c r="M299" i="10"/>
  <c r="K300" i="10"/>
  <c r="M300" i="10"/>
  <c r="K301" i="10"/>
  <c r="M301" i="10"/>
  <c r="K302" i="10"/>
  <c r="M302" i="10"/>
  <c r="K303" i="10"/>
  <c r="M303" i="10"/>
  <c r="K304" i="10"/>
  <c r="M304" i="10"/>
  <c r="K305" i="10"/>
  <c r="M305" i="10"/>
  <c r="K306" i="10"/>
  <c r="M306" i="10"/>
  <c r="K307" i="10"/>
  <c r="M307" i="10"/>
  <c r="K308" i="10"/>
  <c r="M308" i="10"/>
  <c r="K309" i="10"/>
  <c r="M309" i="10"/>
  <c r="K310" i="10"/>
  <c r="M310" i="10"/>
  <c r="K311" i="10"/>
  <c r="M311" i="10"/>
  <c r="K312" i="10"/>
  <c r="M312" i="10"/>
  <c r="K313" i="10"/>
  <c r="M313" i="10"/>
  <c r="K314" i="10"/>
  <c r="M314" i="10"/>
  <c r="K315" i="10"/>
  <c r="M315" i="10"/>
  <c r="K316" i="10"/>
  <c r="M316" i="10"/>
  <c r="K317" i="10"/>
  <c r="M317" i="10"/>
  <c r="K318" i="10"/>
  <c r="M318" i="10"/>
  <c r="K319" i="10"/>
  <c r="M319" i="10"/>
  <c r="K320" i="10"/>
  <c r="M320" i="10"/>
  <c r="K321" i="10"/>
  <c r="M321" i="10"/>
  <c r="K322" i="10"/>
  <c r="M322" i="10"/>
  <c r="K323" i="10"/>
  <c r="M323" i="10"/>
  <c r="K324" i="10"/>
  <c r="M324" i="10"/>
  <c r="K325" i="10"/>
  <c r="M325" i="10"/>
  <c r="K326" i="10"/>
  <c r="M326" i="10"/>
  <c r="K327" i="10"/>
  <c r="M327" i="10"/>
  <c r="K328" i="10"/>
  <c r="M328" i="10"/>
  <c r="K329" i="10"/>
  <c r="M329" i="10"/>
  <c r="K330" i="10"/>
  <c r="M330" i="10"/>
  <c r="K331" i="10"/>
  <c r="M331" i="10"/>
  <c r="K332" i="10"/>
  <c r="M332" i="10"/>
  <c r="K333" i="10"/>
  <c r="M333" i="10"/>
  <c r="K334" i="10"/>
  <c r="M334" i="10"/>
  <c r="K335" i="10"/>
  <c r="M335" i="10"/>
  <c r="K336" i="10"/>
  <c r="M336" i="10"/>
  <c r="K337" i="10"/>
  <c r="M337" i="10"/>
  <c r="K338" i="10"/>
  <c r="M338" i="10"/>
  <c r="K339" i="10"/>
  <c r="M339" i="10"/>
  <c r="K340" i="10"/>
  <c r="M340" i="10"/>
  <c r="K341" i="10"/>
  <c r="M341" i="10"/>
  <c r="K342" i="10"/>
  <c r="M342" i="10"/>
  <c r="K343" i="10"/>
  <c r="M343" i="10"/>
  <c r="K344" i="10"/>
  <c r="M344" i="10"/>
  <c r="K345" i="10"/>
  <c r="M345" i="10"/>
  <c r="K346" i="10"/>
  <c r="M346" i="10"/>
  <c r="K347" i="10"/>
  <c r="M347" i="10"/>
  <c r="K348" i="10"/>
  <c r="M348" i="10"/>
  <c r="K349" i="10"/>
  <c r="M349" i="10"/>
  <c r="K350" i="10"/>
  <c r="M350" i="10"/>
  <c r="K351" i="10"/>
  <c r="M351" i="10"/>
  <c r="K352" i="10"/>
  <c r="M352" i="10"/>
  <c r="K353" i="10"/>
  <c r="M353" i="10"/>
  <c r="K354" i="10"/>
  <c r="M354" i="10"/>
  <c r="K355" i="10"/>
  <c r="M355" i="10"/>
  <c r="K356" i="10"/>
  <c r="M356" i="10"/>
  <c r="K357" i="10"/>
  <c r="M357" i="10"/>
  <c r="K358" i="10"/>
  <c r="M358" i="10"/>
  <c r="K359" i="10"/>
  <c r="M359" i="10"/>
  <c r="K360" i="10"/>
  <c r="M360" i="10"/>
  <c r="K361" i="10"/>
  <c r="M361" i="10"/>
  <c r="K362" i="10"/>
  <c r="M362" i="10"/>
  <c r="K363" i="10"/>
  <c r="M363" i="10"/>
  <c r="K364" i="10"/>
  <c r="M364" i="10"/>
  <c r="K365" i="10"/>
  <c r="M365" i="10"/>
  <c r="K366" i="10"/>
  <c r="M366" i="10"/>
  <c r="K367" i="10"/>
  <c r="M367" i="10"/>
  <c r="K368" i="10"/>
  <c r="M368" i="10"/>
  <c r="K369" i="10"/>
  <c r="M369" i="10"/>
  <c r="K370" i="10"/>
  <c r="M370" i="10"/>
  <c r="K371" i="10"/>
  <c r="M371" i="10"/>
  <c r="K372" i="10"/>
  <c r="M372" i="10"/>
  <c r="K373" i="10"/>
  <c r="M373" i="10"/>
  <c r="K374" i="10"/>
  <c r="M374" i="10"/>
  <c r="K375" i="10"/>
  <c r="M375" i="10"/>
  <c r="K376" i="10"/>
  <c r="M376" i="10"/>
  <c r="K377" i="10"/>
  <c r="M377" i="10"/>
  <c r="K378" i="10"/>
  <c r="M378" i="10"/>
  <c r="K379" i="10"/>
  <c r="M379" i="10"/>
  <c r="K380" i="10"/>
  <c r="M380" i="10"/>
  <c r="K381" i="10"/>
  <c r="M381" i="10"/>
  <c r="K382" i="10"/>
  <c r="M382" i="10"/>
  <c r="K383" i="10"/>
  <c r="M383" i="10"/>
  <c r="K384" i="10"/>
  <c r="M384" i="10"/>
  <c r="K385" i="10"/>
  <c r="M385" i="10"/>
  <c r="K386" i="10"/>
  <c r="M386" i="10"/>
  <c r="K387" i="10"/>
  <c r="M387" i="10"/>
  <c r="K388" i="10"/>
  <c r="M388" i="10"/>
  <c r="K389" i="10"/>
  <c r="M389" i="10"/>
  <c r="K390" i="10"/>
  <c r="M390" i="10"/>
  <c r="K391" i="10"/>
  <c r="M391" i="10"/>
  <c r="K392" i="10"/>
  <c r="M392" i="10"/>
  <c r="K393" i="10"/>
  <c r="M393" i="10"/>
  <c r="K394" i="10"/>
  <c r="M394" i="10"/>
  <c r="K395" i="10"/>
  <c r="M395" i="10"/>
  <c r="K396" i="10"/>
  <c r="M396" i="10"/>
  <c r="K397" i="10"/>
  <c r="M397" i="10"/>
  <c r="K398" i="10"/>
  <c r="M398" i="10"/>
  <c r="K399" i="10"/>
  <c r="M399" i="10"/>
  <c r="K400" i="10"/>
  <c r="M400" i="10"/>
  <c r="K401" i="10"/>
  <c r="M401" i="10"/>
  <c r="K402" i="10"/>
  <c r="M402" i="10"/>
  <c r="K403" i="10"/>
  <c r="M403" i="10"/>
  <c r="K404" i="10"/>
  <c r="M404" i="10"/>
  <c r="K405" i="10"/>
  <c r="M405" i="10"/>
  <c r="K406" i="10"/>
  <c r="M406" i="10"/>
  <c r="K407" i="10"/>
  <c r="M407" i="10"/>
  <c r="K408" i="10"/>
  <c r="M408" i="10"/>
  <c r="K409" i="10"/>
  <c r="M409" i="10"/>
  <c r="K410" i="10"/>
  <c r="M410" i="10"/>
  <c r="K411" i="10"/>
  <c r="M411" i="10"/>
  <c r="K412" i="10"/>
  <c r="M412" i="10"/>
  <c r="K413" i="10"/>
  <c r="M413" i="10"/>
  <c r="K414" i="10"/>
  <c r="M414" i="10"/>
  <c r="K415" i="10"/>
  <c r="M415" i="10"/>
  <c r="K416" i="10"/>
  <c r="M416" i="10"/>
  <c r="K417" i="10"/>
  <c r="M417" i="10"/>
  <c r="K418" i="10"/>
  <c r="M418" i="10"/>
  <c r="K419" i="10"/>
  <c r="M419" i="10"/>
  <c r="K420" i="10"/>
  <c r="M420" i="10"/>
  <c r="K421" i="10"/>
  <c r="M421" i="10"/>
  <c r="K422" i="10"/>
  <c r="M422" i="10"/>
  <c r="K423" i="10"/>
  <c r="M423" i="10"/>
  <c r="K424" i="10"/>
  <c r="M424" i="10"/>
  <c r="K425" i="10"/>
  <c r="M425" i="10"/>
  <c r="K426" i="10"/>
  <c r="M426" i="10"/>
  <c r="K427" i="10"/>
  <c r="M427" i="10"/>
  <c r="K428" i="10"/>
  <c r="M428" i="10"/>
  <c r="K429" i="10"/>
  <c r="M429" i="10"/>
  <c r="K430" i="10"/>
  <c r="M430" i="10"/>
  <c r="K431" i="10"/>
  <c r="M431" i="10"/>
  <c r="K432" i="10"/>
  <c r="M432" i="10"/>
  <c r="K433" i="10"/>
  <c r="M433" i="10"/>
  <c r="K434" i="10"/>
  <c r="M434" i="10"/>
  <c r="K435" i="10"/>
  <c r="M435" i="10"/>
  <c r="K436" i="10"/>
  <c r="M436" i="10"/>
  <c r="K437" i="10"/>
  <c r="M437" i="10"/>
  <c r="K438" i="10"/>
  <c r="M438" i="10"/>
  <c r="K439" i="10"/>
  <c r="M439" i="10"/>
  <c r="K440" i="10"/>
  <c r="M440" i="10"/>
  <c r="K441" i="10"/>
  <c r="M441" i="10"/>
  <c r="K442" i="10"/>
  <c r="M442" i="10"/>
  <c r="K443" i="10"/>
  <c r="M443" i="10"/>
  <c r="K444" i="10"/>
  <c r="M444" i="10"/>
  <c r="K445" i="10"/>
  <c r="M445" i="10"/>
  <c r="K446" i="10"/>
  <c r="M446" i="10"/>
  <c r="K447" i="10"/>
  <c r="M447" i="10"/>
  <c r="K448" i="10"/>
  <c r="M448" i="10"/>
  <c r="K449" i="10"/>
  <c r="M449" i="10"/>
  <c r="K450" i="10"/>
  <c r="M450" i="10"/>
  <c r="K451" i="10"/>
  <c r="M451" i="10"/>
  <c r="K452" i="10"/>
  <c r="M452" i="10"/>
  <c r="K453" i="10"/>
  <c r="M453" i="10"/>
  <c r="K454" i="10"/>
  <c r="M454" i="10"/>
  <c r="K455" i="10"/>
  <c r="M455" i="10"/>
  <c r="K456" i="10"/>
  <c r="M456" i="10"/>
  <c r="K457" i="10"/>
  <c r="M457" i="10"/>
  <c r="K458" i="10"/>
  <c r="M458" i="10"/>
  <c r="K459" i="10"/>
  <c r="M459" i="10"/>
  <c r="K460" i="10"/>
  <c r="M460" i="10"/>
  <c r="K461" i="10"/>
  <c r="M461" i="10"/>
  <c r="K462" i="10"/>
  <c r="M462" i="10"/>
  <c r="K463" i="10"/>
  <c r="M463" i="10"/>
  <c r="K464" i="10"/>
  <c r="M464" i="10"/>
  <c r="K465" i="10"/>
  <c r="M465" i="10"/>
  <c r="K466" i="10"/>
  <c r="M466" i="10"/>
  <c r="K467" i="10"/>
  <c r="M467" i="10"/>
  <c r="K468" i="10"/>
  <c r="M468" i="10"/>
  <c r="K469" i="10"/>
  <c r="M469" i="10"/>
  <c r="K19" i="10"/>
  <c r="K20" i="11"/>
  <c r="M20" i="11"/>
  <c r="K21" i="11"/>
  <c r="M21" i="11"/>
  <c r="K22" i="11"/>
  <c r="M22" i="11"/>
  <c r="K23" i="11"/>
  <c r="M23" i="11"/>
  <c r="K24" i="11"/>
  <c r="M24" i="11"/>
  <c r="K25" i="11"/>
  <c r="M25" i="11"/>
  <c r="K26" i="11"/>
  <c r="M26" i="11"/>
  <c r="K27" i="11"/>
  <c r="M27" i="11"/>
  <c r="K28" i="11"/>
  <c r="M28" i="11"/>
  <c r="K29" i="11"/>
  <c r="M29" i="11"/>
  <c r="K30" i="11"/>
  <c r="M30" i="11"/>
  <c r="K31" i="11"/>
  <c r="M31" i="11"/>
  <c r="K32" i="11"/>
  <c r="M32" i="11"/>
  <c r="K33" i="11"/>
  <c r="M33" i="11"/>
  <c r="K34" i="11"/>
  <c r="M34" i="11"/>
  <c r="K35" i="11"/>
  <c r="M35" i="11"/>
  <c r="K36" i="11"/>
  <c r="M36" i="11"/>
  <c r="K37" i="11"/>
  <c r="M37" i="11"/>
  <c r="K38" i="11"/>
  <c r="M38" i="11"/>
  <c r="K39" i="11"/>
  <c r="M39" i="11"/>
  <c r="K40" i="11"/>
  <c r="M40" i="11"/>
  <c r="K41" i="11"/>
  <c r="M41" i="11"/>
  <c r="K42" i="11"/>
  <c r="M42" i="11"/>
  <c r="K43" i="11"/>
  <c r="M43" i="11"/>
  <c r="K44" i="11"/>
  <c r="M44" i="11"/>
  <c r="K45" i="11"/>
  <c r="M45" i="11"/>
  <c r="K46" i="11"/>
  <c r="M46" i="11"/>
  <c r="K47" i="11"/>
  <c r="M47" i="11"/>
  <c r="K48" i="11"/>
  <c r="M48" i="11"/>
  <c r="K49" i="11"/>
  <c r="M49" i="11"/>
  <c r="K50" i="11"/>
  <c r="M50" i="11"/>
  <c r="K51" i="11"/>
  <c r="M51" i="11"/>
  <c r="K52" i="11"/>
  <c r="M52" i="11"/>
  <c r="K53" i="11"/>
  <c r="M53" i="11"/>
  <c r="K54" i="11"/>
  <c r="M54" i="11"/>
  <c r="K55" i="11"/>
  <c r="M55" i="11"/>
  <c r="K56" i="11"/>
  <c r="M56" i="11"/>
  <c r="K57" i="11"/>
  <c r="M57" i="11"/>
  <c r="K58" i="11"/>
  <c r="M58" i="11"/>
  <c r="K59" i="11"/>
  <c r="M59" i="11"/>
  <c r="K60" i="11"/>
  <c r="M60" i="11"/>
  <c r="K61" i="11"/>
  <c r="M61" i="11"/>
  <c r="K62" i="11"/>
  <c r="M62" i="11"/>
  <c r="K63" i="11"/>
  <c r="M63" i="11"/>
  <c r="K64" i="11"/>
  <c r="M64" i="11"/>
  <c r="K65" i="11"/>
  <c r="M65" i="11"/>
  <c r="K66" i="11"/>
  <c r="M66" i="11"/>
  <c r="K67" i="11"/>
  <c r="M67" i="11"/>
  <c r="K68" i="11"/>
  <c r="M68" i="11"/>
  <c r="K69" i="11"/>
  <c r="M69" i="11"/>
  <c r="K70" i="11"/>
  <c r="M70" i="11"/>
  <c r="K71" i="11"/>
  <c r="M71" i="11"/>
  <c r="K72" i="11"/>
  <c r="M72" i="11"/>
  <c r="K73" i="11"/>
  <c r="M73" i="11"/>
  <c r="K74" i="11"/>
  <c r="M74" i="11"/>
  <c r="K75" i="11"/>
  <c r="M75" i="11"/>
  <c r="K76" i="11"/>
  <c r="M76" i="11"/>
  <c r="K77" i="11"/>
  <c r="M77" i="11"/>
  <c r="K78" i="11"/>
  <c r="M78" i="11"/>
  <c r="K79" i="11"/>
  <c r="M79" i="11"/>
  <c r="K80" i="11"/>
  <c r="M80" i="11"/>
  <c r="K81" i="11"/>
  <c r="M81" i="11"/>
  <c r="K82" i="11"/>
  <c r="M82" i="11"/>
  <c r="K83" i="11"/>
  <c r="M83" i="11"/>
  <c r="K84" i="11"/>
  <c r="M84" i="11"/>
  <c r="K85" i="11"/>
  <c r="M85" i="11"/>
  <c r="K86" i="11"/>
  <c r="M86" i="11"/>
  <c r="K87" i="11"/>
  <c r="M87" i="11"/>
  <c r="K88" i="11"/>
  <c r="M88" i="11"/>
  <c r="K89" i="11"/>
  <c r="M89" i="11"/>
  <c r="K90" i="11"/>
  <c r="M90" i="11"/>
  <c r="K91" i="11"/>
  <c r="M91" i="11"/>
  <c r="K92" i="11"/>
  <c r="M92" i="11"/>
  <c r="K93" i="11"/>
  <c r="M93" i="11"/>
  <c r="K94" i="11"/>
  <c r="M94" i="11"/>
  <c r="K95" i="11"/>
  <c r="M95" i="11"/>
  <c r="K96" i="11"/>
  <c r="M96" i="11"/>
  <c r="K97" i="11"/>
  <c r="M97" i="11"/>
  <c r="K98" i="11"/>
  <c r="M98" i="11"/>
  <c r="K99" i="11"/>
  <c r="M99" i="11"/>
  <c r="K100" i="11"/>
  <c r="M100" i="11"/>
  <c r="K101" i="11"/>
  <c r="M101" i="11"/>
  <c r="K102" i="11"/>
  <c r="M102" i="11"/>
  <c r="K103" i="11"/>
  <c r="M103" i="11"/>
  <c r="K104" i="11"/>
  <c r="M104" i="11"/>
  <c r="K105" i="11"/>
  <c r="M105" i="11"/>
  <c r="K106" i="11"/>
  <c r="M106" i="11"/>
  <c r="K107" i="11"/>
  <c r="M107" i="11"/>
  <c r="K108" i="11"/>
  <c r="M108" i="11"/>
  <c r="K109" i="11"/>
  <c r="M109" i="11"/>
  <c r="K110" i="11"/>
  <c r="M110" i="11"/>
  <c r="K111" i="11"/>
  <c r="M111" i="11"/>
  <c r="K112" i="11"/>
  <c r="M112" i="11"/>
  <c r="K113" i="11"/>
  <c r="M113" i="11"/>
  <c r="K114" i="11"/>
  <c r="M114" i="11"/>
  <c r="K115" i="11"/>
  <c r="M115" i="11"/>
  <c r="K116" i="11"/>
  <c r="M116" i="11"/>
  <c r="K117" i="11"/>
  <c r="M117" i="11"/>
  <c r="K118" i="11"/>
  <c r="M118" i="11"/>
  <c r="K119" i="11"/>
  <c r="M119" i="11"/>
  <c r="K120" i="11"/>
  <c r="M120" i="11"/>
  <c r="K121" i="11"/>
  <c r="M121" i="11"/>
  <c r="K122" i="11"/>
  <c r="M122" i="11"/>
  <c r="K123" i="11"/>
  <c r="M123" i="11"/>
  <c r="K124" i="11"/>
  <c r="M124" i="11"/>
  <c r="K125" i="11"/>
  <c r="M125" i="11"/>
  <c r="K126" i="11"/>
  <c r="M126" i="11"/>
  <c r="K127" i="11"/>
  <c r="M127" i="11"/>
  <c r="K128" i="11"/>
  <c r="M128" i="11"/>
  <c r="K129" i="11"/>
  <c r="M129" i="11"/>
  <c r="K130" i="11"/>
  <c r="M130" i="11"/>
  <c r="K131" i="11"/>
  <c r="M131" i="11"/>
  <c r="K132" i="11"/>
  <c r="M132" i="11"/>
  <c r="K133" i="11"/>
  <c r="M133" i="11"/>
  <c r="K134" i="11"/>
  <c r="M134" i="11"/>
  <c r="K135" i="11"/>
  <c r="M135" i="11"/>
  <c r="K136" i="11"/>
  <c r="M136" i="11"/>
  <c r="K137" i="11"/>
  <c r="M137" i="11"/>
  <c r="K138" i="11"/>
  <c r="M138" i="11"/>
  <c r="K139" i="11"/>
  <c r="M139" i="11"/>
  <c r="K140" i="11"/>
  <c r="M140" i="11"/>
  <c r="K141" i="11"/>
  <c r="M141" i="11"/>
  <c r="K142" i="11"/>
  <c r="M142" i="11"/>
  <c r="K143" i="11"/>
  <c r="M143" i="11"/>
  <c r="K144" i="11"/>
  <c r="M144" i="11"/>
  <c r="K145" i="11"/>
  <c r="M145" i="11"/>
  <c r="K146" i="11"/>
  <c r="M146" i="11"/>
  <c r="K147" i="11"/>
  <c r="M147" i="11"/>
  <c r="K148" i="11"/>
  <c r="M148" i="11"/>
  <c r="K149" i="11"/>
  <c r="M149" i="11"/>
  <c r="K150" i="11"/>
  <c r="M150" i="11"/>
  <c r="K151" i="11"/>
  <c r="M151" i="11"/>
  <c r="K152" i="11"/>
  <c r="M152" i="11"/>
  <c r="K153" i="11"/>
  <c r="M153" i="11"/>
  <c r="K154" i="11"/>
  <c r="M154" i="11"/>
  <c r="K155" i="11"/>
  <c r="M155" i="11"/>
  <c r="K156" i="11"/>
  <c r="M156" i="11"/>
  <c r="K157" i="11"/>
  <c r="M157" i="11"/>
  <c r="K158" i="11"/>
  <c r="M158" i="11"/>
  <c r="K159" i="11"/>
  <c r="M159" i="11"/>
  <c r="K160" i="11"/>
  <c r="M160" i="11"/>
  <c r="K161" i="11"/>
  <c r="M161" i="11"/>
  <c r="K162" i="11"/>
  <c r="M162" i="11"/>
  <c r="K163" i="11"/>
  <c r="M163" i="11"/>
  <c r="K164" i="11"/>
  <c r="M164" i="11"/>
  <c r="K165" i="11"/>
  <c r="M165" i="11"/>
  <c r="K166" i="11"/>
  <c r="M166" i="11"/>
  <c r="K167" i="11"/>
  <c r="M167" i="11"/>
  <c r="K168" i="11"/>
  <c r="M168" i="11"/>
  <c r="K169" i="11"/>
  <c r="M169" i="11"/>
  <c r="K170" i="11"/>
  <c r="M170" i="11"/>
  <c r="K171" i="11"/>
  <c r="M171" i="11"/>
  <c r="K172" i="11"/>
  <c r="M172" i="11"/>
  <c r="K173" i="11"/>
  <c r="M173" i="11"/>
  <c r="K174" i="11"/>
  <c r="M174" i="11"/>
  <c r="K175" i="11"/>
  <c r="M175" i="11"/>
  <c r="K176" i="11"/>
  <c r="M176" i="11"/>
  <c r="K177" i="11"/>
  <c r="M177" i="11"/>
  <c r="K178" i="11"/>
  <c r="M178" i="11"/>
  <c r="K179" i="11"/>
  <c r="M179" i="11"/>
  <c r="K180" i="11"/>
  <c r="M180" i="11"/>
  <c r="K181" i="11"/>
  <c r="M181" i="11"/>
  <c r="K182" i="11"/>
  <c r="M182" i="11"/>
  <c r="K183" i="11"/>
  <c r="M183" i="11"/>
  <c r="K184" i="11"/>
  <c r="M184" i="11"/>
  <c r="K185" i="11"/>
  <c r="M185" i="11"/>
  <c r="K186" i="11"/>
  <c r="M186" i="11"/>
  <c r="K187" i="11"/>
  <c r="M187" i="11"/>
  <c r="K188" i="11"/>
  <c r="M188" i="11"/>
  <c r="K189" i="11"/>
  <c r="M189" i="11"/>
  <c r="K190" i="11"/>
  <c r="M190" i="11"/>
  <c r="K191" i="11"/>
  <c r="M191" i="11"/>
  <c r="K192" i="11"/>
  <c r="M192" i="11"/>
  <c r="K193" i="11"/>
  <c r="M193" i="11"/>
  <c r="K194" i="11"/>
  <c r="M194" i="11"/>
  <c r="K195" i="11"/>
  <c r="M195" i="11"/>
  <c r="K196" i="11"/>
  <c r="M196" i="11"/>
  <c r="K197" i="11"/>
  <c r="M197" i="11"/>
  <c r="K198" i="11"/>
  <c r="M198" i="11"/>
  <c r="K199" i="11"/>
  <c r="M199" i="11"/>
  <c r="K200" i="11"/>
  <c r="M200" i="11"/>
  <c r="K201" i="11"/>
  <c r="M201" i="11"/>
  <c r="K202" i="11"/>
  <c r="M202" i="11"/>
  <c r="K203" i="11"/>
  <c r="M203" i="11"/>
  <c r="K204" i="11"/>
  <c r="M204" i="11"/>
  <c r="K205" i="11"/>
  <c r="M205" i="11"/>
  <c r="K206" i="11"/>
  <c r="M206" i="11"/>
  <c r="K207" i="11"/>
  <c r="M207" i="11"/>
  <c r="K208" i="11"/>
  <c r="M208" i="11"/>
  <c r="K209" i="11"/>
  <c r="M209" i="11"/>
  <c r="K210" i="11"/>
  <c r="M210" i="11"/>
  <c r="K211" i="11"/>
  <c r="M211" i="11"/>
  <c r="K212" i="11"/>
  <c r="M212" i="11"/>
  <c r="K213" i="11"/>
  <c r="M213" i="11"/>
  <c r="K214" i="11"/>
  <c r="M214" i="11"/>
  <c r="K215" i="11"/>
  <c r="M215" i="11"/>
  <c r="K216" i="11"/>
  <c r="M216" i="11"/>
  <c r="K217" i="11"/>
  <c r="M217" i="11"/>
  <c r="K218" i="11"/>
  <c r="M218" i="11"/>
  <c r="K219" i="11"/>
  <c r="M219" i="11"/>
  <c r="K220" i="11"/>
  <c r="M220" i="11"/>
  <c r="K221" i="11"/>
  <c r="M221" i="11"/>
  <c r="K222" i="11"/>
  <c r="M222" i="11"/>
  <c r="K223" i="11"/>
  <c r="M223" i="11"/>
  <c r="K224" i="11"/>
  <c r="M224" i="11"/>
  <c r="K225" i="11"/>
  <c r="M225" i="11"/>
  <c r="K226" i="11"/>
  <c r="M226" i="11"/>
  <c r="K227" i="11"/>
  <c r="M227" i="11"/>
  <c r="K228" i="11"/>
  <c r="M228" i="11"/>
  <c r="K229" i="11"/>
  <c r="M229" i="11"/>
  <c r="K230" i="11"/>
  <c r="M230" i="11"/>
  <c r="K231" i="11"/>
  <c r="M231" i="11"/>
  <c r="K232" i="11"/>
  <c r="M232" i="11"/>
  <c r="K233" i="11"/>
  <c r="M233" i="11"/>
  <c r="K234" i="11"/>
  <c r="M234" i="11"/>
  <c r="K235" i="11"/>
  <c r="M235" i="11"/>
  <c r="K236" i="11"/>
  <c r="M236" i="11"/>
  <c r="K237" i="11"/>
  <c r="M237" i="11"/>
  <c r="K238" i="11"/>
  <c r="M238" i="11"/>
  <c r="K239" i="11"/>
  <c r="M239" i="11"/>
  <c r="K240" i="11"/>
  <c r="M240" i="11"/>
  <c r="K241" i="11"/>
  <c r="M241" i="11"/>
  <c r="K242" i="11"/>
  <c r="M242" i="11"/>
  <c r="K243" i="11"/>
  <c r="M243" i="11"/>
  <c r="K244" i="11"/>
  <c r="M244" i="11"/>
  <c r="K245" i="11"/>
  <c r="M245" i="11"/>
  <c r="K246" i="11"/>
  <c r="M246" i="11"/>
  <c r="K247" i="11"/>
  <c r="M247" i="11"/>
  <c r="K248" i="11"/>
  <c r="M248" i="11"/>
  <c r="K249" i="11"/>
  <c r="M249" i="11"/>
  <c r="K250" i="11"/>
  <c r="M250" i="11"/>
  <c r="K251" i="11"/>
  <c r="M251" i="11"/>
  <c r="K252" i="11"/>
  <c r="M252" i="11"/>
  <c r="K253" i="11"/>
  <c r="M253" i="11"/>
  <c r="K254" i="11"/>
  <c r="M254" i="11"/>
  <c r="K255" i="11"/>
  <c r="M255" i="11"/>
  <c r="K256" i="11"/>
  <c r="M256" i="11"/>
  <c r="K257" i="11"/>
  <c r="M257" i="11"/>
  <c r="K258" i="11"/>
  <c r="M258" i="11"/>
  <c r="K259" i="11"/>
  <c r="M259" i="11"/>
  <c r="K260" i="11"/>
  <c r="M260" i="11"/>
  <c r="K261" i="11"/>
  <c r="M261" i="11"/>
  <c r="K262" i="11"/>
  <c r="M262" i="11"/>
  <c r="K263" i="11"/>
  <c r="M263" i="11"/>
  <c r="K264" i="11"/>
  <c r="M264" i="11"/>
  <c r="K265" i="11"/>
  <c r="M265" i="11"/>
  <c r="K266" i="11"/>
  <c r="M266" i="11"/>
  <c r="K267" i="11"/>
  <c r="M267" i="11"/>
  <c r="K268" i="11"/>
  <c r="M268" i="11"/>
  <c r="K269" i="11"/>
  <c r="M269" i="11"/>
  <c r="K270" i="11"/>
  <c r="M270" i="11"/>
  <c r="K271" i="11"/>
  <c r="M271" i="11"/>
  <c r="K272" i="11"/>
  <c r="M272" i="11"/>
  <c r="K273" i="11"/>
  <c r="M273" i="11"/>
  <c r="K274" i="11"/>
  <c r="M274" i="11"/>
  <c r="K275" i="11"/>
  <c r="M275" i="11"/>
  <c r="K276" i="11"/>
  <c r="M276" i="11"/>
  <c r="K277" i="11"/>
  <c r="M277" i="11"/>
  <c r="K278" i="11"/>
  <c r="M278" i="11"/>
  <c r="K279" i="11"/>
  <c r="M279" i="11"/>
  <c r="K280" i="11"/>
  <c r="M280" i="11"/>
  <c r="K281" i="11"/>
  <c r="M281" i="11"/>
  <c r="K282" i="11"/>
  <c r="M282" i="11"/>
  <c r="K283" i="11"/>
  <c r="M283" i="11"/>
  <c r="K284" i="11"/>
  <c r="M284" i="11"/>
  <c r="K285" i="11"/>
  <c r="M285" i="11"/>
  <c r="K286" i="11"/>
  <c r="M286" i="11"/>
  <c r="K287" i="11"/>
  <c r="M287" i="11"/>
  <c r="K288" i="11"/>
  <c r="M288" i="11"/>
  <c r="K289" i="11"/>
  <c r="M289" i="11"/>
  <c r="K290" i="11"/>
  <c r="M290" i="11"/>
  <c r="K291" i="11"/>
  <c r="M291" i="11"/>
  <c r="K292" i="11"/>
  <c r="M292" i="11"/>
  <c r="K293" i="11"/>
  <c r="M293" i="11"/>
  <c r="K294" i="11"/>
  <c r="M294" i="11"/>
  <c r="K295" i="11"/>
  <c r="M295" i="11"/>
  <c r="K296" i="11"/>
  <c r="M296" i="11"/>
  <c r="K297" i="11"/>
  <c r="M297" i="11"/>
  <c r="K298" i="11"/>
  <c r="M298" i="11"/>
  <c r="K299" i="11"/>
  <c r="M299" i="11"/>
  <c r="K300" i="11"/>
  <c r="M300" i="11"/>
  <c r="K301" i="11"/>
  <c r="M301" i="11"/>
  <c r="K302" i="11"/>
  <c r="M302" i="11"/>
  <c r="K303" i="11"/>
  <c r="M303" i="11"/>
  <c r="K304" i="11"/>
  <c r="M304" i="11"/>
  <c r="K305" i="11"/>
  <c r="M305" i="11"/>
  <c r="K306" i="11"/>
  <c r="M306" i="11"/>
  <c r="K307" i="11"/>
  <c r="M307" i="11"/>
  <c r="K308" i="11"/>
  <c r="M308" i="11"/>
  <c r="K309" i="11"/>
  <c r="M309" i="11"/>
  <c r="K310" i="11"/>
  <c r="M310" i="11"/>
  <c r="K311" i="11"/>
  <c r="M311" i="11"/>
  <c r="K312" i="11"/>
  <c r="M312" i="11"/>
  <c r="K313" i="11"/>
  <c r="M313" i="11"/>
  <c r="K314" i="11"/>
  <c r="M314" i="11"/>
  <c r="K315" i="11"/>
  <c r="M315" i="11"/>
  <c r="K316" i="11"/>
  <c r="M316" i="11"/>
  <c r="K317" i="11"/>
  <c r="M317" i="11"/>
  <c r="K318" i="11"/>
  <c r="M318" i="11"/>
  <c r="K319" i="11"/>
  <c r="M319" i="11"/>
  <c r="K320" i="11"/>
  <c r="M320" i="11"/>
  <c r="K321" i="11"/>
  <c r="M321" i="11"/>
  <c r="K322" i="11"/>
  <c r="M322" i="11"/>
  <c r="K323" i="11"/>
  <c r="M323" i="11"/>
  <c r="K324" i="11"/>
  <c r="M324" i="11"/>
  <c r="K325" i="11"/>
  <c r="M325" i="11"/>
  <c r="K326" i="11"/>
  <c r="M326" i="11"/>
  <c r="K327" i="11"/>
  <c r="M327" i="11"/>
  <c r="K328" i="11"/>
  <c r="M328" i="11"/>
  <c r="K329" i="11"/>
  <c r="M329" i="11"/>
  <c r="K330" i="11"/>
  <c r="M330" i="11"/>
  <c r="K331" i="11"/>
  <c r="M331" i="11"/>
  <c r="K332" i="11"/>
  <c r="M332" i="11"/>
  <c r="K333" i="11"/>
  <c r="M333" i="11"/>
  <c r="K334" i="11"/>
  <c r="M334" i="11"/>
  <c r="K335" i="11"/>
  <c r="M335" i="11"/>
  <c r="K336" i="11"/>
  <c r="M336" i="11"/>
  <c r="K337" i="11"/>
  <c r="M337" i="11"/>
  <c r="K338" i="11"/>
  <c r="M338" i="11"/>
  <c r="K339" i="11"/>
  <c r="M339" i="11"/>
  <c r="K340" i="11"/>
  <c r="M340" i="11"/>
  <c r="K341" i="11"/>
  <c r="M341" i="11"/>
  <c r="K342" i="11"/>
  <c r="M342" i="11"/>
  <c r="K343" i="11"/>
  <c r="M343" i="11"/>
  <c r="K344" i="11"/>
  <c r="M344" i="11"/>
  <c r="K345" i="11"/>
  <c r="M345" i="11"/>
  <c r="K346" i="11"/>
  <c r="M346" i="11"/>
  <c r="K347" i="11"/>
  <c r="M347" i="11"/>
  <c r="K348" i="11"/>
  <c r="M348" i="11"/>
  <c r="K349" i="11"/>
  <c r="M349" i="11"/>
  <c r="K350" i="11"/>
  <c r="M350" i="11"/>
  <c r="K351" i="11"/>
  <c r="M351" i="11"/>
  <c r="K352" i="11"/>
  <c r="M352" i="11"/>
  <c r="K353" i="11"/>
  <c r="M353" i="11"/>
  <c r="K354" i="11"/>
  <c r="M354" i="11"/>
  <c r="K355" i="11"/>
  <c r="M355" i="11"/>
  <c r="K356" i="11"/>
  <c r="M356" i="11"/>
  <c r="K357" i="11"/>
  <c r="M357" i="11"/>
  <c r="K358" i="11"/>
  <c r="M358" i="11"/>
  <c r="K359" i="11"/>
  <c r="M359" i="11"/>
  <c r="K360" i="11"/>
  <c r="M360" i="11"/>
  <c r="K361" i="11"/>
  <c r="M361" i="11"/>
  <c r="K362" i="11"/>
  <c r="M362" i="11"/>
  <c r="K363" i="11"/>
  <c r="M363" i="11"/>
  <c r="K364" i="11"/>
  <c r="M364" i="11"/>
  <c r="K365" i="11"/>
  <c r="M365" i="11"/>
  <c r="K366" i="11"/>
  <c r="M366" i="11"/>
  <c r="K367" i="11"/>
  <c r="M367" i="11"/>
  <c r="K368" i="11"/>
  <c r="M368" i="11"/>
  <c r="K369" i="11"/>
  <c r="M369" i="11"/>
  <c r="K370" i="11"/>
  <c r="M370" i="11"/>
  <c r="K371" i="11"/>
  <c r="M371" i="11"/>
  <c r="K372" i="11"/>
  <c r="M372" i="11"/>
  <c r="K373" i="11"/>
  <c r="M373" i="11"/>
  <c r="K374" i="11"/>
  <c r="M374" i="11"/>
  <c r="K375" i="11"/>
  <c r="M375" i="11"/>
  <c r="K376" i="11"/>
  <c r="M376" i="11"/>
  <c r="K377" i="11"/>
  <c r="M377" i="11"/>
  <c r="K378" i="11"/>
  <c r="M378" i="11"/>
  <c r="K379" i="11"/>
  <c r="M379" i="11"/>
  <c r="K380" i="11"/>
  <c r="M380" i="11"/>
  <c r="K381" i="11"/>
  <c r="M381" i="11"/>
  <c r="K382" i="11"/>
  <c r="M382" i="11"/>
  <c r="K383" i="11"/>
  <c r="M383" i="11"/>
  <c r="K384" i="11"/>
  <c r="M384" i="11"/>
  <c r="K385" i="11"/>
  <c r="M385" i="11"/>
  <c r="K386" i="11"/>
  <c r="M386" i="11"/>
  <c r="K387" i="11"/>
  <c r="M387" i="11"/>
  <c r="K388" i="11"/>
  <c r="M388" i="11"/>
  <c r="K389" i="11"/>
  <c r="M389" i="11"/>
  <c r="K390" i="11"/>
  <c r="M390" i="11"/>
  <c r="K391" i="11"/>
  <c r="M391" i="11"/>
  <c r="K392" i="11"/>
  <c r="M392" i="11"/>
  <c r="K393" i="11"/>
  <c r="M393" i="11"/>
  <c r="K394" i="11"/>
  <c r="M394" i="11"/>
  <c r="K395" i="11"/>
  <c r="M395" i="11"/>
  <c r="K396" i="11"/>
  <c r="M396" i="11"/>
  <c r="K397" i="11"/>
  <c r="M397" i="11"/>
  <c r="K398" i="11"/>
  <c r="M398" i="11"/>
  <c r="K399" i="11"/>
  <c r="M399" i="11"/>
  <c r="K400" i="11"/>
  <c r="M400" i="11"/>
  <c r="K401" i="11"/>
  <c r="M401" i="11"/>
  <c r="K402" i="11"/>
  <c r="M402" i="11"/>
  <c r="K403" i="11"/>
  <c r="M403" i="11"/>
  <c r="K404" i="11"/>
  <c r="M404" i="11"/>
  <c r="K405" i="11"/>
  <c r="M405" i="11"/>
  <c r="K406" i="11"/>
  <c r="M406" i="11"/>
  <c r="K407" i="11"/>
  <c r="M407" i="11"/>
  <c r="K408" i="11"/>
  <c r="M408" i="11"/>
  <c r="K409" i="11"/>
  <c r="M409" i="11"/>
  <c r="K410" i="11"/>
  <c r="M410" i="11"/>
  <c r="K411" i="11"/>
  <c r="M411" i="11"/>
  <c r="K412" i="11"/>
  <c r="M412" i="11"/>
  <c r="K413" i="11"/>
  <c r="M413" i="11"/>
  <c r="K414" i="11"/>
  <c r="M414" i="11"/>
  <c r="K415" i="11"/>
  <c r="M415" i="11"/>
  <c r="K416" i="11"/>
  <c r="M416" i="11"/>
  <c r="K417" i="11"/>
  <c r="M417" i="11"/>
  <c r="K418" i="11"/>
  <c r="M418" i="11"/>
  <c r="K419" i="11"/>
  <c r="M419" i="11"/>
  <c r="K420" i="11"/>
  <c r="M420" i="11"/>
  <c r="K421" i="11"/>
  <c r="M421" i="11"/>
  <c r="K422" i="11"/>
  <c r="M422" i="11"/>
  <c r="K423" i="11"/>
  <c r="M423" i="11"/>
  <c r="K424" i="11"/>
  <c r="M424" i="11"/>
  <c r="K425" i="11"/>
  <c r="M425" i="11"/>
  <c r="K426" i="11"/>
  <c r="M426" i="11"/>
  <c r="K427" i="11"/>
  <c r="M427" i="11"/>
  <c r="K428" i="11"/>
  <c r="M428" i="11"/>
  <c r="K429" i="11"/>
  <c r="M429" i="11"/>
  <c r="K430" i="11"/>
  <c r="M430" i="11"/>
  <c r="K431" i="11"/>
  <c r="M431" i="11"/>
  <c r="K432" i="11"/>
  <c r="M432" i="11"/>
  <c r="K433" i="11"/>
  <c r="M433" i="11"/>
  <c r="K434" i="11"/>
  <c r="M434" i="11"/>
  <c r="K435" i="11"/>
  <c r="M435" i="11"/>
  <c r="K436" i="11"/>
  <c r="M436" i="11"/>
  <c r="K437" i="11"/>
  <c r="M437" i="11"/>
  <c r="K438" i="11"/>
  <c r="M438" i="11"/>
  <c r="K439" i="11"/>
  <c r="M439" i="11"/>
  <c r="K440" i="11"/>
  <c r="M440" i="11"/>
  <c r="K441" i="11"/>
  <c r="M441" i="11"/>
  <c r="K442" i="11"/>
  <c r="M442" i="11"/>
  <c r="K443" i="11"/>
  <c r="M443" i="11"/>
  <c r="K444" i="11"/>
  <c r="M444" i="11"/>
  <c r="K445" i="11"/>
  <c r="M445" i="11"/>
  <c r="K446" i="11"/>
  <c r="M446" i="11"/>
  <c r="K447" i="11"/>
  <c r="M447" i="11"/>
  <c r="K448" i="11"/>
  <c r="M448" i="11"/>
  <c r="K449" i="11"/>
  <c r="M449" i="11"/>
  <c r="K450" i="11"/>
  <c r="M450" i="11"/>
  <c r="K451" i="11"/>
  <c r="M451" i="11"/>
  <c r="K452" i="11"/>
  <c r="M452" i="11"/>
  <c r="K453" i="11"/>
  <c r="M453" i="11"/>
  <c r="K454" i="11"/>
  <c r="M454" i="11"/>
  <c r="K455" i="11"/>
  <c r="M455" i="11"/>
  <c r="K456" i="11"/>
  <c r="M456" i="11"/>
  <c r="K457" i="11"/>
  <c r="M457" i="11"/>
  <c r="K458" i="11"/>
  <c r="M458" i="11"/>
  <c r="K459" i="11"/>
  <c r="M459" i="11"/>
  <c r="K460" i="11"/>
  <c r="M460" i="11"/>
  <c r="K461" i="11"/>
  <c r="M461" i="11"/>
  <c r="K462" i="11"/>
  <c r="M462" i="11"/>
  <c r="K463" i="11"/>
  <c r="M463" i="11"/>
  <c r="K464" i="11"/>
  <c r="M464" i="11"/>
  <c r="K465" i="11"/>
  <c r="M465" i="11"/>
  <c r="K466" i="11"/>
  <c r="M466" i="11"/>
  <c r="K467" i="11"/>
  <c r="M467" i="11"/>
  <c r="K468" i="11"/>
  <c r="M468" i="11"/>
  <c r="K469" i="11"/>
  <c r="M469" i="11"/>
  <c r="K19" i="11"/>
  <c r="H14" i="5"/>
  <c r="R29" i="5"/>
  <c r="L3" i="11"/>
  <c r="O9" i="11"/>
  <c r="O10" i="11" s="1"/>
  <c r="E4" i="5"/>
  <c r="H13" i="5"/>
  <c r="I13" i="5" s="1"/>
  <c r="H11" i="5"/>
  <c r="H3" i="5"/>
  <c r="G3" i="5"/>
  <c r="B12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I465" i="11"/>
  <c r="H465" i="1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I459" i="11"/>
  <c r="H459" i="11"/>
  <c r="E459" i="11"/>
  <c r="I458" i="11"/>
  <c r="H458" i="1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I448" i="11"/>
  <c r="H448" i="11"/>
  <c r="E448" i="11"/>
  <c r="H447" i="11"/>
  <c r="I447" i="11" s="1"/>
  <c r="E447" i="11"/>
  <c r="I446" i="11"/>
  <c r="H446" i="1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I441" i="11"/>
  <c r="H441" i="1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I433" i="11"/>
  <c r="H433" i="1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I428" i="11"/>
  <c r="H428" i="1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I411" i="11"/>
  <c r="H411" i="11"/>
  <c r="E411" i="11"/>
  <c r="H410" i="11"/>
  <c r="I410" i="11" s="1"/>
  <c r="E410" i="11"/>
  <c r="H409" i="11"/>
  <c r="I409" i="11" s="1"/>
  <c r="E409" i="11"/>
  <c r="H408" i="11"/>
  <c r="I408" i="11" s="1"/>
  <c r="E408" i="11"/>
  <c r="I407" i="11"/>
  <c r="H407" i="1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I402" i="11"/>
  <c r="H402" i="1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I393" i="11"/>
  <c r="H393" i="1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I388" i="11"/>
  <c r="H388" i="11"/>
  <c r="E388" i="11"/>
  <c r="I387" i="11"/>
  <c r="H387" i="1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I378" i="11"/>
  <c r="H378" i="11"/>
  <c r="E378" i="11"/>
  <c r="H377" i="11"/>
  <c r="I377" i="11" s="1"/>
  <c r="E377" i="11"/>
  <c r="I376" i="11"/>
  <c r="H376" i="1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I361" i="11"/>
  <c r="H361" i="1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I347" i="11"/>
  <c r="H347" i="1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I333" i="11"/>
  <c r="H333" i="1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I292" i="11"/>
  <c r="H292" i="1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I286" i="11"/>
  <c r="H286" i="11"/>
  <c r="E286" i="11"/>
  <c r="H285" i="11"/>
  <c r="I285" i="11" s="1"/>
  <c r="E285" i="11"/>
  <c r="I284" i="11"/>
  <c r="H284" i="1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I278" i="11"/>
  <c r="H278" i="11"/>
  <c r="E278" i="11"/>
  <c r="I277" i="11"/>
  <c r="H277" i="11"/>
  <c r="E277" i="11"/>
  <c r="I276" i="11"/>
  <c r="H276" i="11"/>
  <c r="E276" i="11"/>
  <c r="H275" i="11"/>
  <c r="I275" i="11" s="1"/>
  <c r="E275" i="11"/>
  <c r="I274" i="11"/>
  <c r="H274" i="11"/>
  <c r="E274" i="11"/>
  <c r="I273" i="11"/>
  <c r="H273" i="1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I259" i="11"/>
  <c r="H259" i="11"/>
  <c r="E259" i="11"/>
  <c r="I258" i="11"/>
  <c r="H258" i="1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I253" i="11"/>
  <c r="H253" i="1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I236" i="11"/>
  <c r="H236" i="1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I221" i="11"/>
  <c r="H221" i="11"/>
  <c r="E221" i="11"/>
  <c r="H220" i="11"/>
  <c r="I220" i="11" s="1"/>
  <c r="E220" i="11"/>
  <c r="I219" i="11"/>
  <c r="H219" i="11"/>
  <c r="E219" i="11"/>
  <c r="I218" i="11"/>
  <c r="H218" i="11"/>
  <c r="E218" i="11"/>
  <c r="I217" i="11"/>
  <c r="H217" i="11"/>
  <c r="E217" i="11"/>
  <c r="H216" i="11"/>
  <c r="I216" i="11" s="1"/>
  <c r="E216" i="11"/>
  <c r="H215" i="11"/>
  <c r="I215" i="11" s="1"/>
  <c r="E215" i="11"/>
  <c r="H214" i="11"/>
  <c r="I214" i="11" s="1"/>
  <c r="E214" i="11"/>
  <c r="I213" i="11"/>
  <c r="H213" i="11"/>
  <c r="E213" i="11"/>
  <c r="H212" i="11"/>
  <c r="I212" i="11" s="1"/>
  <c r="E212" i="11"/>
  <c r="I211" i="11"/>
  <c r="H211" i="1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I206" i="11"/>
  <c r="H206" i="1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I183" i="11"/>
  <c r="H183" i="1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I174" i="11"/>
  <c r="H174" i="11"/>
  <c r="E174" i="11"/>
  <c r="I173" i="11"/>
  <c r="H173" i="11"/>
  <c r="E173" i="11"/>
  <c r="H172" i="11"/>
  <c r="I172" i="11" s="1"/>
  <c r="E172" i="11"/>
  <c r="I171" i="11"/>
  <c r="H171" i="11"/>
  <c r="E171" i="11"/>
  <c r="H170" i="11"/>
  <c r="I170" i="11" s="1"/>
  <c r="E170" i="11"/>
  <c r="H169" i="11"/>
  <c r="I169" i="11" s="1"/>
  <c r="E169" i="11"/>
  <c r="H168" i="11"/>
  <c r="I168" i="11" s="1"/>
  <c r="E168" i="11"/>
  <c r="I167" i="11"/>
  <c r="H167" i="1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I156" i="11"/>
  <c r="H156" i="11"/>
  <c r="E156" i="11"/>
  <c r="H155" i="11"/>
  <c r="I155" i="11" s="1"/>
  <c r="E155" i="11"/>
  <c r="H154" i="11"/>
  <c r="I154" i="11" s="1"/>
  <c r="E154" i="11"/>
  <c r="H153" i="11"/>
  <c r="I153" i="11" s="1"/>
  <c r="E153" i="11"/>
  <c r="I152" i="11"/>
  <c r="H152" i="1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I145" i="11"/>
  <c r="H145" i="11"/>
  <c r="E145" i="11"/>
  <c r="H144" i="11"/>
  <c r="I144" i="11" s="1"/>
  <c r="E144" i="11"/>
  <c r="H143" i="11"/>
  <c r="I143" i="11" s="1"/>
  <c r="E143" i="11"/>
  <c r="H142" i="11"/>
  <c r="I142" i="11" s="1"/>
  <c r="E142" i="11"/>
  <c r="I141" i="11"/>
  <c r="H141" i="11"/>
  <c r="E141" i="11"/>
  <c r="I140" i="11"/>
  <c r="H140" i="1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I133" i="11"/>
  <c r="H133" i="1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I127" i="11"/>
  <c r="H127" i="11"/>
  <c r="E127" i="11"/>
  <c r="H126" i="11"/>
  <c r="I126" i="11" s="1"/>
  <c r="E126" i="11"/>
  <c r="I125" i="11"/>
  <c r="H125" i="1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I118" i="11"/>
  <c r="H118" i="11"/>
  <c r="E118" i="11"/>
  <c r="H117" i="11"/>
  <c r="I117" i="11" s="1"/>
  <c r="E117" i="11"/>
  <c r="I116" i="11"/>
  <c r="H116" i="11"/>
  <c r="E116" i="11"/>
  <c r="I115" i="11"/>
  <c r="H115" i="1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I108" i="11"/>
  <c r="H108" i="1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I95" i="11"/>
  <c r="H95" i="1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I89" i="11"/>
  <c r="H89" i="11"/>
  <c r="E89" i="11"/>
  <c r="I88" i="11"/>
  <c r="H88" i="11"/>
  <c r="E88" i="11"/>
  <c r="H87" i="11"/>
  <c r="I87" i="11" s="1"/>
  <c r="E87" i="11"/>
  <c r="I86" i="11"/>
  <c r="H86" i="1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I75" i="11"/>
  <c r="H75" i="1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I66" i="11"/>
  <c r="H66" i="11"/>
  <c r="E66" i="11"/>
  <c r="I65" i="11"/>
  <c r="H65" i="1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I56" i="11"/>
  <c r="H56" i="11"/>
  <c r="E56" i="11"/>
  <c r="I55" i="11"/>
  <c r="H55" i="1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I48" i="11"/>
  <c r="H48" i="11"/>
  <c r="E48" i="11"/>
  <c r="H47" i="11"/>
  <c r="I47" i="11" s="1"/>
  <c r="E47" i="11"/>
  <c r="I46" i="11"/>
  <c r="H46" i="11"/>
  <c r="E46" i="11"/>
  <c r="H45" i="11"/>
  <c r="I45" i="11" s="1"/>
  <c r="E45" i="11"/>
  <c r="H44" i="11"/>
  <c r="I44" i="11" s="1"/>
  <c r="E44" i="11"/>
  <c r="H43" i="11"/>
  <c r="I43" i="11" s="1"/>
  <c r="E43" i="11"/>
  <c r="I42" i="11"/>
  <c r="H42" i="1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I32" i="11"/>
  <c r="H32" i="1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I26" i="11"/>
  <c r="H26" i="1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28" i="11" l="1"/>
  <c r="W29" i="11" s="1"/>
  <c r="E11" i="10"/>
  <c r="G44" i="10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31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4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7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50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454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15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76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96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4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101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96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25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58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34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G22" i="10" l="1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1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45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1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296" i="10"/>
  <c r="N316" i="10"/>
  <c r="N336" i="10"/>
  <c r="N356" i="10"/>
  <c r="N376" i="10"/>
  <c r="N396" i="10"/>
  <c r="N416" i="10"/>
  <c r="N436" i="10"/>
  <c r="N456" i="10"/>
  <c r="N37" i="10"/>
  <c r="N57" i="10"/>
  <c r="N77" i="10"/>
  <c r="N97" i="10"/>
  <c r="N117" i="10"/>
  <c r="N137" i="10"/>
  <c r="N157" i="10"/>
  <c r="N17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5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1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0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22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44" i="10"/>
  <c r="N64" i="10"/>
  <c r="N84" i="10"/>
  <c r="N104" i="10"/>
  <c r="N124" i="10"/>
  <c r="N144" i="10"/>
  <c r="N164" i="10"/>
  <c r="N184" i="10"/>
  <c r="N204" i="10"/>
  <c r="N224" i="10"/>
  <c r="N244" i="10"/>
  <c r="N264" i="10"/>
  <c r="N284" i="10"/>
  <c r="N304" i="10"/>
  <c r="N324" i="10"/>
  <c r="N25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6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D79" i="3" l="1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N41" i="5" l="1"/>
  <c r="N186" i="5"/>
  <c r="N245" i="5"/>
  <c r="N322" i="5"/>
  <c r="N121" i="5"/>
  <c r="N108" i="5"/>
  <c r="N260" i="5"/>
  <c r="N318" i="5"/>
  <c r="N51" i="5"/>
  <c r="N281" i="5"/>
  <c r="N401" i="5"/>
  <c r="N46" i="5"/>
  <c r="N37" i="5"/>
  <c r="N85" i="5"/>
  <c r="N372" i="5"/>
  <c r="N358" i="5"/>
  <c r="N425" i="5"/>
  <c r="N40" i="5"/>
  <c r="N95" i="5"/>
  <c r="N180" i="5"/>
  <c r="N447" i="5"/>
  <c r="N131" i="5"/>
  <c r="N196" i="5"/>
  <c r="N159" i="5"/>
  <c r="N356" i="5"/>
  <c r="N275" i="5"/>
  <c r="N185" i="5"/>
  <c r="N35" i="5"/>
  <c r="N70" i="5"/>
  <c r="N404" i="5"/>
  <c r="N288" i="5"/>
  <c r="N380" i="5"/>
  <c r="N155" i="5"/>
  <c r="N374" i="5"/>
  <c r="N382" i="5"/>
  <c r="N266" i="5"/>
  <c r="N279" i="5"/>
  <c r="N460" i="5"/>
  <c r="N328" i="5"/>
  <c r="N206" i="5"/>
  <c r="N465" i="5"/>
  <c r="N105" i="5"/>
  <c r="N461" i="5"/>
  <c r="N331" i="5"/>
  <c r="N197" i="5"/>
  <c r="N369" i="5"/>
  <c r="N434" i="5"/>
  <c r="N241" i="5"/>
  <c r="N297" i="5"/>
  <c r="N168" i="5"/>
  <c r="N52" i="5"/>
  <c r="N71" i="5"/>
  <c r="N379" i="5"/>
  <c r="N341" i="5"/>
  <c r="N50" i="5"/>
  <c r="N99" i="5"/>
  <c r="N240" i="5"/>
  <c r="N90" i="5"/>
  <c r="N298" i="5"/>
  <c r="N48" i="5"/>
  <c r="N208" i="5"/>
  <c r="N448" i="5"/>
  <c r="N47" i="5"/>
  <c r="N273" i="5"/>
  <c r="N316" i="5"/>
  <c r="N265" i="5"/>
  <c r="N254" i="5"/>
  <c r="N269" i="5"/>
  <c r="N219" i="5"/>
  <c r="N177" i="5"/>
  <c r="N268" i="5"/>
  <c r="N231" i="5"/>
  <c r="N171" i="5"/>
  <c r="N398" i="5"/>
  <c r="N83" i="5"/>
  <c r="N232" i="5"/>
  <c r="N154" i="5"/>
  <c r="N243" i="5"/>
  <c r="N140" i="5"/>
  <c r="N258" i="5"/>
  <c r="N181" i="5"/>
  <c r="N305" i="5"/>
  <c r="N63" i="5"/>
  <c r="N420" i="5"/>
  <c r="N43" i="5"/>
  <c r="N389" i="5"/>
  <c r="N459" i="5"/>
  <c r="N464" i="5"/>
  <c r="N255" i="5"/>
  <c r="N228" i="5"/>
  <c r="N21" i="5"/>
  <c r="N317" i="5"/>
  <c r="N42" i="5"/>
  <c r="N312" i="5"/>
  <c r="N313" i="5"/>
  <c r="N156" i="5"/>
  <c r="N319" i="5"/>
  <c r="N277" i="5"/>
  <c r="N276" i="5"/>
  <c r="N325" i="5"/>
  <c r="N229" i="5"/>
  <c r="N169" i="5"/>
  <c r="N445" i="5"/>
  <c r="N458" i="5"/>
  <c r="N300" i="5"/>
  <c r="N227" i="5"/>
  <c r="N252" i="5"/>
  <c r="N303" i="5"/>
  <c r="N452" i="5"/>
  <c r="N340" i="5"/>
  <c r="N415" i="5"/>
  <c r="N337" i="5"/>
  <c r="N28" i="5"/>
  <c r="N353" i="5"/>
  <c r="N30" i="5"/>
  <c r="N350" i="5"/>
  <c r="N359" i="5"/>
  <c r="N24" i="5"/>
  <c r="N216" i="5"/>
  <c r="N203" i="5"/>
  <c r="N20" i="5"/>
  <c r="N182" i="5"/>
  <c r="N282" i="5"/>
  <c r="N137" i="5"/>
  <c r="N365" i="5"/>
  <c r="N354" i="5"/>
  <c r="N34" i="5"/>
  <c r="N256" i="5"/>
  <c r="N381" i="5"/>
  <c r="N454" i="5"/>
  <c r="N292" i="5"/>
  <c r="N348" i="5"/>
  <c r="N175" i="5"/>
  <c r="N198" i="5"/>
  <c r="N308" i="5"/>
  <c r="N329" i="5"/>
  <c r="N357" i="5"/>
  <c r="N68" i="5"/>
  <c r="N113" i="5"/>
  <c r="N107" i="5"/>
  <c r="N100" i="5"/>
  <c r="N299" i="5"/>
  <c r="N412" i="5"/>
  <c r="N111" i="5"/>
  <c r="N285" i="5"/>
  <c r="N80" i="5"/>
  <c r="N306" i="5"/>
  <c r="N129" i="5"/>
  <c r="N335" i="5"/>
  <c r="N53" i="5"/>
  <c r="N355" i="5"/>
  <c r="N96" i="5"/>
  <c r="N127" i="5"/>
  <c r="N67" i="5"/>
  <c r="N117" i="5"/>
  <c r="N413" i="5"/>
  <c r="N118" i="5"/>
  <c r="N157" i="5"/>
  <c r="N235" i="5"/>
  <c r="N384" i="5"/>
  <c r="N253" i="5"/>
  <c r="N250" i="5"/>
  <c r="N163" i="5"/>
  <c r="N409" i="5"/>
  <c r="N176" i="5"/>
  <c r="N385" i="5"/>
  <c r="N370" i="5"/>
  <c r="N190" i="5"/>
  <c r="N251" i="5"/>
  <c r="N112" i="5"/>
  <c r="N201" i="5"/>
  <c r="N160" i="5"/>
  <c r="N466" i="5"/>
  <c r="N236" i="5"/>
  <c r="N202" i="5"/>
  <c r="N264" i="5"/>
  <c r="N310" i="5"/>
  <c r="N130" i="5"/>
  <c r="N178" i="5"/>
  <c r="N58" i="5"/>
  <c r="N280" i="5"/>
  <c r="N386" i="5"/>
  <c r="N110" i="5"/>
  <c r="N133" i="5"/>
  <c r="N23" i="5"/>
  <c r="N152" i="5"/>
  <c r="N78" i="5"/>
  <c r="N438" i="5"/>
  <c r="N144" i="5"/>
  <c r="N135" i="5"/>
  <c r="N362" i="5"/>
  <c r="N153" i="5"/>
  <c r="N146" i="5"/>
  <c r="N414" i="5"/>
  <c r="N82" i="5"/>
  <c r="N462" i="5"/>
  <c r="N210" i="5"/>
  <c r="N119" i="5"/>
  <c r="N422" i="5"/>
  <c r="N301" i="5"/>
  <c r="N366" i="5"/>
  <c r="N214" i="5"/>
  <c r="N433" i="5"/>
  <c r="N290" i="5"/>
  <c r="N88" i="5"/>
  <c r="N39" i="5"/>
  <c r="N469" i="5"/>
  <c r="N418" i="5"/>
  <c r="N320" i="5"/>
  <c r="N410" i="5"/>
  <c r="N342" i="5"/>
  <c r="N375" i="5"/>
  <c r="N204" i="5"/>
  <c r="N225" i="5"/>
  <c r="N345" i="5"/>
  <c r="N109" i="5"/>
  <c r="N391" i="5"/>
  <c r="N183" i="5"/>
  <c r="N435" i="5"/>
  <c r="N426" i="5"/>
  <c r="N431" i="5"/>
  <c r="N139" i="5"/>
  <c r="N378" i="5"/>
  <c r="N103" i="5"/>
  <c r="N57" i="5"/>
  <c r="N263" i="5"/>
  <c r="N194" i="5"/>
  <c r="N55" i="5"/>
  <c r="N271" i="5"/>
  <c r="N81" i="5"/>
  <c r="N336" i="5"/>
  <c r="N211" i="5"/>
  <c r="N189" i="5"/>
  <c r="N451" i="5"/>
  <c r="N124" i="5"/>
  <c r="N343" i="5"/>
  <c r="N179" i="5"/>
  <c r="N315" i="5"/>
  <c r="N26" i="5"/>
  <c r="N213" i="5"/>
  <c r="N123" i="5"/>
  <c r="N31" i="5"/>
  <c r="N346" i="5"/>
  <c r="N311" i="5"/>
  <c r="N226" i="5"/>
  <c r="N457" i="5"/>
  <c r="N172" i="5"/>
  <c r="N326" i="5"/>
  <c r="N25" i="5"/>
  <c r="N184" i="5"/>
  <c r="N38" i="5"/>
  <c r="N419" i="5"/>
  <c r="N351" i="5"/>
  <c r="N387" i="5"/>
  <c r="N56" i="5"/>
  <c r="N166" i="5"/>
  <c r="N150" i="5"/>
  <c r="N421" i="5"/>
  <c r="N60" i="5"/>
  <c r="N309" i="5"/>
  <c r="N49" i="5"/>
  <c r="N91" i="5"/>
  <c r="N267" i="5"/>
  <c r="N446" i="5"/>
  <c r="N238" i="5"/>
  <c r="N368" i="5"/>
  <c r="N249" i="5"/>
  <c r="N145" i="5"/>
  <c r="N128" i="5"/>
  <c r="N371" i="5"/>
  <c r="N390" i="5"/>
  <c r="N170" i="5"/>
  <c r="N162" i="5"/>
  <c r="N134" i="5"/>
  <c r="N132" i="5"/>
  <c r="N104" i="5"/>
  <c r="N427" i="5"/>
  <c r="N262" i="5"/>
  <c r="N406" i="5"/>
  <c r="N54" i="5"/>
  <c r="N278" i="5"/>
  <c r="N395" i="5"/>
  <c r="N143" i="5"/>
  <c r="N261" i="5"/>
  <c r="N296" i="5"/>
  <c r="N120" i="5"/>
  <c r="N347" i="5"/>
  <c r="N200" i="5"/>
  <c r="N450" i="5"/>
  <c r="N272" i="5"/>
  <c r="N187" i="5"/>
  <c r="N101" i="5"/>
  <c r="N304" i="5"/>
  <c r="N283" i="5"/>
  <c r="N441" i="5"/>
  <c r="N436" i="5"/>
  <c r="N293" i="5"/>
  <c r="N247" i="5"/>
  <c r="N294" i="5"/>
  <c r="N397" i="5"/>
  <c r="N367" i="5"/>
  <c r="N270" i="5"/>
  <c r="N217" i="5"/>
  <c r="N149" i="5"/>
  <c r="N403" i="5"/>
  <c r="N339" i="5"/>
  <c r="N400" i="5"/>
  <c r="N116" i="5"/>
  <c r="N65" i="5"/>
  <c r="N408" i="5"/>
  <c r="N161" i="5"/>
  <c r="N148" i="5"/>
  <c r="N242" i="5"/>
  <c r="N430" i="5"/>
  <c r="N344" i="5"/>
  <c r="N98" i="5"/>
  <c r="N361" i="5"/>
  <c r="N392" i="5"/>
  <c r="N165" i="5"/>
  <c r="N402" i="5"/>
  <c r="N173" i="5"/>
  <c r="N352" i="5"/>
  <c r="N72" i="5"/>
  <c r="N75" i="5"/>
  <c r="N222" i="5"/>
  <c r="N223" i="5"/>
  <c r="N234" i="5"/>
  <c r="N59" i="5"/>
  <c r="N224" i="5"/>
  <c r="N449" i="5"/>
  <c r="N440" i="5"/>
  <c r="N393" i="5"/>
  <c r="N246" i="5"/>
  <c r="N199" i="5"/>
  <c r="N284" i="5"/>
  <c r="N209" i="5"/>
  <c r="N94" i="5"/>
  <c r="N388" i="5"/>
  <c r="N349" i="5"/>
  <c r="N221" i="5"/>
  <c r="N69" i="5"/>
  <c r="N468" i="5"/>
  <c r="N455" i="5"/>
  <c r="N74" i="5"/>
  <c r="N191" i="5"/>
  <c r="N215" i="5"/>
  <c r="N61" i="5"/>
  <c r="N456" i="5"/>
  <c r="N302" i="5"/>
  <c r="N62" i="5"/>
  <c r="N97" i="5"/>
  <c r="N207" i="5"/>
  <c r="N220" i="5"/>
  <c r="N36" i="5"/>
  <c r="N416" i="5"/>
  <c r="N411" i="5"/>
  <c r="N115" i="5"/>
  <c r="N259" i="5"/>
  <c r="N257" i="5"/>
  <c r="N44" i="5"/>
  <c r="N432" i="5"/>
  <c r="N289" i="5"/>
  <c r="N77" i="5"/>
  <c r="N396" i="5"/>
  <c r="N376" i="5"/>
  <c r="N158" i="5"/>
  <c r="N287" i="5"/>
  <c r="N428" i="5"/>
  <c r="N407" i="5"/>
  <c r="N102" i="5"/>
  <c r="N394" i="5"/>
  <c r="N377" i="5"/>
  <c r="N237" i="5"/>
  <c r="N295" i="5"/>
  <c r="N244" i="5"/>
  <c r="N125" i="5"/>
  <c r="N230" i="5"/>
  <c r="N195" i="5"/>
  <c r="N321" i="5"/>
  <c r="N84" i="5"/>
  <c r="N29" i="5"/>
  <c r="N22" i="5"/>
  <c r="N467" i="5"/>
  <c r="N33" i="5"/>
  <c r="N437" i="5"/>
  <c r="N314" i="5"/>
  <c r="N151" i="5"/>
  <c r="N442" i="5"/>
  <c r="N167" i="5"/>
  <c r="N274" i="5"/>
  <c r="N188" i="5"/>
  <c r="N64" i="5"/>
  <c r="N239" i="5"/>
  <c r="N218" i="5"/>
  <c r="N330" i="5"/>
  <c r="N27" i="5"/>
  <c r="N423" i="5"/>
  <c r="N142" i="5"/>
  <c r="N286" i="5"/>
  <c r="N76" i="5"/>
  <c r="N114" i="5"/>
  <c r="N323" i="5"/>
  <c r="N136" i="5"/>
  <c r="N45" i="5"/>
  <c r="N192" i="5"/>
  <c r="N453" i="5"/>
  <c r="N383" i="5"/>
  <c r="N233" i="5"/>
  <c r="N443" i="5"/>
  <c r="N360" i="5"/>
  <c r="N106" i="5"/>
  <c r="N79" i="5"/>
  <c r="N429" i="5"/>
  <c r="N399" i="5"/>
  <c r="N32" i="5"/>
  <c r="N324" i="5"/>
  <c r="N405" i="5"/>
  <c r="N205" i="5"/>
  <c r="N92" i="5"/>
  <c r="N439" i="5"/>
  <c r="N338" i="5"/>
  <c r="N138" i="5"/>
  <c r="N364" i="5"/>
  <c r="N212" i="5"/>
  <c r="N73" i="5"/>
  <c r="N193" i="5"/>
  <c r="N87" i="5"/>
  <c r="N86" i="5"/>
  <c r="N424" i="5"/>
  <c r="N363" i="5"/>
  <c r="N248" i="5"/>
  <c r="N444" i="5"/>
  <c r="N89" i="5"/>
  <c r="N19" i="5"/>
  <c r="N122" i="5"/>
  <c r="N463" i="5"/>
  <c r="N332" i="5"/>
  <c r="N417" i="5"/>
  <c r="N141" i="5"/>
  <c r="E14" i="5"/>
  <c r="N164" i="5"/>
  <c r="N174" i="5"/>
  <c r="N327" i="5"/>
  <c r="N307" i="5"/>
  <c r="N334" i="5"/>
  <c r="N147" i="5"/>
  <c r="N333" i="5"/>
  <c r="N291" i="5"/>
  <c r="N373" i="5"/>
  <c r="R9" i="5"/>
  <c r="N93" i="5"/>
  <c r="N66" i="5"/>
  <c r="R5" i="5"/>
  <c r="N126" i="5"/>
  <c r="P19" i="5" l="1"/>
</calcChain>
</file>

<file path=xl/sharedStrings.xml><?xml version="1.0" encoding="utf-8"?>
<sst xmlns="http://schemas.openxmlformats.org/spreadsheetml/2006/main" count="2276" uniqueCount="279">
  <si>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</si>
  <si>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</si>
  <si>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</si>
  <si>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</si>
  <si>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</si>
  <si>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</si>
  <si>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</si>
  <si>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</si>
  <si>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</si>
  <si>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</si>
  <si>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</si>
  <si>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</si>
  <si>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</si>
  <si>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</si>
  <si>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</si>
  <si>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</si>
  <si>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</si>
  <si>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</si>
  <si>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</si>
  <si>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</si>
  <si>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</si>
  <si>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</si>
  <si>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</si>
  <si>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</si>
  <si>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</si>
  <si>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</si>
  <si>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</si>
  <si>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</si>
  <si>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</si>
  <si>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</si>
  <si>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</si>
  <si>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</si>
  <si>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</si>
  <si>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</si>
  <si>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</si>
  <si>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</si>
  <si>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</si>
  <si>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</si>
  <si>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</si>
  <si>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</si>
  <si>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</si>
  <si>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</si>
  <si>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</si>
  <si>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</si>
  <si>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</si>
  <si>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</si>
  <si>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</si>
  <si>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</si>
  <si>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</si>
  <si>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</si>
  <si>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</si>
  <si>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</si>
  <si>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</si>
  <si>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</si>
  <si>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</si>
  <si>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</si>
  <si>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</si>
  <si>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</si>
  <si>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</si>
  <si>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</si>
  <si>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</si>
  <si>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</si>
  <si>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</si>
  <si>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</si>
  <si>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</si>
  <si>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</si>
  <si>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</si>
  <si>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</si>
  <si>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</si>
  <si>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</si>
  <si>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</si>
  <si>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</si>
  <si>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</si>
  <si>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</si>
  <si>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</si>
  <si>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</si>
  <si>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</si>
  <si>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</si>
  <si>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</si>
  <si>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</si>
  <si>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</si>
  <si>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</si>
  <si>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</si>
  <si>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</si>
  <si>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</si>
  <si>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</si>
  <si>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</si>
  <si>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</si>
  <si>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</si>
  <si>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</si>
  <si>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</si>
  <si>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</si>
  <si>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</si>
  <si>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</si>
  <si>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</si>
  <si>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</si>
  <si>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</si>
  <si>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</si>
  <si>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</si>
  <si>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</si>
  <si>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</si>
  <si>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</si>
  <si>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</si>
  <si>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</si>
  <si>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</si>
  <si>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</si>
  <si>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</si>
  <si>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</si>
  <si>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</si>
  <si>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</si>
  <si>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</si>
  <si>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</si>
  <si>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</si>
  <si>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</si>
  <si>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</si>
  <si>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</si>
  <si>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</si>
  <si>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</si>
  <si>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</si>
  <si>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</si>
  <si>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</si>
  <si>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</si>
  <si>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</si>
  <si>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</si>
  <si>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</si>
  <si>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</si>
  <si>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</si>
  <si>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</si>
  <si>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</si>
  <si>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</si>
  <si>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</si>
  <si>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</si>
  <si>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</si>
  <si>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</si>
  <si>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</si>
  <si>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</si>
  <si>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</si>
  <si>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</si>
  <si>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</si>
  <si>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</si>
  <si>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</si>
  <si>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</si>
  <si>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</si>
  <si>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</si>
  <si>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</si>
  <si>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</si>
  <si>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</si>
  <si>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</si>
  <si>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</si>
  <si>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</si>
  <si>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</si>
  <si>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</si>
  <si>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</si>
  <si>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</si>
  <si>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</si>
  <si>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</si>
  <si>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</si>
  <si>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</si>
  <si>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</si>
  <si>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</si>
  <si>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</si>
  <si>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</si>
  <si>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</si>
  <si>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</si>
  <si>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</si>
  <si>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</si>
  <si>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</si>
  <si>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</si>
  <si>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</si>
  <si>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</si>
  <si>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</si>
  <si>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</si>
  <si>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</si>
  <si>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</si>
  <si>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</si>
  <si>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</si>
  <si>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</si>
  <si>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</si>
  <si>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</si>
  <si>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</si>
  <si>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</si>
  <si>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</si>
  <si>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</si>
  <si>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</si>
  <si>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</si>
  <si>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</si>
  <si>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</si>
  <si>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</si>
  <si>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</si>
  <si>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</si>
  <si>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</si>
  <si>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</si>
  <si>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</si>
  <si>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</si>
  <si>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</si>
  <si>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</si>
  <si>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</si>
  <si>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</si>
  <si>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</si>
  <si>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</si>
  <si>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</si>
  <si>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</si>
  <si>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</si>
  <si>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</si>
  <si>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</si>
  <si>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</si>
  <si>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</si>
  <si>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</si>
  <si>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</si>
  <si>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</si>
  <si>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</si>
  <si>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</si>
  <si>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</si>
  <si>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</si>
  <si>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</si>
  <si>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</si>
  <si>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</si>
  <si>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</si>
  <si>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</si>
  <si>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</si>
  <si>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</si>
  <si>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</si>
  <si>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</si>
  <si>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</si>
  <si>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</si>
  <si>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</si>
  <si>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</si>
  <si>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</si>
  <si>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</si>
  <si>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</si>
  <si>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</si>
  <si>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</si>
  <si>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</si>
  <si>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</si>
  <si>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</si>
  <si>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</si>
  <si>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</si>
  <si>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</si>
  <si>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</si>
  <si>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</si>
  <si>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</si>
  <si>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</si>
  <si>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</si>
  <si>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</si>
  <si>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</si>
  <si>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</si>
  <si>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</si>
  <si>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</si>
  <si>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</si>
  <si>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</si>
  <si>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</si>
  <si>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</si>
  <si>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</si>
  <si>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</si>
  <si>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</si>
  <si>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</si>
  <si>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</si>
  <si>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</si>
  <si>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</si>
  <si>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d</t>
    <phoneticPr fontId="1"/>
  </si>
  <si>
    <t>d-d(5NN)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</si>
  <si>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</si>
  <si>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</si>
  <si>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</si>
  <si>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</si>
  <si>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</si>
  <si>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</si>
  <si>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</si>
  <si>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</si>
  <si>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</si>
  <si>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</si>
  <si>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</si>
  <si>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</si>
  <si>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</si>
  <si>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</si>
  <si>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</si>
  <si>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</si>
  <si>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</si>
  <si>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pair_style smatb # R0(A)   p       q     A(eV)   xi(eV)  Rcs(A)   Rc(A): 3NN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</si>
</sst>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fit_3NN_FCC!$H$19:$H$469</c:f>
              <c:numCache>
                <c:formatCode>0.0000</c:formatCode>
                <c:ptCount val="451"/>
                <c:pt idx="0">
                  <c:v>0.5567041184684125</c:v>
                </c:pt>
                <c:pt idx="1">
                  <c:v>0.29531799602836767</c:v>
                </c:pt>
                <c:pt idx="2">
                  <c:v>4.5323205093781391E-2</c:v>
                </c:pt>
                <c:pt idx="3">
                  <c:v>-0.19367896998574674</c:v>
                </c:pt>
                <c:pt idx="4">
                  <c:v>-0.42207443122982063</c:v>
                </c:pt>
                <c:pt idx="5">
                  <c:v>-0.64023665751664272</c:v>
                </c:pt>
                <c:pt idx="6">
                  <c:v>-0.84852708365716567</c:v>
                </c:pt>
                <c:pt idx="7">
                  <c:v>-1.0472954683761651</c:v>
                </c:pt>
                <c:pt idx="8">
                  <c:v>-1.2368802515135353</c:v>
                </c:pt>
                <c:pt idx="9">
                  <c:v>-1.4176089007505603</c:v>
                </c:pt>
                <c:pt idx="10">
                  <c:v>-1.5897982481575375</c:v>
                </c:pt>
                <c:pt idx="11">
                  <c:v>-1.753754816851022</c:v>
                </c:pt>
                <c:pt idx="12">
                  <c:v>-1.9097751380410199</c:v>
                </c:pt>
                <c:pt idx="13">
                  <c:v>-2.0581460587407832</c:v>
                </c:pt>
                <c:pt idx="14">
                  <c:v>-2.1991450404043489</c:v>
                </c:pt>
                <c:pt idx="15">
                  <c:v>-2.3330404487496681</c:v>
                </c:pt>
                <c:pt idx="16">
                  <c:v>-2.4600918350180723</c:v>
                </c:pt>
                <c:pt idx="17">
                  <c:v>-2.5805502089139338</c:v>
                </c:pt>
                <c:pt idx="18">
                  <c:v>-2.6946583034616083</c:v>
                </c:pt>
                <c:pt idx="19">
                  <c:v>-2.802650832010249</c:v>
                </c:pt>
                <c:pt idx="20">
                  <c:v>-2.9047547376106952</c:v>
                </c:pt>
                <c:pt idx="21">
                  <c:v>-3.0011894349824226</c:v>
                </c:pt>
                <c:pt idx="22">
                  <c:v>-3.0921670452825474</c:v>
                </c:pt>
                <c:pt idx="23">
                  <c:v>-3.1778926238829817</c:v>
                </c:pt>
                <c:pt idx="24">
                  <c:v>-3.2585643813561238</c:v>
                </c:pt>
                <c:pt idx="25">
                  <c:v>-3.3343738978639395</c:v>
                </c:pt>
                <c:pt idx="26">
                  <c:v>-3.4055063311398448</c:v>
                </c:pt>
                <c:pt idx="27">
                  <c:v>-3.4721406182475745</c:v>
                </c:pt>
                <c:pt idx="28">
                  <c:v>-3.5344496712960605</c:v>
                </c:pt>
                <c:pt idx="29">
                  <c:v>-3.5926005672844274</c:v>
                </c:pt>
                <c:pt idx="30">
                  <c:v>-3.646754732246265</c:v>
                </c:pt>
                <c:pt idx="31">
                  <c:v>-3.6970681198577586</c:v>
                </c:pt>
                <c:pt idx="32">
                  <c:v>-3.7436913846695195</c:v>
                </c:pt>
                <c:pt idx="33">
                  <c:v>-3.7867700501176196</c:v>
                </c:pt>
                <c:pt idx="34">
                  <c:v>-3.8264446714649116</c:v>
                </c:pt>
                <c:pt idx="35">
                  <c:v>-3.8628509938195461</c:v>
                </c:pt>
                <c:pt idx="36">
                  <c:v>-3.8961201053734231</c:v>
                </c:pt>
                <c:pt idx="37">
                  <c:v>-3.9263785859993994</c:v>
                </c:pt>
                <c:pt idx="38">
                  <c:v>-3.9537486513420932</c:v>
                </c:pt>
                <c:pt idx="39">
                  <c:v>-3.9783482925334228</c:v>
                </c:pt>
                <c:pt idx="40">
                  <c:v>-4.0002914116602755</c:v>
                </c:pt>
                <c:pt idx="41">
                  <c:v>-4.019687953108166</c:v>
                </c:pt>
                <c:pt idx="42">
                  <c:v>-4.0366440309012139</c:v>
                </c:pt>
                <c:pt idx="43">
                  <c:v>-4.0512620521554421</c:v>
                </c:pt>
                <c:pt idx="44">
                  <c:v>-4.0636408367590366</c:v>
                </c:pt>
                <c:pt idx="45">
                  <c:v>-4.0738757333900466</c:v>
                </c:pt>
                <c:pt idx="46">
                  <c:v>-4.082058731978873</c:v>
                </c:pt>
                <c:pt idx="47">
                  <c:v>-4.0882785727198643</c:v>
                </c:pt>
                <c:pt idx="48">
                  <c:v>-4.0926208517333613</c:v>
                </c:pt>
                <c:pt idx="49">
                  <c:v>-4.095168123476725</c:v>
                </c:pt>
                <c:pt idx="50">
                  <c:v>-4.0960000000000001</c:v>
                </c:pt>
                <c:pt idx="51">
                  <c:v>-4.0951932471392656</c:v>
                </c:pt>
                <c:pt idx="52">
                  <c:v>-4.0928218777379701</c:v>
                </c:pt>
                <c:pt idx="53">
                  <c:v>-4.0889572419840672</c:v>
                </c:pt>
                <c:pt idx="54">
                  <c:v>-4.0836681149482352</c:v>
                </c:pt>
                <c:pt idx="55">
                  <c:v>-4.0770207814060333</c:v>
                </c:pt>
                <c:pt idx="56">
                  <c:v>-4.0690791180244945</c:v>
                </c:pt>
                <c:pt idx="57">
                  <c:v>-4.0599046729913777</c:v>
                </c:pt>
                <c:pt idx="58">
                  <c:v>-4.0495567431630244</c:v>
                </c:pt>
                <c:pt idx="59">
                  <c:v>-4.0380924488046528</c:v>
                </c:pt>
                <c:pt idx="60">
                  <c:v>-4.0255668059947389</c:v>
                </c:pt>
                <c:pt idx="61">
                  <c:v>-4.0120327967631724</c:v>
                </c:pt>
                <c:pt idx="62">
                  <c:v>-3.9975414370307911</c:v>
                </c:pt>
                <c:pt idx="63">
                  <c:v>-3.982141842416016</c:v>
                </c:pt>
                <c:pt idx="64">
                  <c:v>-3.9658812919724054</c:v>
                </c:pt>
                <c:pt idx="65">
                  <c:v>-3.9488052899190929</c:v>
                </c:pt>
                <c:pt idx="66">
                  <c:v>-3.9309576254243375</c:v>
                </c:pt>
                <c:pt idx="67">
                  <c:v>-3.9123804305006189</c:v>
                </c:pt>
                <c:pt idx="68">
                  <c:v>-3.8931142360680888</c:v>
                </c:pt>
                <c:pt idx="69">
                  <c:v>-3.8731980262414996</c:v>
                </c:pt>
                <c:pt idx="70">
                  <c:v>-3.8526692908941689</c:v>
                </c:pt>
                <c:pt idx="71">
                  <c:v>-3.8315640765509773</c:v>
                </c:pt>
                <c:pt idx="72">
                  <c:v>-3.8099170356609058</c:v>
                </c:pt>
                <c:pt idx="73">
                  <c:v>-3.7877614742981223</c:v>
                </c:pt>
                <c:pt idx="74">
                  <c:v>-3.7651293983392549</c:v>
                </c:pt>
                <c:pt idx="75">
                  <c:v>-3.7420515581630638</c:v>
                </c:pt>
                <c:pt idx="76">
                  <c:v>-3.7185574919173945</c:v>
                </c:pt>
                <c:pt idx="77">
                  <c:v>-3.6946755673970073</c:v>
                </c:pt>
                <c:pt idx="78">
                  <c:v>-3.6704330225745712</c:v>
                </c:pt>
                <c:pt idx="79">
                  <c:v>-3.6458560048259105</c:v>
                </c:pt>
                <c:pt idx="80">
                  <c:v>-3.6209696088893759</c:v>
                </c:pt>
                <c:pt idx="81">
                  <c:v>-3.5957979135980582</c:v>
                </c:pt>
                <c:pt idx="82">
                  <c:v>-3.5703640174224049</c:v>
                </c:pt>
                <c:pt idx="83">
                  <c:v>-3.5446900728597379</c:v>
                </c:pt>
                <c:pt idx="84">
                  <c:v>-3.5187973197060729</c:v>
                </c:pt>
                <c:pt idx="85">
                  <c:v>-3.4927061172445955</c:v>
                </c:pt>
                <c:pt idx="86">
                  <c:v>-3.4664359753841811</c:v>
                </c:pt>
                <c:pt idx="87">
                  <c:v>-3.440005584780307</c:v>
                </c:pt>
                <c:pt idx="88">
                  <c:v>-3.4134328459697985</c:v>
                </c:pt>
                <c:pt idx="89">
                  <c:v>-3.3867348975499003</c:v>
                </c:pt>
                <c:pt idx="90">
                  <c:v>-3.3599281434312696</c:v>
                </c:pt>
                <c:pt idx="91">
                  <c:v>-3.3330282791936074</c:v>
                </c:pt>
                <c:pt idx="92">
                  <c:v>-3.3060503175718177</c:v>
                </c:pt>
                <c:pt idx="93">
                  <c:v>-3.2790086130997151</c:v>
                </c:pt>
                <c:pt idx="94">
                  <c:v>-3.2519168859375469</c:v>
                </c:pt>
                <c:pt idx="95">
                  <c:v>-3.2247882449087824</c:v>
                </c:pt>
                <c:pt idx="96">
                  <c:v>-3.1976352097708771</c:v>
                </c:pt>
                <c:pt idx="97">
                  <c:v>-3.1704697327439959</c:v>
                </c:pt>
                <c:pt idx="98">
                  <c:v>-3.1433032193209285</c:v>
                </c:pt>
                <c:pt idx="99">
                  <c:v>-3.1161465483807889</c:v>
                </c:pt>
                <c:pt idx="100">
                  <c:v>-3.0890100916283667</c:v>
                </c:pt>
                <c:pt idx="101">
                  <c:v>-3.0619037323803759</c:v>
                </c:pt>
                <c:pt idx="102">
                  <c:v>-3.0348368837191906</c:v>
                </c:pt>
                <c:pt idx="103">
                  <c:v>-3.0078185060340585</c:v>
                </c:pt>
                <c:pt idx="104">
                  <c:v>-2.9808571239691686</c:v>
                </c:pt>
                <c:pt idx="105">
                  <c:v>-2.9539608427973603</c:v>
                </c:pt>
                <c:pt idx="106">
                  <c:v>-2.9271373642377281</c:v>
                </c:pt>
                <c:pt idx="107">
                  <c:v>-2.9003940017347833</c:v>
                </c:pt>
                <c:pt idx="108">
                  <c:v>-2.87373769521633</c:v>
                </c:pt>
                <c:pt idx="109">
                  <c:v>-2.8471750253466861</c:v>
                </c:pt>
                <c:pt idx="110">
                  <c:v>-2.8207122272913776</c:v>
                </c:pt>
                <c:pt idx="111">
                  <c:v>-2.7943552040089328</c:v>
                </c:pt>
                <c:pt idx="112">
                  <c:v>-2.7681095390849624</c:v>
                </c:pt>
                <c:pt idx="113">
                  <c:v>-2.7419805091231999</c:v>
                </c:pt>
                <c:pt idx="114">
                  <c:v>-2.7159730957077852</c:v>
                </c:pt>
                <c:pt idx="115">
                  <c:v>-2.6900919969505908</c:v>
                </c:pt>
                <c:pt idx="116">
                  <c:v>-2.6643416386370049</c:v>
                </c:pt>
                <c:pt idx="117">
                  <c:v>-2.6387261849831534</c:v>
                </c:pt>
                <c:pt idx="118">
                  <c:v>-2.6132495490171546</c:v>
                </c:pt>
                <c:pt idx="119">
                  <c:v>-2.5879154025966122</c:v>
                </c:pt>
                <c:pt idx="120">
                  <c:v>-2.5627271860741896</c:v>
                </c:pt>
                <c:pt idx="121">
                  <c:v>-2.5376881176227113</c:v>
                </c:pt>
                <c:pt idx="122">
                  <c:v>-2.5128012022309316</c:v>
                </c:pt>
                <c:pt idx="123">
                  <c:v>-2.488069240380725</c:v>
                </c:pt>
                <c:pt idx="124">
                  <c:v>-2.4634948364161535</c:v>
                </c:pt>
                <c:pt idx="125">
                  <c:v>-2.439080406614516</c:v>
                </c:pt>
                <c:pt idx="126">
                  <c:v>-2.4148281869691917</c:v>
                </c:pt>
                <c:pt idx="127">
                  <c:v>-2.3907402406937766</c:v>
                </c:pt>
                <c:pt idx="128">
                  <c:v>-2.3668184654567175</c:v>
                </c:pt>
                <c:pt idx="129">
                  <c:v>-2.3430646003553659</c:v>
                </c:pt>
                <c:pt idx="130">
                  <c:v>-2.3194802326380932</c:v>
                </c:pt>
                <c:pt idx="131">
                  <c:v>-2.2960668041828294</c:v>
                </c:pt>
                <c:pt idx="132">
                  <c:v>-2.2728256177401547</c:v>
                </c:pt>
                <c:pt idx="133">
                  <c:v>-2.2497578429487843</c:v>
                </c:pt>
                <c:pt idx="134">
                  <c:v>-2.226864522131061</c:v>
                </c:pt>
                <c:pt idx="135">
                  <c:v>-2.2041465758758414</c:v>
                </c:pt>
                <c:pt idx="136">
                  <c:v>-2.1816048084158819</c:v>
                </c:pt>
                <c:pt idx="137">
                  <c:v>-2.1592399128066835</c:v>
                </c:pt>
                <c:pt idx="138">
                  <c:v>-2.1370524759134542</c:v>
                </c:pt>
                <c:pt idx="139">
                  <c:v>-2.1150429832127009</c:v>
                </c:pt>
                <c:pt idx="140">
                  <c:v>-2.0932118234147099</c:v>
                </c:pt>
                <c:pt idx="141">
                  <c:v>-2.0715592929130162</c:v>
                </c:pt>
                <c:pt idx="142">
                  <c:v>-2.0500856000667365</c:v>
                </c:pt>
                <c:pt idx="143">
                  <c:v>-2.0287908693214693</c:v>
                </c:pt>
                <c:pt idx="144">
                  <c:v>-2.0076751451742858</c:v>
                </c:pt>
                <c:pt idx="145">
                  <c:v>-1.9867383959881497</c:v>
                </c:pt>
                <c:pt idx="146">
                  <c:v>-1.96598051766094</c:v>
                </c:pt>
                <c:pt idx="147">
                  <c:v>-1.9454013371540801</c:v>
                </c:pt>
                <c:pt idx="148">
                  <c:v>-1.9250006158856243</c:v>
                </c:pt>
                <c:pt idx="149">
                  <c:v>-1.9047780529924891</c:v>
                </c:pt>
                <c:pt idx="150">
                  <c:v>-1.884733288466363</c:v>
                </c:pt>
                <c:pt idx="151">
                  <c:v>-1.8648659061676989</c:v>
                </c:pt>
                <c:pt idx="152">
                  <c:v>-1.8451754367220277</c:v>
                </c:pt>
                <c:pt idx="153">
                  <c:v>-1.8256613603027134</c:v>
                </c:pt>
                <c:pt idx="154">
                  <c:v>-1.8063231093041248</c:v>
                </c:pt>
                <c:pt idx="155">
                  <c:v>-1.7871600709090805</c:v>
                </c:pt>
                <c:pt idx="156">
                  <c:v>-1.7681715895542804</c:v>
                </c:pt>
                <c:pt idx="157">
                  <c:v>-1.7493569692973401</c:v>
                </c:pt>
                <c:pt idx="158">
                  <c:v>-1.7307154760889036</c:v>
                </c:pt>
                <c:pt idx="159">
                  <c:v>-1.7122463399532091</c:v>
                </c:pt>
                <c:pt idx="160">
                  <c:v>-1.6939487570803711</c:v>
                </c:pt>
                <c:pt idx="161">
                  <c:v>-1.6758218918335246</c:v>
                </c:pt>
                <c:pt idx="162">
                  <c:v>-1.6578648786738919</c:v>
                </c:pt>
                <c:pt idx="163">
                  <c:v>-1.640076824006707</c:v>
                </c:pt>
                <c:pt idx="164">
                  <c:v>-1.6224568079508628</c:v>
                </c:pt>
                <c:pt idx="165">
                  <c:v>-1.605003886035026</c:v>
                </c:pt>
                <c:pt idx="166">
                  <c:v>-1.5877170908228915</c:v>
                </c:pt>
                <c:pt idx="167">
                  <c:v>-1.5705954334701508</c:v>
                </c:pt>
                <c:pt idx="168">
                  <c:v>-1.5536379052156626</c:v>
                </c:pt>
                <c:pt idx="169">
                  <c:v>-1.5368434788092371</c:v>
                </c:pt>
                <c:pt idx="170">
                  <c:v>-1.5202111098783517</c:v>
                </c:pt>
                <c:pt idx="171">
                  <c:v>-1.5037397382360616</c:v>
                </c:pt>
                <c:pt idx="172">
                  <c:v>-1.4874282891322572</c:v>
                </c:pt>
                <c:pt idx="173">
                  <c:v>-1.4712756744503865</c:v>
                </c:pt>
                <c:pt idx="174">
                  <c:v>-1.4552807938516583</c:v>
                </c:pt>
                <c:pt idx="175">
                  <c:v>-1.4394425358686895</c:v>
                </c:pt>
                <c:pt idx="176">
                  <c:v>-1.4237597789504932</c:v>
                </c:pt>
                <c:pt idx="177">
                  <c:v>-1.4082313924606287</c:v>
                </c:pt>
                <c:pt idx="178">
                  <c:v>-1.3928562376302833</c:v>
                </c:pt>
                <c:pt idx="179">
                  <c:v>-1.3776331684679928</c:v>
                </c:pt>
                <c:pt idx="180">
                  <c:v>-1.3625610326276449</c:v>
                </c:pt>
                <c:pt idx="181">
                  <c:v>-1.3476386722363549</c:v>
                </c:pt>
                <c:pt idx="182">
                  <c:v>-1.3328649246837561</c:v>
                </c:pt>
                <c:pt idx="183">
                  <c:v>-1.3182386233741761</c:v>
                </c:pt>
                <c:pt idx="184">
                  <c:v>-1.3037585984431417</c:v>
                </c:pt>
                <c:pt idx="185">
                  <c:v>-1.2894236774395857</c:v>
                </c:pt>
                <c:pt idx="186">
                  <c:v>-1.2752326859750922</c:v>
                </c:pt>
                <c:pt idx="187">
                  <c:v>-1.2611844483414667</c:v>
                </c:pt>
                <c:pt idx="188">
                  <c:v>-1.2472777880978727</c:v>
                </c:pt>
                <c:pt idx="189">
                  <c:v>-1.2335115286287315</c:v>
                </c:pt>
                <c:pt idx="190">
                  <c:v>-1.219884493673544</c:v>
                </c:pt>
                <c:pt idx="191">
                  <c:v>-1.2063955078297464</c:v>
                </c:pt>
                <c:pt idx="192">
                  <c:v>-1.1930433970296777</c:v>
                </c:pt>
                <c:pt idx="193">
                  <c:v>-1.1798269889926947</c:v>
                </c:pt>
                <c:pt idx="194">
                  <c:v>-1.1667451136534364</c:v>
                </c:pt>
                <c:pt idx="195">
                  <c:v>-1.1537966035672023</c:v>
                </c:pt>
                <c:pt idx="196">
                  <c:v>-1.1409802942933724</c:v>
                </c:pt>
                <c:pt idx="197">
                  <c:v>-1.1282950247577717</c:v>
                </c:pt>
                <c:pt idx="198">
                  <c:v>-1.1157396375948343</c:v>
                </c:pt>
                <c:pt idx="199">
                  <c:v>-1.1033129794704135</c:v>
                </c:pt>
                <c:pt idx="200">
                  <c:v>-1.0910139013860232</c:v>
                </c:pt>
                <c:pt idx="201">
                  <c:v>-1.0788412589653051</c:v>
                </c:pt>
                <c:pt idx="202">
                  <c:v>-1.0667939127234485</c:v>
                </c:pt>
                <c:pt idx="203">
                  <c:v>-1.0548707283202932</c:v>
                </c:pt>
                <c:pt idx="204">
                  <c:v>-1.0430705767978037</c:v>
                </c:pt>
                <c:pt idx="205">
                  <c:v>-1.0313923348025795</c:v>
                </c:pt>
                <c:pt idx="206">
                  <c:v>-1.0198348847940455</c:v>
                </c:pt>
                <c:pt idx="207">
                  <c:v>-1.0083971152389399</c:v>
                </c:pt>
                <c:pt idx="208">
                  <c:v>-0.99707792079269475</c:v>
                </c:pt>
                <c:pt idx="209">
                  <c:v>-0.98587620246828112</c:v>
                </c:pt>
                <c:pt idx="210">
                  <c:v>-0.97479086779307356</c:v>
                </c:pt>
                <c:pt idx="211">
                  <c:v>-0.9638208309542563</c:v>
                </c:pt>
                <c:pt idx="212">
                  <c:v>-0.95296501293329494</c:v>
                </c:pt>
                <c:pt idx="213">
                  <c:v>-0.94222234162995055</c:v>
                </c:pt>
                <c:pt idx="214">
                  <c:v>-0.93159175197631872</c:v>
                </c:pt>
                <c:pt idx="215">
                  <c:v>-0.92107218604134478</c:v>
                </c:pt>
                <c:pt idx="216">
                  <c:v>-0.91066259312625086</c:v>
                </c:pt>
                <c:pt idx="217">
                  <c:v>-0.90036192985129804</c:v>
                </c:pt>
                <c:pt idx="218">
                  <c:v>-0.89016916023428538</c:v>
                </c:pt>
                <c:pt idx="219">
                  <c:v>-0.88008325576117363</c:v>
                </c:pt>
                <c:pt idx="220">
                  <c:v>-0.87010319544921111</c:v>
                </c:pt>
                <c:pt idx="221">
                  <c:v>-0.86022796590291395</c:v>
                </c:pt>
                <c:pt idx="222">
                  <c:v>-0.85045656136325032</c:v>
                </c:pt>
                <c:pt idx="223">
                  <c:v>-0.8407879837503599</c:v>
                </c:pt>
                <c:pt idx="224">
                  <c:v>-0.83122124270011943</c:v>
                </c:pt>
                <c:pt idx="225">
                  <c:v>-0.82175535559486901</c:v>
                </c:pt>
                <c:pt idx="226">
                  <c:v>-0.81238934758858616</c:v>
                </c:pt>
                <c:pt idx="227">
                  <c:v>-0.80312225162678996</c:v>
                </c:pt>
                <c:pt idx="228">
                  <c:v>-0.79395310846144507</c:v>
                </c:pt>
                <c:pt idx="229">
                  <c:v>-0.78488096666112583</c:v>
                </c:pt>
                <c:pt idx="230">
                  <c:v>-0.77590488261668811</c:v>
                </c:pt>
                <c:pt idx="231">
                  <c:v>-0.76702392054268509</c:v>
                </c:pt>
                <c:pt idx="232">
                  <c:v>-0.75823715247475909</c:v>
                </c:pt>
                <c:pt idx="233">
                  <c:v>-0.749543658263224</c:v>
                </c:pt>
                <c:pt idx="234">
                  <c:v>-0.74094252556305318</c:v>
                </c:pt>
                <c:pt idx="235">
                  <c:v>-0.73243284982046797</c:v>
                </c:pt>
                <c:pt idx="236">
                  <c:v>-0.72401373425632487</c:v>
                </c:pt>
                <c:pt idx="237">
                  <c:v>-0.71568428984648225</c:v>
                </c:pt>
                <c:pt idx="238">
                  <c:v>-0.70744363529932319</c:v>
                </c:pt>
                <c:pt idx="239">
                  <c:v>-0.69929089703060632</c:v>
                </c:pt>
                <c:pt idx="240">
                  <c:v>-0.69122520913580376</c:v>
                </c:pt>
                <c:pt idx="241">
                  <c:v>-0.68324571336008033</c:v>
                </c:pt>
                <c:pt idx="242">
                  <c:v>-0.67535155906606514</c:v>
                </c:pt>
                <c:pt idx="243">
                  <c:v>-0.6675419031995532</c:v>
                </c:pt>
                <c:pt idx="244">
                  <c:v>-0.65981591025327557</c:v>
                </c:pt>
                <c:pt idx="245">
                  <c:v>-0.65217275222886417</c:v>
                </c:pt>
                <c:pt idx="246">
                  <c:v>-0.64461160859713773</c:v>
                </c:pt>
                <c:pt idx="247">
                  <c:v>-0.63713166625682383</c:v>
                </c:pt>
                <c:pt idx="248">
                  <c:v>-0.62973211949183172</c:v>
                </c:pt>
                <c:pt idx="249">
                  <c:v>-0.62241216992718129</c:v>
                </c:pt>
                <c:pt idx="250">
                  <c:v>-0.61517102648369248</c:v>
                </c:pt>
                <c:pt idx="251">
                  <c:v>-0.60800790533153226</c:v>
                </c:pt>
                <c:pt idx="252">
                  <c:v>-0.60092202984270782</c:v>
                </c:pt>
                <c:pt idx="253">
                  <c:v>-0.59391263054260501</c:v>
                </c:pt>
                <c:pt idx="254">
                  <c:v>-0.58697894506064374</c:v>
                </c:pt>
                <c:pt idx="255">
                  <c:v>-0.58012021808014036</c:v>
                </c:pt>
                <c:pt idx="256">
                  <c:v>-0.57333570128744749</c:v>
                </c:pt>
                <c:pt idx="257">
                  <c:v>-0.56662465332044987</c:v>
                </c:pt>
                <c:pt idx="258">
                  <c:v>-0.55998633971647616</c:v>
                </c:pt>
                <c:pt idx="259">
                  <c:v>-0.55342003285970121</c:v>
                </c:pt>
                <c:pt idx="260">
                  <c:v>-0.54692501192811183</c:v>
                </c:pt>
                <c:pt idx="261">
                  <c:v>-0.540500562840035</c:v>
                </c:pt>
                <c:pt idx="262">
                  <c:v>-0.53414597820039533</c:v>
                </c:pt>
                <c:pt idx="263">
                  <c:v>-0.52786055724664005</c:v>
                </c:pt>
                <c:pt idx="264">
                  <c:v>-0.52164360579446589</c:v>
                </c:pt>
                <c:pt idx="265">
                  <c:v>-0.51549443618331825</c:v>
                </c:pt>
                <c:pt idx="266">
                  <c:v>-0.50941236722180683</c:v>
                </c:pt>
                <c:pt idx="267">
                  <c:v>-0.50339672413298109</c:v>
                </c:pt>
                <c:pt idx="268">
                  <c:v>-0.49744683849958105</c:v>
                </c:pt>
                <c:pt idx="269">
                  <c:v>-0.49156204820922655</c:v>
                </c:pt>
                <c:pt idx="270">
                  <c:v>-0.4857416973996796</c:v>
                </c:pt>
                <c:pt idx="271">
                  <c:v>-0.4799851364041135</c:v>
                </c:pt>
                <c:pt idx="272">
                  <c:v>-0.47429172169649703</c:v>
                </c:pt>
                <c:pt idx="273">
                  <c:v>-0.46866081583704983</c:v>
                </c:pt>
                <c:pt idx="274">
                  <c:v>-0.46309178741789103</c:v>
                </c:pt>
                <c:pt idx="275">
                  <c:v>-0.45758401100881324</c:v>
                </c:pt>
                <c:pt idx="276">
                  <c:v>-0.45213686710327883</c:v>
                </c:pt>
                <c:pt idx="277">
                  <c:v>-0.44674974206458934</c:v>
                </c:pt>
                <c:pt idx="278">
                  <c:v>-0.44142202807234582</c:v>
                </c:pt>
                <c:pt idx="279">
                  <c:v>-0.43615312306911841</c:v>
                </c:pt>
                <c:pt idx="280">
                  <c:v>-0.43094243070742866</c:v>
                </c:pt>
                <c:pt idx="281">
                  <c:v>-0.42578936029697645</c:v>
                </c:pt>
                <c:pt idx="282">
                  <c:v>-0.42069332675223009</c:v>
                </c:pt>
                <c:pt idx="283">
                  <c:v>-0.41565375054030906</c:v>
                </c:pt>
                <c:pt idx="284">
                  <c:v>-0.41067005762919651</c:v>
                </c:pt>
                <c:pt idx="285">
                  <c:v>-0.4057416794363265</c:v>
                </c:pt>
                <c:pt idx="286">
                  <c:v>-0.40086805277750376</c:v>
                </c:pt>
                <c:pt idx="287">
                  <c:v>-0.39604861981623679</c:v>
                </c:pt>
                <c:pt idx="288">
                  <c:v>-0.39128282801340108</c:v>
                </c:pt>
                <c:pt idx="289">
                  <c:v>-0.38657013007733387</c:v>
                </c:pt>
                <c:pt idx="290">
                  <c:v>-0.38190998391429853</c:v>
                </c:pt>
                <c:pt idx="291">
                  <c:v>-0.3773018525793892</c:v>
                </c:pt>
                <c:pt idx="292">
                  <c:v>-0.37274520422780494</c:v>
                </c:pt>
                <c:pt idx="293">
                  <c:v>-0.36823951206657407</c:v>
                </c:pt>
                <c:pt idx="294">
                  <c:v>-0.36378425430667805</c:v>
                </c:pt>
                <c:pt idx="295">
                  <c:v>-0.359378914115633</c:v>
                </c:pt>
                <c:pt idx="296">
                  <c:v>-0.35502297957046225</c:v>
                </c:pt>
                <c:pt idx="297">
                  <c:v>-0.35071594361113306</c:v>
                </c:pt>
                <c:pt idx="298">
                  <c:v>-0.34645730399440794</c:v>
                </c:pt>
                <c:pt idx="299">
                  <c:v>-0.34224656324816344</c:v>
                </c:pt>
                <c:pt idx="300">
                  <c:v>-0.33808322862611034</c:v>
                </c:pt>
                <c:pt idx="301">
                  <c:v>-0.33396681206298551</c:v>
                </c:pt>
                <c:pt idx="302">
                  <c:v>-0.32989683013016075</c:v>
                </c:pt>
                <c:pt idx="303">
                  <c:v>-0.32587280399172741</c:v>
                </c:pt>
                <c:pt idx="304">
                  <c:v>-0.32189425936097921</c:v>
                </c:pt>
                <c:pt idx="305">
                  <c:v>-0.31796072645736917</c:v>
                </c:pt>
                <c:pt idx="306">
                  <c:v>-0.31407173996388321</c:v>
                </c:pt>
                <c:pt idx="307">
                  <c:v>-0.31022683898488324</c:v>
                </c:pt>
                <c:pt idx="308">
                  <c:v>-0.30642556700434809</c:v>
                </c:pt>
                <c:pt idx="309">
                  <c:v>-0.30266747184457826</c:v>
                </c:pt>
                <c:pt idx="310">
                  <c:v>-0.29895210562532504</c:v>
                </c:pt>
                <c:pt idx="311">
                  <c:v>-0.29527902472334872</c:v>
                </c:pt>
                <c:pt idx="312">
                  <c:v>-0.29164778973240857</c:v>
                </c:pt>
                <c:pt idx="313">
                  <c:v>-0.28805796542367651</c:v>
                </c:pt>
                <c:pt idx="314">
                  <c:v>-0.28450912070657386</c:v>
                </c:pt>
                <c:pt idx="315">
                  <c:v>-0.28100082859002906</c:v>
                </c:pt>
                <c:pt idx="316">
                  <c:v>-0.27753266614414951</c:v>
                </c:pt>
                <c:pt idx="317">
                  <c:v>-0.27410421446230854</c:v>
                </c:pt>
                <c:pt idx="318">
                  <c:v>-0.27071505862363959</c:v>
                </c:pt>
                <c:pt idx="319">
                  <c:v>-0.26736478765593835</c:v>
                </c:pt>
                <c:pt idx="320">
                  <c:v>-0.26405299449896441</c:v>
                </c:pt>
                <c:pt idx="321">
                  <c:v>-0.26077927596814265</c:v>
                </c:pt>
                <c:pt idx="322">
                  <c:v>-0.25754323271865709</c:v>
                </c:pt>
                <c:pt idx="323">
                  <c:v>-0.25434446920993586</c:v>
                </c:pt>
                <c:pt idx="324">
                  <c:v>-0.25118259367051976</c:v>
                </c:pt>
                <c:pt idx="325">
                  <c:v>-0.24805721806331504</c:v>
                </c:pt>
                <c:pt idx="326">
                  <c:v>-0.24496795805121982</c:v>
                </c:pt>
                <c:pt idx="327">
                  <c:v>-0.24191443296312623</c:v>
                </c:pt>
                <c:pt idx="328">
                  <c:v>-0.23889626576028847</c:v>
                </c:pt>
                <c:pt idx="329">
                  <c:v>-0.2359130830030565</c:v>
                </c:pt>
                <c:pt idx="330">
                  <c:v>-0.23296451481796729</c:v>
                </c:pt>
                <c:pt idx="331">
                  <c:v>-0.2300501948651931</c:v>
                </c:pt>
                <c:pt idx="332">
                  <c:v>-0.22716976030633765</c:v>
                </c:pt>
                <c:pt idx="333">
                  <c:v>-0.22432285177258091</c:v>
                </c:pt>
                <c:pt idx="334">
                  <c:v>-0.22150911333316245</c:v>
                </c:pt>
                <c:pt idx="335">
                  <c:v>-0.21872819246420402</c:v>
                </c:pt>
                <c:pt idx="336">
                  <c:v>-0.21597974001786269</c:v>
                </c:pt>
                <c:pt idx="337">
                  <c:v>-0.2132634101918133</c:v>
                </c:pt>
                <c:pt idx="338">
                  <c:v>-0.21057886049905292</c:v>
                </c:pt>
                <c:pt idx="339">
                  <c:v>-0.20792575173802499</c:v>
                </c:pt>
                <c:pt idx="340">
                  <c:v>-0.20530374796305839</c:v>
                </c:pt>
                <c:pt idx="341">
                  <c:v>-0.20271251645511459</c:v>
                </c:pt>
                <c:pt idx="342">
                  <c:v>-0.20015172769284328</c:v>
                </c:pt>
                <c:pt idx="343">
                  <c:v>-0.19762105532393642</c:v>
                </c:pt>
                <c:pt idx="344">
                  <c:v>-0.19512017613678156</c:v>
                </c:pt>
                <c:pt idx="345">
                  <c:v>-0.1926487700324061</c:v>
                </c:pt>
                <c:pt idx="346">
                  <c:v>-0.19020651999671126</c:v>
                </c:pt>
                <c:pt idx="347">
                  <c:v>-0.18779311207298924</c:v>
                </c:pt>
                <c:pt idx="348">
                  <c:v>-0.18540823533472139</c:v>
                </c:pt>
                <c:pt idx="349">
                  <c:v>-0.18305158185865145</c:v>
                </c:pt>
                <c:pt idx="350">
                  <c:v>-0.18072284669813107</c:v>
                </c:pt>
                <c:pt idx="351">
                  <c:v>-0.17842172785673308</c:v>
                </c:pt>
                <c:pt idx="352">
                  <c:v>-0.176147926262129</c:v>
                </c:pt>
                <c:pt idx="353">
                  <c:v>-0.17390114574022528</c:v>
                </c:pt>
                <c:pt idx="354">
                  <c:v>-0.17168109298955739</c:v>
                </c:pt>
                <c:pt idx="355">
                  <c:v>-0.16948747755593432</c:v>
                </c:pt>
                <c:pt idx="356">
                  <c:v>-0.16732001180733316</c:v>
                </c:pt>
                <c:pt idx="357">
                  <c:v>-0.16517841090903707</c:v>
                </c:pt>
                <c:pt idx="358">
                  <c:v>-0.16306239279901544</c:v>
                </c:pt>
                <c:pt idx="359">
                  <c:v>-0.16097167816354066</c:v>
                </c:pt>
                <c:pt idx="360">
                  <c:v>-0.15890599041303977</c:v>
                </c:pt>
                <c:pt idx="361">
                  <c:v>-0.15686505565817541</c:v>
                </c:pt>
                <c:pt idx="362">
                  <c:v>-0.15484860268615555</c:v>
                </c:pt>
                <c:pt idx="363">
                  <c:v>-0.15285636293726468</c:v>
                </c:pt>
                <c:pt idx="364">
                  <c:v>-0.15088807048161709</c:v>
                </c:pt>
                <c:pt idx="365">
                  <c:v>-0.14894346199612682</c:v>
                </c:pt>
                <c:pt idx="366">
                  <c:v>-0.14702227674169085</c:v>
                </c:pt>
                <c:pt idx="367">
                  <c:v>-0.14512425654058408</c:v>
                </c:pt>
                <c:pt idx="368">
                  <c:v>-0.14324914575406072</c:v>
                </c:pt>
                <c:pt idx="369">
                  <c:v>-0.14139669126016177</c:v>
                </c:pt>
                <c:pt idx="370">
                  <c:v>-0.13956664243172265</c:v>
                </c:pt>
                <c:pt idx="371">
                  <c:v>-0.13775875111458089</c:v>
                </c:pt>
                <c:pt idx="372">
                  <c:v>-0.13597277160597845</c:v>
                </c:pt>
                <c:pt idx="373">
                  <c:v>-0.13420846063315844</c:v>
                </c:pt>
                <c:pt idx="374">
                  <c:v>-0.13246557733215072</c:v>
                </c:pt>
                <c:pt idx="375">
                  <c:v>-0.1307438832267464</c:v>
                </c:pt>
                <c:pt idx="376">
                  <c:v>-0.12904314220765617</c:v>
                </c:pt>
                <c:pt idx="377">
                  <c:v>-0.1273631205118522</c:v>
                </c:pt>
                <c:pt idx="378">
                  <c:v>-0.12570358670208828</c:v>
                </c:pt>
                <c:pt idx="379">
                  <c:v>-0.1240643116465993</c:v>
                </c:pt>
                <c:pt idx="380">
                  <c:v>-0.12244506849897369</c:v>
                </c:pt>
                <c:pt idx="381">
                  <c:v>-0.1208456326781998</c:v>
                </c:pt>
                <c:pt idx="382">
                  <c:v>-0.11926578184888155</c:v>
                </c:pt>
                <c:pt idx="383">
                  <c:v>-0.11770529590162274</c:v>
                </c:pt>
                <c:pt idx="384">
                  <c:v>-0.11616395693357633</c:v>
                </c:pt>
                <c:pt idx="385">
                  <c:v>-0.1146415492291577</c:v>
                </c:pt>
                <c:pt idx="386">
                  <c:v>-0.11313785924091908</c:v>
                </c:pt>
                <c:pt idx="387">
                  <c:v>-0.11165267557058321</c:v>
                </c:pt>
                <c:pt idx="388">
                  <c:v>-0.11018578895023408</c:v>
                </c:pt>
                <c:pt idx="389">
                  <c:v>-0.10873699222366323</c:v>
                </c:pt>
                <c:pt idx="390">
                  <c:v>-0.10730608032786905</c:v>
                </c:pt>
                <c:pt idx="391">
                  <c:v>-0.10589285027470723</c:v>
                </c:pt>
                <c:pt idx="392">
                  <c:v>-0.10449710113269121</c:v>
                </c:pt>
                <c:pt idx="393">
                  <c:v>-0.10311863400893954</c:v>
                </c:pt>
                <c:pt idx="394">
                  <c:v>-0.1017572520312699</c:v>
                </c:pt>
                <c:pt idx="395">
                  <c:v>-0.10041276033043632</c:v>
                </c:pt>
                <c:pt idx="396">
                  <c:v>-9.9084966022509768E-2</c:v>
                </c:pt>
                <c:pt idx="397">
                  <c:v>-9.7773678191398358E-2</c:v>
                </c:pt>
                <c:pt idx="398">
                  <c:v>-9.6478707871507793E-2</c:v>
                </c:pt>
                <c:pt idx="399">
                  <c:v>-9.5199868030538384E-2</c:v>
                </c:pt>
                <c:pt idx="400">
                  <c:v>-9.3936973552418548E-2</c:v>
                </c:pt>
                <c:pt idx="401">
                  <c:v>-9.268984122037234E-2</c:v>
                </c:pt>
                <c:pt idx="402">
                  <c:v>-9.1458289700120474E-2</c:v>
                </c:pt>
                <c:pt idx="403">
                  <c:v>-9.0242139523212098E-2</c:v>
                </c:pt>
                <c:pt idx="404">
                  <c:v>-8.9041213070487291E-2</c:v>
                </c:pt>
                <c:pt idx="405">
                  <c:v>-8.7855334555667783E-2</c:v>
                </c:pt>
                <c:pt idx="406">
                  <c:v>-8.6684330009075369E-2</c:v>
                </c:pt>
                <c:pt idx="407">
                  <c:v>-8.5528027261475903E-2</c:v>
                </c:pt>
                <c:pt idx="408">
                  <c:v>-8.4386255928048506E-2</c:v>
                </c:pt>
                <c:pt idx="409">
                  <c:v>-8.32588473924777E-2</c:v>
                </c:pt>
                <c:pt idx="410">
                  <c:v>-8.2145634791168334E-2</c:v>
                </c:pt>
                <c:pt idx="411">
                  <c:v>-8.1046452997580759E-2</c:v>
                </c:pt>
                <c:pt idx="412">
                  <c:v>-7.9961138606686896E-2</c:v>
                </c:pt>
                <c:pt idx="413">
                  <c:v>-7.888952991954383E-2</c:v>
                </c:pt>
                <c:pt idx="414">
                  <c:v>-7.783146692798576E-2</c:v>
                </c:pt>
                <c:pt idx="415">
                  <c:v>-7.6786791299432333E-2</c:v>
                </c:pt>
                <c:pt idx="416">
                  <c:v>-7.5755346361811873E-2</c:v>
                </c:pt>
                <c:pt idx="417">
                  <c:v>-7.4736977088599665E-2</c:v>
                </c:pt>
                <c:pt idx="418">
                  <c:v>-7.3731530083968808E-2</c:v>
                </c:pt>
                <c:pt idx="419">
                  <c:v>-7.2738853568054124E-2</c:v>
                </c:pt>
                <c:pt idx="420">
                  <c:v>-7.1758797362326668E-2</c:v>
                </c:pt>
                <c:pt idx="421">
                  <c:v>-7.079121287507939E-2</c:v>
                </c:pt>
                <c:pt idx="422">
                  <c:v>-6.9835953087021327E-2</c:v>
                </c:pt>
                <c:pt idx="423">
                  <c:v>-6.8892872536981301E-2</c:v>
                </c:pt>
                <c:pt idx="424">
                  <c:v>-6.796182730771827E-2</c:v>
                </c:pt>
                <c:pt idx="425">
                  <c:v>-6.7042675011839359E-2</c:v>
                </c:pt>
                <c:pt idx="426">
                  <c:v>-6.6135274777822786E-2</c:v>
                </c:pt>
                <c:pt idx="427">
                  <c:v>-6.5239487236146837E-2</c:v>
                </c:pt>
                <c:pt idx="428">
                  <c:v>-6.4355174505522111E-2</c:v>
                </c:pt>
                <c:pt idx="429">
                  <c:v>-6.3482200179228038E-2</c:v>
                </c:pt>
                <c:pt idx="430">
                  <c:v>-6.2620429311551165E-2</c:v>
                </c:pt>
                <c:pt idx="431">
                  <c:v>-6.1769728404326138E-2</c:v>
                </c:pt>
                <c:pt idx="432">
                  <c:v>-6.0929965393576924E-2</c:v>
                </c:pt>
                <c:pt idx="433">
                  <c:v>-6.0101009636259181E-2</c:v>
                </c:pt>
                <c:pt idx="434">
                  <c:v>-5.9282731897101495E-2</c:v>
                </c:pt>
                <c:pt idx="435">
                  <c:v>-5.8475004335546137E-2</c:v>
                </c:pt>
                <c:pt idx="436">
                  <c:v>-5.7677700492787497E-2</c:v>
                </c:pt>
                <c:pt idx="437">
                  <c:v>-5.6890695278908464E-2</c:v>
                </c:pt>
                <c:pt idx="438">
                  <c:v>-5.6113864960113252E-2</c:v>
                </c:pt>
                <c:pt idx="439">
                  <c:v>-5.5347087146056587E-2</c:v>
                </c:pt>
                <c:pt idx="440">
                  <c:v>-5.4590240777268526E-2</c:v>
                </c:pt>
                <c:pt idx="441">
                  <c:v>-5.3843206112673729E-2</c:v>
                </c:pt>
                <c:pt idx="442">
                  <c:v>-5.3105864717205527E-2</c:v>
                </c:pt>
                <c:pt idx="443">
                  <c:v>-5.2378099449513028E-2</c:v>
                </c:pt>
                <c:pt idx="444">
                  <c:v>-5.1659794449761744E-2</c:v>
                </c:pt>
                <c:pt idx="445">
                  <c:v>-5.0950835127526295E-2</c:v>
                </c:pt>
                <c:pt idx="446">
                  <c:v>-5.0251108149775132E-2</c:v>
                </c:pt>
                <c:pt idx="447">
                  <c:v>-4.9560501428946309E-2</c:v>
                </c:pt>
                <c:pt idx="448">
                  <c:v>-4.8878904111114216E-2</c:v>
                </c:pt>
                <c:pt idx="449">
                  <c:v>-4.8206206564246068E-2</c:v>
                </c:pt>
                <c:pt idx="450">
                  <c:v>-4.754230036654828E-2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fit_3NN_FCC!$K$18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fit_3NN_FCC!$K$19:$K$469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fit_3NN_FCC!$M$18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fit_3NN_FCC!$M$19:$M$469</c:f>
              <c:numCache>
                <c:formatCode>General</c:formatCode>
                <c:ptCount val="451"/>
                <c:pt idx="0">
                  <c:v>0.61694533000139984</c:v>
                </c:pt>
                <c:pt idx="1">
                  <c:v>0.34704200950115904</c:v>
                </c:pt>
                <c:pt idx="2">
                  <c:v>8.9372731887596757E-2</c:v>
                </c:pt>
                <c:pt idx="3">
                  <c:v>-0.15652747539611056</c:v>
                </c:pt>
                <c:pt idx="4">
                  <c:v>-0.39110635887034917</c:v>
                </c:pt>
                <c:pt idx="5">
                  <c:v>-0.61479509063735982</c:v>
                </c:pt>
                <c:pt idx="6">
                  <c:v>-0.82800889428193081</c:v>
                </c:pt>
                <c:pt idx="7">
                  <c:v>-1.0311476461258433</c:v>
                </c:pt>
                <c:pt idx="8">
                  <c:v>-1.2245964528599966</c:v>
                </c:pt>
                <c:pt idx="9">
                  <c:v>-1.4087262065334034</c:v>
                </c:pt>
                <c:pt idx="10">
                  <c:v>-1.5838941178347081</c:v>
                </c:pt>
                <c:pt idx="11">
                  <c:v>-1.7504442285616424</c:v>
                </c:pt>
                <c:pt idx="12">
                  <c:v>-1.9087079041338164</c:v>
                </c:pt>
                <c:pt idx="13">
                  <c:v>-2.0590043069678057</c:v>
                </c:pt>
                <c:pt idx="14">
                  <c:v>-2.2016408514973165</c:v>
                </c:pt>
                <c:pt idx="15">
                  <c:v>-2.3369136415875982</c:v>
                </c:pt>
                <c:pt idx="16">
                  <c:v>-2.4651078910607849</c:v>
                </c:pt>
                <c:pt idx="17">
                  <c:v>-2.5864983280178855</c:v>
                </c:pt>
                <c:pt idx="18">
                  <c:v>-2.7013495836138555</c:v>
                </c:pt>
                <c:pt idx="19">
                  <c:v>-2.8099165659137224</c:v>
                </c:pt>
                <c:pt idx="20">
                  <c:v>-2.9124448194312915</c:v>
                </c:pt>
                <c:pt idx="21">
                  <c:v>-3.0091708709258089</c:v>
                </c:pt>
                <c:pt idx="22">
                  <c:v>-3.1003225620079418</c:v>
                </c:pt>
                <c:pt idx="23">
                  <c:v>-3.1861193690827321</c:v>
                </c:pt>
                <c:pt idx="24">
                  <c:v>-3.2667727111349647</c:v>
                </c:pt>
                <c:pt idx="25">
                  <c:v>-3.3424862458410409</c:v>
                </c:pt>
                <c:pt idx="26">
                  <c:v>-3.4134561544710849</c:v>
                </c:pt>
                <c:pt idx="27">
                  <c:v>-3.4798714160255315</c:v>
                </c:pt>
                <c:pt idx="28">
                  <c:v>-3.5419140710317789</c:v>
                </c:pt>
                <c:pt idx="29">
                  <c:v>-3.5997594754088196</c:v>
                </c:pt>
                <c:pt idx="30">
                  <c:v>-3.6535765447907007</c:v>
                </c:pt>
                <c:pt idx="31">
                  <c:v>-3.703527989683435</c:v>
                </c:pt>
                <c:pt idx="32">
                  <c:v>-3.7497705418144678</c:v>
                </c:pt>
                <c:pt idx="33">
                  <c:v>-3.7924551720189306</c:v>
                </c:pt>
                <c:pt idx="34">
                  <c:v>-3.8317272999928025</c:v>
                </c:pt>
                <c:pt idx="35">
                  <c:v>-3.8677269962293988</c:v>
                </c:pt>
                <c:pt idx="36">
                  <c:v>-3.9005891764427374</c:v>
                </c:pt>
                <c:pt idx="37">
                  <c:v>-3.930443788768863</c:v>
                </c:pt>
                <c:pt idx="38">
                  <c:v>-3.9574159940243132</c:v>
                </c:pt>
                <c:pt idx="39">
                  <c:v>-3.9816263392896181</c:v>
                </c:pt>
                <c:pt idx="40">
                  <c:v>-4.0031909250747306</c:v>
                </c:pt>
                <c:pt idx="41">
                  <c:v>-4.0222215663130161</c:v>
                </c:pt>
                <c:pt idx="42">
                  <c:v>-4.0388259474203485</c:v>
                </c:pt>
                <c:pt idx="43">
                  <c:v>-4.0531077716463813</c:v>
                </c:pt>
                <c:pt idx="44">
                  <c:v>-4.0651669049359471</c:v>
                </c:pt>
                <c:pt idx="45">
                  <c:v>-4.0750995145097377</c:v>
                </c:pt>
                <c:pt idx="46">
                  <c:v>-4.082998202365129</c:v>
                </c:pt>
                <c:pt idx="47">
                  <c:v>-4.0889521338899133</c:v>
                </c:pt>
                <c:pt idx="48">
                  <c:v>-4.0930471617740949</c:v>
                </c:pt>
                <c:pt idx="49">
                  <c:v>-4.0953659453975062</c:v>
                </c:pt>
                <c:pt idx="50">
                  <c:v>-4.095988065864006</c:v>
                </c:pt>
                <c:pt idx="51">
                  <c:v>-4.0949901368461763</c:v>
                </c:pt>
                <c:pt idx="52">
                  <c:v>-4.092445911398106</c:v>
                </c:pt>
                <c:pt idx="53">
                  <c:v>-4.0884263848875122</c:v>
                </c:pt>
                <c:pt idx="54">
                  <c:v>-4.0829998941926142</c:v>
                </c:pt>
                <c:pt idx="55">
                  <c:v>-4.076232213303399</c:v>
                </c:pt>
                <c:pt idx="56">
                  <c:v>-4.0681866454615525</c:v>
                </c:pt>
                <c:pt idx="57">
                  <c:v>-4.0589241119679667</c:v>
                </c:pt>
                <c:pt idx="58">
                  <c:v>-4.048503237781877</c:v>
                </c:pt>
                <c:pt idx="59">
                  <c:v>-4.0369804340306956</c:v>
                </c:pt>
                <c:pt idx="60">
                  <c:v>-4.0244099775451527</c:v>
                </c:pt>
                <c:pt idx="61">
                  <c:v>-4.0108440875298097</c:v>
                </c:pt>
                <c:pt idx="62">
                  <c:v>-3.9963329994748333</c:v>
                </c:pt>
                <c:pt idx="63">
                  <c:v>-3.9809250364107953</c:v>
                </c:pt>
                <c:pt idx="64">
                  <c:v>-3.9646666776044173</c:v>
                </c:pt>
                <c:pt idx="65">
                  <c:v>-3.9476026247893445</c:v>
                </c:pt>
                <c:pt idx="66">
                  <c:v>-3.9297758660225064</c:v>
                </c:pt>
                <c:pt idx="67">
                  <c:v>-3.9112277372531263</c:v>
                </c:pt>
                <c:pt idx="68">
                  <c:v>-3.8919979816881392</c:v>
                </c:pt>
                <c:pt idx="69">
                  <c:v>-3.8721248070345946</c:v>
                </c:pt>
                <c:pt idx="70">
                  <c:v>-3.8516449406965334</c:v>
                </c:pt>
                <c:pt idx="71">
                  <c:v>-3.830593683000961</c:v>
                </c:pt>
                <c:pt idx="72">
                  <c:v>-3.8090049585246444</c:v>
                </c:pt>
                <c:pt idx="73">
                  <c:v>-3.7869113655908055</c:v>
                </c:pt>
                <c:pt idx="74">
                  <c:v>-3.7643442240021479</c:v>
                </c:pt>
                <c:pt idx="75">
                  <c:v>-3.7413336210741939</c:v>
                </c:pt>
                <c:pt idx="76">
                  <c:v>-3.7179084560304925</c:v>
                </c:pt>
                <c:pt idx="77">
                  <c:v>-3.6940964828189102</c:v>
                </c:pt>
                <c:pt idx="78">
                  <c:v>-3.6699243514061086</c:v>
                </c:pt>
                <c:pt idx="79">
                  <c:v>-3.6454176476050693</c:v>
                </c:pt>
                <c:pt idx="80">
                  <c:v>-3.620600931488553</c:v>
                </c:pt>
                <c:pt idx="81">
                  <c:v>-3.5954977744393957</c:v>
                </c:pt>
                <c:pt idx="82">
                  <c:v>-3.5701307948866443</c:v>
                </c:pt>
                <c:pt idx="83">
                  <c:v>-3.5445216927747447</c:v>
                </c:pt>
                <c:pt idx="84">
                  <c:v>-3.5186912828112051</c:v>
                </c:pt>
                <c:pt idx="85">
                  <c:v>-3.4926595265365412</c:v>
                </c:pt>
                <c:pt idx="86">
                  <c:v>-3.4664455632586404</c:v>
                </c:pt>
                <c:pt idx="87">
                  <c:v>-3.44006773989216</c:v>
                </c:pt>
                <c:pt idx="88">
                  <c:v>-3.4135436397420631</c:v>
                </c:pt>
                <c:pt idx="89">
                  <c:v>-3.386890110269003</c:v>
                </c:pt>
                <c:pt idx="90">
                  <c:v>-3.3601232898728108</c:v>
                </c:pt>
                <c:pt idx="91">
                  <c:v>-3.3332586337291001</c:v>
                </c:pt>
                <c:pt idx="92">
                  <c:v>-3.3063109387126604</c:v>
                </c:pt>
                <c:pt idx="93">
                  <c:v>-3.27929436744011</c:v>
                </c:pt>
                <c:pt idx="94">
                  <c:v>-3.2522224714630967</c:v>
                </c:pt>
                <c:pt idx="95">
                  <c:v>-3.2251082136421889</c:v>
                </c:pt>
                <c:pt idx="96">
                  <c:v>-3.197963989730507</c:v>
                </c:pt>
                <c:pt idx="97">
                  <c:v>-3.1708016491950999</c:v>
                </c:pt>
                <c:pt idx="98">
                  <c:v>-3.1436325153030422</c:v>
                </c:pt>
                <c:pt idx="99">
                  <c:v>-3.1164674044982701</c:v>
                </c:pt>
                <c:pt idx="100">
                  <c:v>-3.0893166450942164</c:v>
                </c:pt>
                <c:pt idx="101">
                  <c:v>-3.0621900953064189</c:v>
                </c:pt>
                <c:pt idx="102">
                  <c:v>-3.0350971606483852</c:v>
                </c:pt>
                <c:pt idx="103">
                  <c:v>-3.0080468107131884</c:v>
                </c:pt>
                <c:pt idx="104">
                  <c:v>-2.9810475953624151</c:v>
                </c:pt>
                <c:pt idx="105">
                  <c:v>-2.9541076603433738</c:v>
                </c:pt>
                <c:pt idx="106">
                  <c:v>-2.9272347623546571</c:v>
                </c:pt>
                <c:pt idx="107">
                  <c:v>-2.9004362835794844</c:v>
                </c:pt>
                <c:pt idx="108">
                  <c:v>-2.8737192457055132</c:v>
                </c:pt>
                <c:pt idx="109">
                  <c:v>-2.8470903234491916</c:v>
                </c:pt>
                <c:pt idx="110">
                  <c:v>-2.8205558576020131</c:v>
                </c:pt>
                <c:pt idx="111">
                  <c:v>-2.7941218676154866</c:v>
                </c:pt>
                <c:pt idx="112">
                  <c:v>-2.7677940637409728</c:v>
                </c:pt>
                <c:pt idx="113">
                  <c:v>-2.7415778587400137</c:v>
                </c:pt>
                <c:pt idx="114">
                  <c:v>-2.7154783791801984</c:v>
                </c:pt>
                <c:pt idx="115">
                  <c:v>-2.689500476331077</c:v>
                </c:pt>
                <c:pt idx="116">
                  <c:v>-2.6636487366741366</c:v>
                </c:pt>
                <c:pt idx="117">
                  <c:v>-2.6379274920403244</c:v>
                </c:pt>
                <c:pt idx="118">
                  <c:v>-2.6123408293881742</c:v>
                </c:pt>
                <c:pt idx="119">
                  <c:v>-2.5868926002350796</c:v>
                </c:pt>
                <c:pt idx="120">
                  <c:v>-2.5615864297538486</c:v>
                </c:pt>
                <c:pt idx="121">
                  <c:v>-2.5364257255462341</c:v>
                </c:pt>
                <c:pt idx="122">
                  <c:v>-2.511413686104722</c:v>
                </c:pt>
                <c:pt idx="123">
                  <c:v>-2.4865533089734631</c:v>
                </c:pt>
                <c:pt idx="124">
                  <c:v>-2.4618473986188487</c:v>
                </c:pt>
                <c:pt idx="125">
                  <c:v>-2.4372985740198754</c:v>
                </c:pt>
                <c:pt idx="126">
                  <c:v>-2.4129092759880524</c:v>
                </c:pt>
                <c:pt idx="127">
                  <c:v>-2.3886817742263089</c:v>
                </c:pt>
                <c:pt idx="128">
                  <c:v>-2.364618174135996</c:v>
                </c:pt>
                <c:pt idx="129">
                  <c:v>-2.340720423380755</c:v>
                </c:pt>
                <c:pt idx="130">
                  <c:v>-2.3169903182157574</c:v>
                </c:pt>
                <c:pt idx="131">
                  <c:v>-2.2934295095904518</c:v>
                </c:pt>
                <c:pt idx="132">
                  <c:v>-2.2700395090327574</c:v>
                </c:pt>
                <c:pt idx="133">
                  <c:v>-2.2468216943222901</c:v>
                </c:pt>
                <c:pt idx="134">
                  <c:v>-2.2237773149599795</c:v>
                </c:pt>
                <c:pt idx="135">
                  <c:v>-2.2009074974411811</c:v>
                </c:pt>
                <c:pt idx="136">
                  <c:v>-2.1782132503391138</c:v>
                </c:pt>
                <c:pt idx="137">
                  <c:v>-2.1556954692052459</c:v>
                </c:pt>
                <c:pt idx="138">
                  <c:v>-2.1333549412929957</c:v>
                </c:pt>
                <c:pt idx="139">
                  <c:v>-2.1111923501109144</c:v>
                </c:pt>
                <c:pt idx="140">
                  <c:v>-2.0892082798112748</c:v>
                </c:pt>
                <c:pt idx="141">
                  <c:v>-2.0674032194198197</c:v>
                </c:pt>
                <c:pt idx="142">
                  <c:v>-2.0457775669121934</c:v>
                </c:pt>
                <c:pt idx="143">
                  <c:v>-2.0243316331424057</c:v>
                </c:pt>
                <c:pt idx="144">
                  <c:v>-2.0030656456284714</c:v>
                </c:pt>
                <c:pt idx="145">
                  <c:v>-1.9819797522002274</c:v>
                </c:pt>
                <c:pt idx="146">
                  <c:v>-1.9610740245141087</c:v>
                </c:pt>
                <c:pt idx="147">
                  <c:v>-1.9403484614395385</c:v>
                </c:pt>
                <c:pt idx="148">
                  <c:v>-1.9198029923214035</c:v>
                </c:pt>
                <c:pt idx="149">
                  <c:v>-1.8994374801229335</c:v>
                </c:pt>
                <c:pt idx="150">
                  <c:v>-1.8792517244531664</c:v>
                </c:pt>
                <c:pt idx="151">
                  <c:v>-1.8592454644830214</c:v>
                </c:pt>
                <c:pt idx="152">
                  <c:v>-1.8394183817538727</c:v>
                </c:pt>
                <c:pt idx="153">
                  <c:v>-1.8197701028823701</c:v>
                </c:pt>
                <c:pt idx="154">
                  <c:v>-1.80030020216514</c:v>
                </c:pt>
                <c:pt idx="155">
                  <c:v>-1.7810082040868667</c:v>
                </c:pt>
                <c:pt idx="156">
                  <c:v>-1.7618935857351188</c:v>
                </c:pt>
                <c:pt idx="157">
                  <c:v>-1.7429557791252008</c:v>
                </c:pt>
                <c:pt idx="158">
                  <c:v>-1.7241941734381572</c:v>
                </c:pt>
                <c:pt idx="159">
                  <c:v>-1.7056081171749902</c:v>
                </c:pt>
                <c:pt idx="160">
                  <c:v>-1.6871969202300112</c:v>
                </c:pt>
                <c:pt idx="161">
                  <c:v>-1.6689598558861656</c:v>
                </c:pt>
                <c:pt idx="162">
                  <c:v>-1.6508961627350616</c:v>
                </c:pt>
                <c:pt idx="163">
                  <c:v>-1.6330050465243553</c:v>
                </c:pt>
                <c:pt idx="164">
                  <c:v>-1.6152856819350265</c:v>
                </c:pt>
                <c:pt idx="165">
                  <c:v>-1.5977372142910202</c:v>
                </c:pt>
                <c:pt idx="166">
                  <c:v>-1.580358761203625</c:v>
                </c:pt>
                <c:pt idx="167">
                  <c:v>-1.5631494141528863</c:v>
                </c:pt>
                <c:pt idx="168">
                  <c:v>-1.5461082400082646</c:v>
                </c:pt>
                <c:pt idx="169">
                  <c:v>-1.5292342824906853</c:v>
                </c:pt>
                <c:pt idx="170">
                  <c:v>-1.512526563578044</c:v>
                </c:pt>
                <c:pt idx="171">
                  <c:v>-1.4959840848561632</c:v>
                </c:pt>
                <c:pt idx="172">
                  <c:v>-1.4796058288171126</c:v>
                </c:pt>
                <c:pt idx="173">
                  <c:v>-1.4633907601067788</c:v>
                </c:pt>
                <c:pt idx="174">
                  <c:v>-1.4473378267234533</c:v>
                </c:pt>
                <c:pt idx="175">
                  <c:v>-1.4314459611691892</c:v>
                </c:pt>
                <c:pt idx="176">
                  <c:v>-1.4157140815555938</c:v>
                </c:pt>
                <c:pt idx="177">
                  <c:v>-1.4001410926656692</c:v>
                </c:pt>
                <c:pt idx="178">
                  <c:v>-1.3847258869732721</c:v>
                </c:pt>
                <c:pt idx="179">
                  <c:v>-1.3694673456216884</c:v>
                </c:pt>
                <c:pt idx="180">
                  <c:v>-1.3543643393627827</c:v>
                </c:pt>
                <c:pt idx="181">
                  <c:v>-1.3394157294581246</c:v>
                </c:pt>
                <c:pt idx="182">
                  <c:v>-1.3246203685434486</c:v>
                </c:pt>
                <c:pt idx="183">
                  <c:v>-1.309977101457761</c:v>
                </c:pt>
                <c:pt idx="184">
                  <c:v>-1.2954847660383473</c:v>
                </c:pt>
                <c:pt idx="185">
                  <c:v>-1.2811421938829068</c:v>
                </c:pt>
                <c:pt idx="186">
                  <c:v>-1.2669482110799997</c:v>
                </c:pt>
                <c:pt idx="187">
                  <c:v>-1.2529016389089267</c:v>
                </c:pt>
                <c:pt idx="188">
                  <c:v>-1.2390012945101607</c:v>
                </c:pt>
                <c:pt idx="189">
                  <c:v>-1.2252459915273703</c:v>
                </c:pt>
                <c:pt idx="190">
                  <c:v>-1.2116345407220686</c:v>
                </c:pt>
                <c:pt idx="191">
                  <c:v>-1.198165750561885</c:v>
                </c:pt>
                <c:pt idx="192">
                  <c:v>-1.1848384277833908</c:v>
                </c:pt>
                <c:pt idx="193">
                  <c:v>-1.171651377930427</c:v>
                </c:pt>
                <c:pt idx="194">
                  <c:v>-1.1586034058687984</c:v>
                </c:pt>
                <c:pt idx="195">
                  <c:v>-1.1456933162782121</c:v>
                </c:pt>
                <c:pt idx="196">
                  <c:v>-1.1329199141222788</c:v>
                </c:pt>
                <c:pt idx="197">
                  <c:v>-1.1202820050973732</c:v>
                </c:pt>
                <c:pt idx="198">
                  <c:v>-1.1077783960611463</c:v>
                </c:pt>
                <c:pt idx="199">
                  <c:v>-1.0954078954414115</c:v>
                </c:pt>
                <c:pt idx="200">
                  <c:v>-1.0831693136261329</c:v>
                </c:pt>
                <c:pt idx="201">
                  <c:v>-1.0710614633352156</c:v>
                </c:pt>
                <c:pt idx="202">
                  <c:v>-1.0590831599747699</c:v>
                </c:pt>
                <c:pt idx="203">
                  <c:v>-1.0472332219744815</c:v>
                </c:pt>
                <c:pt idx="204">
                  <c:v>-1.0355104711087288</c:v>
                </c:pt>
                <c:pt idx="205">
                  <c:v>-1.0239137328020482</c:v>
                </c:pt>
                <c:pt idx="206">
                  <c:v>-1.0124418364195185</c:v>
                </c:pt>
                <c:pt idx="207">
                  <c:v>-1.0010936155426451</c:v>
                </c:pt>
                <c:pt idx="208">
                  <c:v>-0.98986790823126503</c:v>
                </c:pt>
                <c:pt idx="209">
                  <c:v>-0.97876355727201281</c:v>
                </c:pt>
                <c:pt idx="210">
                  <c:v>-0.96777941041384896</c:v>
                </c:pt>
                <c:pt idx="211">
                  <c:v>-0.95691432059113046</c:v>
                </c:pt>
                <c:pt idx="212">
                  <c:v>-0.94616714613470421</c:v>
                </c:pt>
                <c:pt idx="213">
                  <c:v>-0.93553675097147559</c:v>
                </c:pt>
                <c:pt idx="214">
                  <c:v>-0.92502200481288599</c:v>
                </c:pt>
                <c:pt idx="215">
                  <c:v>-0.91462178333271971</c:v>
                </c:pt>
                <c:pt idx="216">
                  <c:v>-0.9043349683346642</c:v>
                </c:pt>
                <c:pt idx="217">
                  <c:v>-0.89416044791000338</c:v>
                </c:pt>
                <c:pt idx="218">
                  <c:v>-0.88409711658581847</c:v>
                </c:pt>
                <c:pt idx="219">
                  <c:v>-0.874143875464088</c:v>
                </c:pt>
                <c:pt idx="220">
                  <c:v>-0.86429963235201124</c:v>
                </c:pt>
                <c:pt idx="221">
                  <c:v>-0.85456330188392182</c:v>
                </c:pt>
                <c:pt idx="222">
                  <c:v>-0.84493380563510101</c:v>
                </c:pt>
                <c:pt idx="223">
                  <c:v>-0.83541007222782138</c:v>
                </c:pt>
                <c:pt idx="224">
                  <c:v>-0.82599103742991942</c:v>
                </c:pt>
                <c:pt idx="225">
                  <c:v>-0.81667564424620454</c:v>
                </c:pt>
                <c:pt idx="226">
                  <c:v>-0.80746284300297155</c:v>
                </c:pt>
                <c:pt idx="227">
                  <c:v>-0.79835159142590961</c:v>
                </c:pt>
                <c:pt idx="228">
                  <c:v>-0.78934085471166338</c:v>
                </c:pt>
                <c:pt idx="229">
                  <c:v>-0.78042960559329944</c:v>
                </c:pt>
                <c:pt idx="230">
                  <c:v>-0.77161682439994073</c:v>
                </c:pt>
                <c:pt idx="231">
                  <c:v>-0.76290149911078464</c:v>
                </c:pt>
                <c:pt idx="232">
                  <c:v>-0.75428262540375857</c:v>
                </c:pt>
                <c:pt idx="233">
                  <c:v>-0.74575920669900952</c:v>
                </c:pt>
                <c:pt idx="234">
                  <c:v>-0.73733025419746212</c:v>
                </c:pt>
                <c:pt idx="235">
                  <c:v>-0.72899478691464381</c:v>
                </c:pt>
                <c:pt idx="236">
                  <c:v>-0.72075183170996548</c:v>
                </c:pt>
                <c:pt idx="237">
                  <c:v>-0.7126004233116694</c:v>
                </c:pt>
                <c:pt idx="238">
                  <c:v>-0.70453960433761242</c:v>
                </c:pt>
                <c:pt idx="239">
                  <c:v>-0.69656842531206398</c:v>
                </c:pt>
                <c:pt idx="240">
                  <c:v>-0.68868594467870581</c:v>
                </c:pt>
                <c:pt idx="241">
                  <c:v>-0.68089122880997244</c:v>
                </c:pt>
                <c:pt idx="242">
                  <c:v>-0.67318335201292101</c:v>
                </c:pt>
                <c:pt idx="243">
                  <c:v>-0.6655613965317555</c:v>
                </c:pt>
                <c:pt idx="244">
                  <c:v>-0.65802445254717967</c:v>
                </c:pt>
                <c:pt idx="245">
                  <c:v>-0.65057161817269937</c:v>
                </c:pt>
                <c:pt idx="246">
                  <c:v>-0.64320199944802969</c:v>
                </c:pt>
                <c:pt idx="247">
                  <c:v>-0.63591471032972346</c:v>
                </c:pt>
                <c:pt idx="248">
                  <c:v>-0.62870887267915787</c:v>
                </c:pt>
                <c:pt idx="249">
                  <c:v>-0.62158361624800385</c:v>
                </c:pt>
                <c:pt idx="250">
                  <c:v>-0.61453807866129084</c:v>
                </c:pt>
                <c:pt idx="251">
                  <c:v>-0.60757140539818011</c:v>
                </c:pt>
                <c:pt idx="252">
                  <c:v>-0.60068274977056169</c:v>
                </c:pt>
                <c:pt idx="253">
                  <c:v>-0.59387127289958419</c:v>
                </c:pt>
                <c:pt idx="254">
                  <c:v>-0.58713614369019851</c:v>
                </c:pt>
                <c:pt idx="255">
                  <c:v>-0.58047653880384542</c:v>
                </c:pt>
                <c:pt idx="256">
                  <c:v>-0.57389164262935044</c:v>
                </c:pt>
                <c:pt idx="257">
                  <c:v>-0.56738064725214088</c:v>
                </c:pt>
                <c:pt idx="258">
                  <c:v>-0.56094275242185532</c:v>
                </c:pt>
                <c:pt idx="259">
                  <c:v>-0.55457716551843672</c:v>
                </c:pt>
                <c:pt idx="260">
                  <c:v>-0.54828310151680604</c:v>
                </c:pt>
                <c:pt idx="261">
                  <c:v>-0.5420597829501389</c:v>
                </c:pt>
                <c:pt idx="262">
                  <c:v>-0.53590643987190845</c:v>
                </c:pt>
                <c:pt idx="263">
                  <c:v>-0.52982230981668144</c:v>
                </c:pt>
                <c:pt idx="264">
                  <c:v>-0.52380663775980196</c:v>
                </c:pt>
                <c:pt idx="265">
                  <c:v>-0.51785867607595604</c:v>
                </c:pt>
                <c:pt idx="266">
                  <c:v>-0.51197768449677927</c:v>
                </c:pt>
                <c:pt idx="267">
                  <c:v>-0.50616293006748037</c:v>
                </c:pt>
                <c:pt idx="268">
                  <c:v>-0.50041368710259293</c:v>
                </c:pt>
                <c:pt idx="269">
                  <c:v>-0.49472923714086792</c:v>
                </c:pt>
                <c:pt idx="270">
                  <c:v>-0.48910886889942745</c:v>
                </c:pt>
                <c:pt idx="271">
                  <c:v>-0.48355187822716184</c:v>
                </c:pt>
                <c:pt idx="272">
                  <c:v>-0.47805756805747374</c:v>
                </c:pt>
                <c:pt idx="273">
                  <c:v>-0.47262524836036246</c:v>
                </c:pt>
                <c:pt idx="274">
                  <c:v>-0.46725423609397521</c:v>
                </c:pt>
                <c:pt idx="275">
                  <c:v>-0.46194385515558378</c:v>
                </c:pt>
                <c:pt idx="276">
                  <c:v>-0.45669343633210074</c:v>
                </c:pt>
                <c:pt idx="277">
                  <c:v>-0.45150231725009937</c:v>
                </c:pt>
                <c:pt idx="278">
                  <c:v>-0.44636984232548221</c:v>
                </c:pt>
                <c:pt idx="279">
                  <c:v>-0.44129536271272507</c:v>
                </c:pt>
                <c:pt idx="280">
                  <c:v>-0.43627823625382228</c:v>
                </c:pt>
                <c:pt idx="281">
                  <c:v>-0.43131782742688496</c:v>
                </c:pt>
                <c:pt idx="282">
                  <c:v>-0.4264135072945211</c:v>
                </c:pt>
                <c:pt idx="283">
                  <c:v>-0.42156465345195188</c:v>
                </c:pt>
                <c:pt idx="284">
                  <c:v>-0.4167706499749117</c:v>
                </c:pt>
                <c:pt idx="285">
                  <c:v>-0.41203088736739968</c:v>
                </c:pt>
                <c:pt idx="286">
                  <c:v>-0.40734476250925411</c:v>
                </c:pt>
                <c:pt idx="287">
                  <c:v>-0.4027116786036421</c:v>
                </c:pt>
                <c:pt idx="288">
                  <c:v>-0.39813104512440667</c:v>
                </c:pt>
                <c:pt idx="289">
                  <c:v>-0.39360227776338508</c:v>
                </c:pt>
                <c:pt idx="290">
                  <c:v>-0.38912479837764691</c:v>
                </c:pt>
                <c:pt idx="291">
                  <c:v>-0.3846980349367437</c:v>
                </c:pt>
                <c:pt idx="292">
                  <c:v>-0.38032142146991549</c:v>
                </c:pt>
                <c:pt idx="293">
                  <c:v>-0.37599439801334467</c:v>
                </c:pt>
                <c:pt idx="294">
                  <c:v>-0.37171641055742638</c:v>
                </c:pt>
                <c:pt idx="295">
                  <c:v>-0.36748691099412173</c:v>
                </c:pt>
                <c:pt idx="296">
                  <c:v>-0.36330535706435085</c:v>
                </c:pt>
                <c:pt idx="297">
                  <c:v>-0.35917121230550419</c:v>
                </c:pt>
                <c:pt idx="298">
                  <c:v>-0.3550839459990412</c:v>
                </c:pt>
                <c:pt idx="299">
                  <c:v>-0.35104303311823748</c:v>
                </c:pt>
                <c:pt idx="300">
                  <c:v>-0.34704795427603874</c:v>
                </c:pt>
                <c:pt idx="301">
                  <c:v>-0.3430981956730878</c:v>
                </c:pt>
                <c:pt idx="302">
                  <c:v>-0.33919324904590281</c:v>
                </c:pt>
                <c:pt idx="303">
                  <c:v>-0.33533261161525735</c:v>
                </c:pt>
                <c:pt idx="304">
                  <c:v>-0.33151578603471399</c:v>
                </c:pt>
                <c:pt idx="305">
                  <c:v>-0.32774228033939157</c:v>
                </c:pt>
                <c:pt idx="306">
                  <c:v>-0.32401160789491801</c:v>
                </c:pt>
                <c:pt idx="307">
                  <c:v>-0.32032328734663995</c:v>
                </c:pt>
                <c:pt idx="308">
                  <c:v>-0.31667684256902473</c:v>
                </c:pt>
                <c:pt idx="309">
                  <c:v>-0.3130718026153308</c:v>
                </c:pt>
                <c:pt idx="310">
                  <c:v>-0.3095077016675194</c:v>
                </c:pt>
                <c:pt idx="311">
                  <c:v>-0.30598407898642566</c:v>
                </c:pt>
                <c:pt idx="312">
                  <c:v>-0.30250047886219561</c:v>
                </c:pt>
                <c:pt idx="313">
                  <c:v>-0.29905645056499652</c:v>
                </c:pt>
                <c:pt idx="314">
                  <c:v>-0.29565154829600798</c:v>
                </c:pt>
                <c:pt idx="315">
                  <c:v>-0.29228533113870003</c:v>
                </c:pt>
                <c:pt idx="316">
                  <c:v>-0.28895736301040303</c:v>
                </c:pt>
                <c:pt idx="317">
                  <c:v>-0.28566721261417738</c:v>
                </c:pt>
                <c:pt idx="318">
                  <c:v>-0.2824144533909867</c:v>
                </c:pt>
                <c:pt idx="319">
                  <c:v>-0.27919866347217887</c:v>
                </c:pt>
                <c:pt idx="320">
                  <c:v>-0.27601942563228216</c:v>
                </c:pt>
                <c:pt idx="321">
                  <c:v>-0.27287632724211752</c:v>
                </c:pt>
                <c:pt idx="322">
                  <c:v>-0.26976896022223373</c:v>
                </c:pt>
                <c:pt idx="323">
                  <c:v>-0.26669692099666659</c:v>
                </c:pt>
                <c:pt idx="324">
                  <c:v>-0.26365981044702841</c:v>
                </c:pt>
                <c:pt idx="325">
                  <c:v>-0.26065723386692763</c:v>
                </c:pt>
                <c:pt idx="326">
                  <c:v>-0.25768880091672397</c:v>
                </c:pt>
                <c:pt idx="327">
                  <c:v>-0.25475412557862198</c:v>
                </c:pt>
                <c:pt idx="328">
                  <c:v>-0.25185282611209953</c:v>
                </c:pt>
                <c:pt idx="329">
                  <c:v>-0.24898452500968524</c:v>
                </c:pt>
                <c:pt idx="330">
                  <c:v>-0.24614884895307171</c:v>
                </c:pt>
                <c:pt idx="331">
                  <c:v>-0.24334542876957943</c:v>
                </c:pt>
                <c:pt idx="332">
                  <c:v>-0.24057389938896365</c:v>
                </c:pt>
                <c:pt idx="333">
                  <c:v>-0.23783389980057282</c:v>
                </c:pt>
                <c:pt idx="334">
                  <c:v>-0.23512507301084987</c:v>
                </c:pt>
                <c:pt idx="335">
                  <c:v>-0.23244706600119083</c:v>
                </c:pt>
                <c:pt idx="336">
                  <c:v>-0.22979952968614681</c:v>
                </c:pt>
                <c:pt idx="337">
                  <c:v>-0.22718211887198109</c:v>
                </c:pt>
                <c:pt idx="338">
                  <c:v>-0.2245944922155762</c:v>
                </c:pt>
                <c:pt idx="339">
                  <c:v>-0.22203631218369196</c:v>
                </c:pt>
                <c:pt idx="340">
                  <c:v>-0.21950724501257582</c:v>
                </c:pt>
                <c:pt idx="341">
                  <c:v>-0.21700696066792449</c:v>
                </c:pt>
                <c:pt idx="342">
                  <c:v>-0.21453513280519607</c:v>
                </c:pt>
                <c:pt idx="343">
                  <c:v>-0.21209143873027397</c:v>
                </c:pt>
                <c:pt idx="344">
                  <c:v>-0.20967555936048099</c:v>
                </c:pt>
                <c:pt idx="345">
                  <c:v>-0.20728717918594289</c:v>
                </c:pt>
                <c:pt idx="346">
                  <c:v>-0.2049259862313012</c:v>
                </c:pt>
                <c:pt idx="347">
                  <c:v>-0.20259167201777525</c:v>
                </c:pt>
                <c:pt idx="348">
                  <c:v>-0.20028393152557006</c:v>
                </c:pt>
                <c:pt idx="349">
                  <c:v>-0.19800246315663228</c:v>
                </c:pt>
                <c:pt idx="350">
                  <c:v>-0.19574696869775082</c:v>
                </c:pt>
                <c:pt idx="351">
                  <c:v>-0.19351715328400149</c:v>
                </c:pt>
                <c:pt idx="352">
                  <c:v>-0.1913127253625351</c:v>
                </c:pt>
                <c:pt idx="353">
                  <c:v>-0.1891333966567072</c:v>
                </c:pt>
                <c:pt idx="354">
                  <c:v>-0.18697888213054858</c:v>
                </c:pt>
                <c:pt idx="355">
                  <c:v>-0.18484889995357165</c:v>
                </c:pt>
                <c:pt idx="356">
                  <c:v>-0.1827431714659197</c:v>
                </c:pt>
                <c:pt idx="357">
                  <c:v>-0.18066142114384628</c:v>
                </c:pt>
                <c:pt idx="358">
                  <c:v>-0.17860337656553152</c:v>
                </c:pt>
                <c:pt idx="359">
                  <c:v>-0.17656876837723004</c:v>
                </c:pt>
                <c:pt idx="360">
                  <c:v>-0.17455733025975045</c:v>
                </c:pt>
                <c:pt idx="361">
                  <c:v>-0.17256879889526047</c:v>
                </c:pt>
                <c:pt idx="362">
                  <c:v>-0.17060291393442392</c:v>
                </c:pt>
                <c:pt idx="363">
                  <c:v>-0.16865941796385767</c:v>
                </c:pt>
                <c:pt idx="364">
                  <c:v>-0.16673805647391413</c:v>
                </c:pt>
                <c:pt idx="365">
                  <c:v>-0.16483857782678613</c:v>
                </c:pt>
                <c:pt idx="366">
                  <c:v>-0.16296073322492688</c:v>
                </c:pt>
                <c:pt idx="367">
                  <c:v>-0.16110427667979091</c:v>
                </c:pt>
                <c:pt idx="368">
                  <c:v>-0.15926896498088711</c:v>
                </c:pt>
                <c:pt idx="369">
                  <c:v>-0.15745455766514613</c:v>
                </c:pt>
                <c:pt idx="370">
                  <c:v>-0.15566081698659798</c:v>
                </c:pt>
                <c:pt idx="371">
                  <c:v>-0.15388750788635755</c:v>
                </c:pt>
                <c:pt idx="372">
                  <c:v>-0.15213439796291714</c:v>
                </c:pt>
                <c:pt idx="373">
                  <c:v>-0.15040125744274288</c:v>
                </c:pt>
                <c:pt idx="374">
                  <c:v>-0.14868785915117261</c:v>
                </c:pt>
                <c:pt idx="375">
                  <c:v>-0.14699397848361373</c:v>
                </c:pt>
                <c:pt idx="376">
                  <c:v>-0.14531939337703845</c:v>
                </c:pt>
                <c:pt idx="377">
                  <c:v>-0.14366388428177365</c:v>
                </c:pt>
                <c:pt idx="378">
                  <c:v>-0.14202723413358376</c:v>
                </c:pt>
                <c:pt idx="379">
                  <c:v>-0.14040922832604444</c:v>
                </c:pt>
                <c:pt idx="380">
                  <c:v>-0.13880965468320347</c:v>
                </c:pt>
                <c:pt idx="381">
                  <c:v>-0.13722830343252915</c:v>
                </c:pt>
                <c:pt idx="382">
                  <c:v>-0.13566496717813928</c:v>
                </c:pt>
                <c:pt idx="383">
                  <c:v>-0.1341194408743154</c:v>
                </c:pt>
                <c:pt idx="384">
                  <c:v>-0.13259152179929176</c:v>
                </c:pt>
                <c:pt idx="385">
                  <c:v>-0.1310810095293235</c:v>
                </c:pt>
                <c:pt idx="386">
                  <c:v>-0.12958770591302798</c:v>
                </c:pt>
                <c:pt idx="387">
                  <c:v>-0.12811141504599849</c:v>
                </c:pt>
                <c:pt idx="388">
                  <c:v>-0.12665194324568546</c:v>
                </c:pt>
                <c:pt idx="389">
                  <c:v>-0.125209099026548</c:v>
                </c:pt>
                <c:pt idx="390">
                  <c:v>-0.12378269307546817</c:v>
                </c:pt>
                <c:pt idx="391">
                  <c:v>-0.12237253822742644</c:v>
                </c:pt>
                <c:pt idx="392">
                  <c:v>-0.12097844944144112</c:v>
                </c:pt>
                <c:pt idx="393">
                  <c:v>-0.1196002437767615</c:v>
                </c:pt>
                <c:pt idx="394">
                  <c:v>-0.11823774036931869</c:v>
                </c:pt>
                <c:pt idx="395">
                  <c:v>-0.11689076040842893</c:v>
                </c:pt>
                <c:pt idx="396">
                  <c:v>-0.11555912711374783</c:v>
                </c:pt>
                <c:pt idx="397">
                  <c:v>-0.11424266571247269</c:v>
                </c:pt>
                <c:pt idx="398">
                  <c:v>-0.11294120341679133</c:v>
                </c:pt>
                <c:pt idx="399">
                  <c:v>-0.11165456940157482</c:v>
                </c:pt>
                <c:pt idx="400">
                  <c:v>-0.1103825947823114</c:v>
                </c:pt>
                <c:pt idx="401">
                  <c:v>-0.10912511259327989</c:v>
                </c:pt>
                <c:pt idx="402">
                  <c:v>-0.10788195776596031</c:v>
                </c:pt>
                <c:pt idx="403">
                  <c:v>-0.10665296710767871</c:v>
                </c:pt>
                <c:pt idx="404">
                  <c:v>-0.10543797928048537</c:v>
                </c:pt>
                <c:pt idx="405">
                  <c:v>-0.10423683478026206</c:v>
                </c:pt>
                <c:pt idx="406">
                  <c:v>-0.10304937591605835</c:v>
                </c:pt>
                <c:pt idx="407">
                  <c:v>-0.10187544678965293</c:v>
                </c:pt>
                <c:pt idx="408">
                  <c:v>-0.10071489327534006</c:v>
                </c:pt>
                <c:pt idx="409">
                  <c:v>-9.9567562999934023E-2</c:v>
                </c:pt>
                <c:pt idx="410">
                  <c:v>-9.8433305322997725E-2</c:v>
                </c:pt>
                <c:pt idx="411">
                  <c:v>-9.7311971317283627E-2</c:v>
                </c:pt>
                <c:pt idx="412">
                  <c:v>-9.6203413749392369E-2</c:v>
                </c:pt>
                <c:pt idx="413">
                  <c:v>-9.5107487060643189E-2</c:v>
                </c:pt>
                <c:pt idx="414">
                  <c:v>-9.4024047348155393E-2</c:v>
                </c:pt>
                <c:pt idx="415">
                  <c:v>-9.295295234613743E-2</c:v>
                </c:pt>
                <c:pt idx="416">
                  <c:v>-9.189406140738339E-2</c:v>
                </c:pt>
                <c:pt idx="417">
                  <c:v>-9.0847235484973435E-2</c:v>
                </c:pt>
                <c:pt idx="418">
                  <c:v>-8.9812337114175522E-2</c:v>
                </c:pt>
                <c:pt idx="419">
                  <c:v>-8.8789230394549612E-2</c:v>
                </c:pt>
                <c:pt idx="420">
                  <c:v>-8.7777780972246991E-2</c:v>
                </c:pt>
                <c:pt idx="421">
                  <c:v>-8.6777856022508093E-2</c:v>
                </c:pt>
                <c:pt idx="422">
                  <c:v>-8.5789324232353206E-2</c:v>
                </c:pt>
                <c:pt idx="423">
                  <c:v>-8.4812055783465554E-2</c:v>
                </c:pt>
                <c:pt idx="424">
                  <c:v>-8.3845922335264625E-2</c:v>
                </c:pt>
                <c:pt idx="425">
                  <c:v>-8.289079700816708E-2</c:v>
                </c:pt>
                <c:pt idx="426">
                  <c:v>-8.1946554367034394E-2</c:v>
                </c:pt>
                <c:pt idx="427">
                  <c:v>-8.1013070404804474E-2</c:v>
                </c:pt>
                <c:pt idx="428">
                  <c:v>-8.0090222526305432E-2</c:v>
                </c:pt>
                <c:pt idx="429">
                  <c:v>-7.9177889532249981E-2</c:v>
                </c:pt>
                <c:pt idx="430">
                  <c:v>-7.8275951603408431E-2</c:v>
                </c:pt>
                <c:pt idx="431">
                  <c:v>-7.7384290284957566E-2</c:v>
                </c:pt>
                <c:pt idx="432">
                  <c:v>-7.6502788471005195E-2</c:v>
                </c:pt>
                <c:pt idx="433">
                  <c:v>-7.5631330389287099E-2</c:v>
                </c:pt>
                <c:pt idx="434">
                  <c:v>-7.4769801586035051E-2</c:v>
                </c:pt>
                <c:pt idx="435">
                  <c:v>-7.3918088911014229E-2</c:v>
                </c:pt>
                <c:pt idx="436">
                  <c:v>-7.307608050272818E-2</c:v>
                </c:pt>
                <c:pt idx="437">
                  <c:v>-7.2243665773789184E-2</c:v>
                </c:pt>
                <c:pt idx="438">
                  <c:v>-7.1420735396452578E-2</c:v>
                </c:pt>
                <c:pt idx="439">
                  <c:v>-7.0607181288313128E-2</c:v>
                </c:pt>
                <c:pt idx="440">
                  <c:v>-6.980289659816287E-2</c:v>
                </c:pt>
                <c:pt idx="441">
                  <c:v>-6.9007775692005627E-2</c:v>
                </c:pt>
                <c:pt idx="442">
                  <c:v>-6.8221714139230283E-2</c:v>
                </c:pt>
                <c:pt idx="443">
                  <c:v>-6.7444608698938674E-2</c:v>
                </c:pt>
                <c:pt idx="444">
                  <c:v>-6.6676357306427028E-2</c:v>
                </c:pt>
                <c:pt idx="445">
                  <c:v>-6.5916859059819422E-2</c:v>
                </c:pt>
                <c:pt idx="446">
                  <c:v>-6.5166014206852141E-2</c:v>
                </c:pt>
                <c:pt idx="447">
                  <c:v>-6.4423724131805415E-2</c:v>
                </c:pt>
                <c:pt idx="448">
                  <c:v>-6.3689891342583627E-2</c:v>
                </c:pt>
                <c:pt idx="449">
                  <c:v>-6.2964419457940138E-2</c:v>
                </c:pt>
                <c:pt idx="450">
                  <c:v>-6.2247213194846558E-2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fit_3NN_BCC!$H$19:$H$469</c:f>
              <c:numCache>
                <c:formatCode>0.0000</c:formatCode>
                <c:ptCount val="451"/>
                <c:pt idx="0">
                  <c:v>1.1492895570724844</c:v>
                </c:pt>
                <c:pt idx="1">
                  <c:v>0.60967015976950123</c:v>
                </c:pt>
                <c:pt idx="2">
                  <c:v>9.3567632390872901E-2</c:v>
                </c:pt>
                <c:pt idx="3">
                  <c:v>-0.39984115483385607</c:v>
                </c:pt>
                <c:pt idx="4">
                  <c:v>-0.87135287853500065</c:v>
                </c:pt>
                <c:pt idx="5">
                  <c:v>-1.3217385683497875</c:v>
                </c:pt>
                <c:pt idx="6">
                  <c:v>-1.7517443895031717</c:v>
                </c:pt>
                <c:pt idx="7">
                  <c:v>-2.1620924024875126</c:v>
                </c:pt>
                <c:pt idx="8">
                  <c:v>-2.5534813004879036</c:v>
                </c:pt>
                <c:pt idx="9">
                  <c:v>-2.9265871251823095</c:v>
                </c:pt>
                <c:pt idx="10">
                  <c:v>-3.2820639615283538</c:v>
                </c:pt>
                <c:pt idx="11">
                  <c:v>-3.6205446121318947</c:v>
                </c:pt>
                <c:pt idx="12">
                  <c:v>-3.9426412517760894</c:v>
                </c:pt>
                <c:pt idx="13">
                  <c:v>-4.2489460626738431</c:v>
                </c:pt>
                <c:pt idx="14">
                  <c:v>-4.54003185099101</c:v>
                </c:pt>
                <c:pt idx="15">
                  <c:v>-4.8164526451726548</c:v>
                </c:pt>
                <c:pt idx="16">
                  <c:v>-5.0787442765900428</c:v>
                </c:pt>
                <c:pt idx="17">
                  <c:v>-5.3274249430117733</c:v>
                </c:pt>
                <c:pt idx="18">
                  <c:v>-5.5629957553885143</c:v>
                </c:pt>
                <c:pt idx="19">
                  <c:v>-5.7859412684274085</c:v>
                </c:pt>
                <c:pt idx="20">
                  <c:v>-5.9967299954189546</c:v>
                </c:pt>
                <c:pt idx="21">
                  <c:v>-6.1958149077664464</c:v>
                </c:pt>
                <c:pt idx="22">
                  <c:v>-6.3836339196555709</c:v>
                </c:pt>
                <c:pt idx="23">
                  <c:v>-6.5606103582896695</c:v>
                </c:pt>
                <c:pt idx="24">
                  <c:v>-6.727153420104341</c:v>
                </c:pt>
                <c:pt idx="25">
                  <c:v>-6.8836586133636413</c:v>
                </c:pt>
                <c:pt idx="26">
                  <c:v>-7.0305081875289384</c:v>
                </c:pt>
                <c:pt idx="27">
                  <c:v>-7.1680715497806364</c:v>
                </c:pt>
                <c:pt idx="28">
                  <c:v>-7.2967056690623737</c:v>
                </c:pt>
                <c:pt idx="29">
                  <c:v>-7.4167554680071079</c:v>
                </c:pt>
                <c:pt idx="30">
                  <c:v>-7.5285542030943384</c:v>
                </c:pt>
                <c:pt idx="31">
                  <c:v>-7.6324238333782235</c:v>
                </c:pt>
                <c:pt idx="32">
                  <c:v>-7.7286753781165656</c:v>
                </c:pt>
                <c:pt idx="33">
                  <c:v>-7.8176092636217254</c:v>
                </c:pt>
                <c:pt idx="34">
                  <c:v>-7.8995156596453349</c:v>
                </c:pt>
                <c:pt idx="35">
                  <c:v>-7.9746748056001175</c:v>
                </c:pt>
                <c:pt idx="36">
                  <c:v>-8.0433573269134904</c:v>
                </c:pt>
                <c:pt idx="37">
                  <c:v>-8.1058245417995405</c:v>
                </c:pt>
                <c:pt idx="38">
                  <c:v>-8.1623287587277193</c:v>
                </c:pt>
                <c:pt idx="39">
                  <c:v>-8.2131135648590394</c:v>
                </c:pt>
                <c:pt idx="40">
                  <c:v>-8.2584141057127169</c:v>
                </c:pt>
                <c:pt idx="41">
                  <c:v>-8.2984573563190054</c:v>
                </c:pt>
                <c:pt idx="42">
                  <c:v>-8.3334623841066087</c:v>
                </c:pt>
                <c:pt idx="43">
                  <c:v>-8.3636406037662159</c:v>
                </c:pt>
                <c:pt idx="44">
                  <c:v>-8.3891960243248089</c:v>
                </c:pt>
                <c:pt idx="45">
                  <c:v>-8.4103254886587475</c:v>
                </c:pt>
                <c:pt idx="46">
                  <c:v>-8.4272189056673223</c:v>
                </c:pt>
                <c:pt idx="47">
                  <c:v>-8.4400594753220624</c:v>
                </c:pt>
                <c:pt idx="48">
                  <c:v>-8.4490239068010986</c:v>
                </c:pt>
                <c:pt idx="49">
                  <c:v>-8.4542826299119103</c:v>
                </c:pt>
                <c:pt idx="50">
                  <c:v>-8.4559999999999995</c:v>
                </c:pt>
                <c:pt idx="51">
                  <c:v>-8.4543344965355534</c:v>
                </c:pt>
                <c:pt idx="52">
                  <c:v>-8.4494389155645191</c:v>
                </c:pt>
                <c:pt idx="53">
                  <c:v>-8.4414605562053886</c:v>
                </c:pt>
                <c:pt idx="54">
                  <c:v>-8.4305414013677442</c:v>
                </c:pt>
                <c:pt idx="55">
                  <c:v>-8.4168182928636277</c:v>
                </c:pt>
                <c:pt idx="56">
                  <c:v>-8.4004231010779105</c:v>
                </c:pt>
                <c:pt idx="57">
                  <c:v>-8.38148288935915</c:v>
                </c:pt>
                <c:pt idx="58">
                  <c:v>-8.3601200732877281</c:v>
                </c:pt>
                <c:pt idx="59">
                  <c:v>-8.3364525749736682</c:v>
                </c:pt>
                <c:pt idx="60">
                  <c:v>-8.3105939725321072</c:v>
                </c:pt>
                <c:pt idx="61">
                  <c:v>-8.2826536448802219</c:v>
                </c:pt>
                <c:pt idx="62">
                  <c:v>-8.2527369119952052</c:v>
                </c:pt>
                <c:pt idx="63">
                  <c:v>-8.2209451707690011</c:v>
                </c:pt>
                <c:pt idx="64">
                  <c:v>-8.187376026591469</c:v>
                </c:pt>
                <c:pt idx="65">
                  <c:v>-8.1521234207900033</c:v>
                </c:pt>
                <c:pt idx="66">
                  <c:v>-8.1152777540498526</c:v>
                </c:pt>
                <c:pt idx="67">
                  <c:v>-8.0769260059358476</c:v>
                </c:pt>
                <c:pt idx="68">
                  <c:v>-8.0371518506327515</c:v>
                </c:pt>
                <c:pt idx="69">
                  <c:v>-7.9960357690180945</c:v>
                </c:pt>
                <c:pt idx="70">
                  <c:v>-7.9536551571779999</c:v>
                </c:pt>
                <c:pt idx="71">
                  <c:v>-7.910084431473404</c:v>
                </c:pt>
                <c:pt idx="72">
                  <c:v>-7.8653951302608931</c:v>
                </c:pt>
                <c:pt idx="73">
                  <c:v>-7.8196560123693652</c:v>
                </c:pt>
                <c:pt idx="74">
                  <c:v>-7.7729331524308449</c:v>
                </c:pt>
                <c:pt idx="75">
                  <c:v>-7.7252900331608556</c:v>
                </c:pt>
                <c:pt idx="76">
                  <c:v>-7.6767876346810278</c:v>
                </c:pt>
                <c:pt idx="77">
                  <c:v>-7.6274845209738986</c:v>
                </c:pt>
                <c:pt idx="78">
                  <c:v>-7.5774369235572685</c:v>
                </c:pt>
                <c:pt idx="79">
                  <c:v>-7.5266988224628655</c:v>
                </c:pt>
                <c:pt idx="80">
                  <c:v>-7.4753220246016987</c:v>
                </c:pt>
                <c:pt idx="81">
                  <c:v>-7.4233562395959902</c:v>
                </c:pt>
                <c:pt idx="82">
                  <c:v>-7.3708491531552376</c:v>
                </c:pt>
                <c:pt idx="83">
                  <c:v>-7.3178464980717628</c:v>
                </c:pt>
                <c:pt idx="84">
                  <c:v>-7.2643921229088253</c:v>
                </c:pt>
                <c:pt idx="85">
                  <c:v>-7.2105280584522218</c:v>
                </c:pt>
                <c:pt idx="86">
                  <c:v>-7.1562945819942962</c:v>
                </c:pt>
                <c:pt idx="87">
                  <c:v>-7.1017302795171569</c:v>
                </c:pt>
                <c:pt idx="88">
                  <c:v>-7.0468721058399941</c:v>
                </c:pt>
                <c:pt idx="89">
                  <c:v>-6.9917554427934467</c:v>
                </c:pt>
                <c:pt idx="90">
                  <c:v>-6.9364141554821312</c:v>
                </c:pt>
                <c:pt idx="91">
                  <c:v>-6.8808806466946155</c:v>
                </c:pt>
                <c:pt idx="92">
                  <c:v>-6.8251859095183818</c:v>
                </c:pt>
                <c:pt idx="93">
                  <c:v>-6.7693595782156226</c:v>
                </c:pt>
                <c:pt idx="94">
                  <c:v>-6.7134299774140374</c:v>
                </c:pt>
                <c:pt idx="95">
                  <c:v>-6.6574241696652008</c:v>
                </c:pt>
                <c:pt idx="96">
                  <c:v>-6.601368001421517</c:v>
                </c:pt>
                <c:pt idx="97">
                  <c:v>-6.5452861474812565</c:v>
                </c:pt>
                <c:pt idx="98">
                  <c:v>-6.4892021539496501</c:v>
                </c:pt>
                <c:pt idx="99">
                  <c:v>-6.4331384797626825</c:v>
                </c:pt>
                <c:pt idx="100">
                  <c:v>-6.3771165368187175</c:v>
                </c:pt>
                <c:pt idx="101">
                  <c:v>-6.3211567287618315</c:v>
                </c:pt>
                <c:pt idx="102">
                  <c:v>-6.2652784884593453</c:v>
                </c:pt>
                <c:pt idx="103">
                  <c:v>-6.2095003142148437</c:v>
                </c:pt>
                <c:pt idx="104">
                  <c:v>-6.1538398047566618</c:v>
                </c:pt>
                <c:pt idx="105">
                  <c:v>-6.0983136930406436</c:v>
                </c:pt>
                <c:pt idx="106">
                  <c:v>-6.0429378789048398</c:v>
                </c:pt>
                <c:pt idx="107">
                  <c:v>-5.9877274606126285</c:v>
                </c:pt>
                <c:pt idx="108">
                  <c:v>-5.9326967653196485</c:v>
                </c:pt>
                <c:pt idx="109">
                  <c:v>-5.8778593784989193</c:v>
                </c:pt>
                <c:pt idx="110">
                  <c:v>-5.8232281723573944</c:v>
                </c:pt>
                <c:pt idx="111">
                  <c:v>-5.7688153332762528</c:v>
                </c:pt>
                <c:pt idx="112">
                  <c:v>-5.7146323883062591</c:v>
                </c:pt>
                <c:pt idx="113">
                  <c:v>-5.6606902307484814</c:v>
                </c:pt>
                <c:pt idx="114">
                  <c:v>-5.6069991448498611</c:v>
                </c:pt>
                <c:pt idx="115">
                  <c:v>-5.5535688296421366</c:v>
                </c:pt>
                <c:pt idx="116">
                  <c:v>-5.5004084219517857</c:v>
                </c:pt>
                <c:pt idx="117">
                  <c:v>-5.4475265186077984</c:v>
                </c:pt>
                <c:pt idx="118">
                  <c:v>-5.394931197873305</c:v>
                </c:pt>
                <c:pt idx="119">
                  <c:v>-5.3426300401262088</c:v>
                </c:pt>
                <c:pt idx="120">
                  <c:v>-5.2906301478133173</c:v>
                </c:pt>
                <c:pt idx="121">
                  <c:v>-5.2389381647015734</c:v>
                </c:pt>
                <c:pt idx="122">
                  <c:v>-5.187560294449403</c:v>
                </c:pt>
                <c:pt idx="123">
                  <c:v>-5.1365023185203631</c:v>
                </c:pt>
                <c:pt idx="124">
                  <c:v>-5.0857696134606911</c:v>
                </c:pt>
                <c:pt idx="125">
                  <c:v>-5.0353671675616081</c:v>
                </c:pt>
                <c:pt idx="126">
                  <c:v>-4.985299596926632</c:v>
                </c:pt>
                <c:pt idx="127">
                  <c:v>-4.9355711609635184</c:v>
                </c:pt>
                <c:pt idx="128">
                  <c:v>-4.8861857773198238</c:v>
                </c:pt>
                <c:pt idx="129">
                  <c:v>-4.8371470362805109</c:v>
                </c:pt>
                <c:pt idx="130">
                  <c:v>-4.7884582146454386</c:v>
                </c:pt>
                <c:pt idx="131">
                  <c:v>-4.7401222891040051</c:v>
                </c:pt>
                <c:pt idx="132">
                  <c:v>-4.6921419491237168</c:v>
                </c:pt>
                <c:pt idx="133">
                  <c:v>-4.6445196093688761</c:v>
                </c:pt>
                <c:pt idx="134">
                  <c:v>-4.5972574216651001</c:v>
                </c:pt>
                <c:pt idx="135">
                  <c:v>-4.5503572865249309</c:v>
                </c:pt>
                <c:pt idx="136">
                  <c:v>-4.5038208642491933</c:v>
                </c:pt>
                <c:pt idx="137">
                  <c:v>-4.4576495856184843</c:v>
                </c:pt>
                <c:pt idx="138">
                  <c:v>-4.4118446621885177</c:v>
                </c:pt>
                <c:pt idx="139">
                  <c:v>-4.3664070962027823</c:v>
                </c:pt>
                <c:pt idx="140">
                  <c:v>-4.3213376901354454</c:v>
                </c:pt>
                <c:pt idx="141">
                  <c:v>-4.2766370558770674</c:v>
                </c:pt>
                <c:pt idx="142">
                  <c:v>-4.2323056235752743</c:v>
                </c:pt>
                <c:pt idx="143">
                  <c:v>-4.1883436501421736</c:v>
                </c:pt>
                <c:pt idx="144">
                  <c:v>-4.1447512274398823</c:v>
                </c:pt>
                <c:pt idx="145">
                  <c:v>-4.1015282901552226</c:v>
                </c:pt>
                <c:pt idx="146">
                  <c:v>-4.0586746233742454</c:v>
                </c:pt>
                <c:pt idx="147">
                  <c:v>-4.0161898698669187</c:v>
                </c:pt>
                <c:pt idx="148">
                  <c:v>-3.9740735370920013</c:v>
                </c:pt>
                <c:pt idx="149">
                  <c:v>-3.9323250039317599</c:v>
                </c:pt>
                <c:pt idx="150">
                  <c:v>-3.8909435271659096</c:v>
                </c:pt>
                <c:pt idx="151">
                  <c:v>-3.8499282476938625</c:v>
                </c:pt>
                <c:pt idx="152">
                  <c:v>-3.8092781965140299</c:v>
                </c:pt>
                <c:pt idx="153">
                  <c:v>-3.7689923004686872</c:v>
                </c:pt>
                <c:pt idx="154">
                  <c:v>-3.7290693877626166</c:v>
                </c:pt>
                <c:pt idx="155">
                  <c:v>-3.6895081932634719</c:v>
                </c:pt>
                <c:pt idx="156">
                  <c:v>-3.6503073635915508</c:v>
                </c:pt>
                <c:pt idx="157">
                  <c:v>-3.6114654620064228</c:v>
                </c:pt>
                <c:pt idx="158">
                  <c:v>-3.5729809730976001</c:v>
                </c:pt>
                <c:pt idx="159">
                  <c:v>-3.534852307286215</c:v>
                </c:pt>
                <c:pt idx="160">
                  <c:v>-3.4970778051444373</c:v>
                </c:pt>
                <c:pt idx="161">
                  <c:v>-3.4596557415391316</c:v>
                </c:pt>
                <c:pt idx="162">
                  <c:v>-3.4225843296060612</c:v>
                </c:pt>
                <c:pt idx="163">
                  <c:v>-3.385861724560721</c:v>
                </c:pt>
                <c:pt idx="164">
                  <c:v>-3.3494860273516838</c:v>
                </c:pt>
                <c:pt idx="165">
                  <c:v>-3.3134552881621531</c:v>
                </c:pt>
                <c:pt idx="166">
                  <c:v>-3.2777675097652268</c:v>
                </c:pt>
                <c:pt idx="167">
                  <c:v>-3.2424206507381821</c:v>
                </c:pt>
                <c:pt idx="168">
                  <c:v>-3.2074126285409279</c:v>
                </c:pt>
                <c:pt idx="169">
                  <c:v>-3.1727413224636005</c:v>
                </c:pt>
                <c:pt idx="170">
                  <c:v>-3.1384045764480812</c:v>
                </c:pt>
                <c:pt idx="171">
                  <c:v>-3.1044002017881187</c:v>
                </c:pt>
                <c:pt idx="172">
                  <c:v>-3.0707259797124915</c:v>
                </c:pt>
                <c:pt idx="173">
                  <c:v>-3.0373796638555834</c:v>
                </c:pt>
                <c:pt idx="174">
                  <c:v>-3.0043589826195363</c:v>
                </c:pt>
                <c:pt idx="175">
                  <c:v>-2.9716616414320405</c:v>
                </c:pt>
                <c:pt idx="176">
                  <c:v>-2.939285324903655</c:v>
                </c:pt>
                <c:pt idx="177">
                  <c:v>-2.907227698888446</c:v>
                </c:pt>
                <c:pt idx="178">
                  <c:v>-2.8754864124515809</c:v>
                </c:pt>
                <c:pt idx="179">
                  <c:v>-2.8440590997473989</c:v>
                </c:pt>
                <c:pt idx="180">
                  <c:v>-2.812943381811368</c:v>
                </c:pt>
                <c:pt idx="181">
                  <c:v>-2.7821368682691938</c:v>
                </c:pt>
                <c:pt idx="182">
                  <c:v>-2.7516371589662691</c:v>
                </c:pt>
                <c:pt idx="183">
                  <c:v>-2.7214418455205154</c:v>
                </c:pt>
                <c:pt idx="184">
                  <c:v>-2.6915485128015639</c:v>
                </c:pt>
                <c:pt idx="185">
                  <c:v>-2.6619547403391448</c:v>
                </c:pt>
                <c:pt idx="186">
                  <c:v>-2.6326581036634229</c:v>
                </c:pt>
                <c:pt idx="187">
                  <c:v>-2.6036561755799417</c:v>
                </c:pt>
                <c:pt idx="188">
                  <c:v>-2.5749465273817411</c:v>
                </c:pt>
                <c:pt idx="189">
                  <c:v>-2.5465267300011112</c:v>
                </c:pt>
                <c:pt idx="190">
                  <c:v>-2.51839435510339</c:v>
                </c:pt>
                <c:pt idx="191">
                  <c:v>-2.4905469761250814</c:v>
                </c:pt>
                <c:pt idx="192">
                  <c:v>-2.4629821692585332</c:v>
                </c:pt>
                <c:pt idx="193">
                  <c:v>-2.4356975143853092</c:v>
                </c:pt>
                <c:pt idx="194">
                  <c:v>-2.4086905959603171</c:v>
                </c:pt>
                <c:pt idx="195">
                  <c:v>-2.3819590038486971</c:v>
                </c:pt>
                <c:pt idx="196">
                  <c:v>-2.3555003341173721</c:v>
                </c:pt>
                <c:pt idx="197">
                  <c:v>-2.3293121897831339</c:v>
                </c:pt>
                <c:pt idx="198">
                  <c:v>-2.303392181519023</c:v>
                </c:pt>
                <c:pt idx="199">
                  <c:v>-2.2777379283207559</c:v>
                </c:pt>
                <c:pt idx="200">
                  <c:v>-2.2523470581348173</c:v>
                </c:pt>
                <c:pt idx="201">
                  <c:v>-2.2272172084498583</c:v>
                </c:pt>
                <c:pt idx="202">
                  <c:v>-2.2023460268528998</c:v>
                </c:pt>
                <c:pt idx="203">
                  <c:v>-2.177731171551855</c:v>
                </c:pt>
                <c:pt idx="204">
                  <c:v>-2.1533703118657783</c:v>
                </c:pt>
                <c:pt idx="205">
                  <c:v>-2.1292611286842313</c:v>
                </c:pt>
                <c:pt idx="206">
                  <c:v>-2.1054013148970823</c:v>
                </c:pt>
                <c:pt idx="207">
                  <c:v>-2.0817885757960148</c:v>
                </c:pt>
                <c:pt idx="208">
                  <c:v>-2.0584206294489813</c:v>
                </c:pt>
                <c:pt idx="209">
                  <c:v>-2.0352952070487755</c:v>
                </c:pt>
                <c:pt idx="210">
                  <c:v>-2.0124100532368723</c:v>
                </c:pt>
                <c:pt idx="211">
                  <c:v>-1.989762926403611</c:v>
                </c:pt>
                <c:pt idx="212">
                  <c:v>-1.9673515989658061</c:v>
                </c:pt>
                <c:pt idx="213">
                  <c:v>-1.9451738576227691</c:v>
                </c:pt>
                <c:pt idx="214">
                  <c:v>-1.9232275035917359</c:v>
                </c:pt>
                <c:pt idx="215">
                  <c:v>-1.9015103528236352</c:v>
                </c:pt>
                <c:pt idx="216">
                  <c:v>-1.8800202362000922</c:v>
                </c:pt>
                <c:pt idx="217">
                  <c:v>-1.8587549997125432</c:v>
                </c:pt>
                <c:pt idx="218">
                  <c:v>-1.8377125046242959</c:v>
                </c:pt>
                <c:pt idx="219">
                  <c:v>-1.8168906276163292</c:v>
                </c:pt>
                <c:pt idx="220">
                  <c:v>-1.7962872609176095</c:v>
                </c:pt>
                <c:pt idx="221">
                  <c:v>-1.775900312420664</c:v>
                </c:pt>
                <c:pt idx="222">
                  <c:v>-1.755727705783116</c:v>
                </c:pt>
                <c:pt idx="223">
                  <c:v>-1.7357673805158798</c:v>
                </c:pt>
                <c:pt idx="224">
                  <c:v>-1.7160172920586447</c:v>
                </c:pt>
                <c:pt idx="225">
                  <c:v>-1.6964754118433136</c:v>
                </c:pt>
                <c:pt idx="226">
                  <c:v>-1.6771397273459678</c:v>
                </c:pt>
                <c:pt idx="227">
                  <c:v>-1.6580082421279625</c:v>
                </c:pt>
                <c:pt idx="228">
                  <c:v>-1.6390789758666942</c:v>
                </c:pt>
                <c:pt idx="229">
                  <c:v>-1.620349964376582</c:v>
                </c:pt>
                <c:pt idx="230">
                  <c:v>-1.6018192596207799</c:v>
                </c:pt>
                <c:pt idx="231">
                  <c:v>-1.5834849297140978</c:v>
                </c:pt>
                <c:pt idx="232">
                  <c:v>-1.5653450589176179</c:v>
                </c:pt>
                <c:pt idx="233">
                  <c:v>-1.5473977476254448</c:v>
                </c:pt>
                <c:pt idx="234">
                  <c:v>-1.5296411123440372</c:v>
                </c:pt>
                <c:pt idx="235">
                  <c:v>-1.5120732856645207</c:v>
                </c:pt>
                <c:pt idx="236">
                  <c:v>-1.4946924162283894</c:v>
                </c:pt>
                <c:pt idx="237">
                  <c:v>-1.4774966686869759</c:v>
                </c:pt>
                <c:pt idx="238">
                  <c:v>-1.4604842236550477</c:v>
                </c:pt>
                <c:pt idx="239">
                  <c:v>-1.4436532776588882</c:v>
                </c:pt>
                <c:pt idx="240">
                  <c:v>-1.4270020430791885</c:v>
                </c:pt>
                <c:pt idx="241">
                  <c:v>-1.4105287480890718</c:v>
                </c:pt>
                <c:pt idx="242">
                  <c:v>-1.39423163658756</c:v>
                </c:pt>
                <c:pt idx="243">
                  <c:v>-1.3781089681287653</c:v>
                </c:pt>
                <c:pt idx="244">
                  <c:v>-1.3621590178470944</c:v>
                </c:pt>
                <c:pt idx="245">
                  <c:v>-1.3463800763787295</c:v>
                </c:pt>
                <c:pt idx="246">
                  <c:v>-1.3307704497796378</c:v>
                </c:pt>
                <c:pt idx="247">
                  <c:v>-1.3153284594403569</c:v>
                </c:pt>
                <c:pt idx="248">
                  <c:v>-1.3000524419977852</c:v>
                </c:pt>
                <c:pt idx="249">
                  <c:v>-1.2849407492442002</c:v>
                </c:pt>
                <c:pt idx="250">
                  <c:v>-1.2699917480337168</c:v>
                </c:pt>
                <c:pt idx="251">
                  <c:v>-1.255203820186386</c:v>
                </c:pt>
                <c:pt idx="252">
                  <c:v>-1.2405753623901212</c:v>
                </c:pt>
                <c:pt idx="253">
                  <c:v>-1.2261047861006513</c:v>
                </c:pt>
                <c:pt idx="254">
                  <c:v>-1.2117905174396493</c:v>
                </c:pt>
                <c:pt idx="255">
                  <c:v>-1.1976309970912271</c:v>
                </c:pt>
                <c:pt idx="256">
                  <c:v>-1.1836246801969375</c:v>
                </c:pt>
                <c:pt idx="257">
                  <c:v>-1.1697700362494441</c:v>
                </c:pt>
                <c:pt idx="258">
                  <c:v>-1.1560655489849909</c:v>
                </c:pt>
                <c:pt idx="259">
                  <c:v>-1.1425097162748128</c:v>
                </c:pt>
                <c:pt idx="260">
                  <c:v>-1.1291010500156526</c:v>
                </c:pt>
                <c:pt idx="261">
                  <c:v>-1.1158380760193691</c:v>
                </c:pt>
                <c:pt idx="262">
                  <c:v>-1.1027193339019881</c:v>
                </c:pt>
                <c:pt idx="263">
                  <c:v>-1.0897433769720675</c:v>
                </c:pt>
                <c:pt idx="264">
                  <c:v>-1.0769087721186532</c:v>
                </c:pt>
                <c:pt idx="265">
                  <c:v>-1.0642140996987643</c:v>
                </c:pt>
                <c:pt idx="266">
                  <c:v>-1.0516579534247066</c:v>
                </c:pt>
                <c:pt idx="267">
                  <c:v>-1.0392389402510958</c:v>
                </c:pt>
                <c:pt idx="268">
                  <c:v>-1.0269556802618303</c:v>
                </c:pt>
                <c:pt idx="269">
                  <c:v>-1.0148068065569384</c:v>
                </c:pt>
                <c:pt idx="270">
                  <c:v>-1.002790965139573</c:v>
                </c:pt>
                <c:pt idx="271">
                  <c:v>-0.99090681480302312</c:v>
                </c:pt>
                <c:pt idx="272">
                  <c:v>-0.97915302701796347</c:v>
                </c:pt>
                <c:pt idx="273">
                  <c:v>-0.96752828581984696</c:v>
                </c:pt>
                <c:pt idx="274">
                  <c:v>-0.95603128769670076</c:v>
                </c:pt>
                <c:pt idx="275">
                  <c:v>-0.94466074147717893</c:v>
                </c:pt>
                <c:pt idx="276">
                  <c:v>-0.93341536821907367</c:v>
                </c:pt>
                <c:pt idx="277">
                  <c:v>-0.92229390109818543</c:v>
                </c:pt>
                <c:pt idx="278">
                  <c:v>-0.91129508529779191</c:v>
                </c:pt>
                <c:pt idx="279">
                  <c:v>-0.90041767789855109</c:v>
                </c:pt>
                <c:pt idx="280">
                  <c:v>-0.88966044776904685</c:v>
                </c:pt>
                <c:pt idx="281">
                  <c:v>-0.87902217545684391</c:v>
                </c:pt>
                <c:pt idx="282">
                  <c:v>-0.86850165308028737</c:v>
                </c:pt>
                <c:pt idx="283">
                  <c:v>-0.85809768422091148</c:v>
                </c:pt>
                <c:pt idx="284">
                  <c:v>-0.84780908381652476</c:v>
                </c:pt>
                <c:pt idx="285">
                  <c:v>-0.8376346780550723</c:v>
                </c:pt>
                <c:pt idx="286">
                  <c:v>-0.82757330426918241</c:v>
                </c:pt>
                <c:pt idx="287">
                  <c:v>-0.81762381083156688</c:v>
                </c:pt>
                <c:pt idx="288">
                  <c:v>-0.80778505705110337</c:v>
                </c:pt>
                <c:pt idx="289">
                  <c:v>-0.79805591306980839</c:v>
                </c:pt>
                <c:pt idx="290">
                  <c:v>-0.78843525976057338</c:v>
                </c:pt>
                <c:pt idx="291">
                  <c:v>-0.7789219886258093</c:v>
                </c:pt>
                <c:pt idx="292">
                  <c:v>-0.76951500169685505</c:v>
                </c:pt>
                <c:pt idx="293">
                  <c:v>-0.76021321143431397</c:v>
                </c:pt>
                <c:pt idx="294">
                  <c:v>-0.75101554062921605</c:v>
                </c:pt>
                <c:pt idx="295">
                  <c:v>-0.74192092230512507</c:v>
                </c:pt>
                <c:pt idx="296">
                  <c:v>-0.73292829962105188</c:v>
                </c:pt>
                <c:pt idx="297">
                  <c:v>-0.72403662577532746</c:v>
                </c:pt>
                <c:pt idx="298">
                  <c:v>-0.71524486391033049</c:v>
                </c:pt>
                <c:pt idx="299">
                  <c:v>-0.706551987018181</c:v>
                </c:pt>
                <c:pt idx="300">
                  <c:v>-0.69795697784726296</c:v>
                </c:pt>
                <c:pt idx="301">
                  <c:v>-0.68945882880971809</c:v>
                </c:pt>
                <c:pt idx="302">
                  <c:v>-0.68105654188980447</c:v>
                </c:pt>
                <c:pt idx="303">
                  <c:v>-0.6727491285532341</c:v>
                </c:pt>
                <c:pt idx="304">
                  <c:v>-0.66453560965733405</c:v>
                </c:pt>
                <c:pt idx="305">
                  <c:v>-0.65641501536218583</c:v>
                </c:pt>
                <c:pt idx="306">
                  <c:v>-0.64838638504262602</c:v>
                </c:pt>
                <c:pt idx="307">
                  <c:v>-0.64044876720121402</c:v>
                </c:pt>
                <c:pt idx="308">
                  <c:v>-0.63260121938202318</c:v>
                </c:pt>
                <c:pt idx="309">
                  <c:v>-0.62484280808538917</c:v>
                </c:pt>
                <c:pt idx="310">
                  <c:v>-0.6171726086835323</c:v>
                </c:pt>
                <c:pt idx="311">
                  <c:v>-0.60958970533706935</c:v>
                </c:pt>
                <c:pt idx="312">
                  <c:v>-0.60209319091241376</c:v>
                </c:pt>
                <c:pt idx="313">
                  <c:v>-0.59468216690005082</c:v>
                </c:pt>
                <c:pt idx="314">
                  <c:v>-0.58735574333368856</c:v>
                </c:pt>
                <c:pt idx="315">
                  <c:v>-0.58011303871027486</c:v>
                </c:pt>
                <c:pt idx="316">
                  <c:v>-0.57295317991087114</c:v>
                </c:pt>
                <c:pt idx="317">
                  <c:v>-0.56587530212238302</c:v>
                </c:pt>
                <c:pt idx="318">
                  <c:v>-0.55887854876013099</c:v>
                </c:pt>
                <c:pt idx="319">
                  <c:v>-0.55196207139126341</c:v>
                </c:pt>
                <c:pt idx="320">
                  <c:v>-0.54512502965899479</c:v>
                </c:pt>
                <c:pt idx="321">
                  <c:v>-0.5383665912076695</c:v>
                </c:pt>
                <c:pt idx="322">
                  <c:v>-0.53168593160863387</c:v>
                </c:pt>
                <c:pt idx="323">
                  <c:v>-0.52508223428691836</c:v>
                </c:pt>
                <c:pt idx="324">
                  <c:v>-0.51855469044870972</c:v>
                </c:pt>
                <c:pt idx="325">
                  <c:v>-0.51210249900961713</c:v>
                </c:pt>
                <c:pt idx="326">
                  <c:v>-0.50572486652370963</c:v>
                </c:pt>
                <c:pt idx="327">
                  <c:v>-0.49942100711332893</c:v>
                </c:pt>
                <c:pt idx="328">
                  <c:v>-0.49319014239965797</c:v>
                </c:pt>
                <c:pt idx="329">
                  <c:v>-0.48703150143404433</c:v>
                </c:pt>
                <c:pt idx="330">
                  <c:v>-0.48094432063006132</c:v>
                </c:pt>
                <c:pt idx="331">
                  <c:v>-0.47492784369630675</c:v>
                </c:pt>
                <c:pt idx="332">
                  <c:v>-0.46898132156991962</c:v>
                </c:pt>
                <c:pt idx="333">
                  <c:v>-0.4631040123508165</c:v>
                </c:pt>
                <c:pt idx="334">
                  <c:v>-0.45729518123662632</c:v>
                </c:pt>
                <c:pt idx="335">
                  <c:v>-0.45155410045832745</c:v>
                </c:pt>
                <c:pt idx="336">
                  <c:v>-0.4458800492165641</c:v>
                </c:pt>
                <c:pt idx="337">
                  <c:v>-0.44027231361864583</c:v>
                </c:pt>
                <c:pt idx="338">
                  <c:v>-0.43473018661620877</c:v>
                </c:pt>
                <c:pt idx="339">
                  <c:v>-0.4292529679435399</c:v>
                </c:pt>
                <c:pt idx="340">
                  <c:v>-0.42383996405654822</c:v>
                </c:pt>
                <c:pt idx="341">
                  <c:v>-0.41849048807237516</c:v>
                </c:pt>
                <c:pt idx="342">
                  <c:v>-0.4132038597096393</c:v>
                </c:pt>
                <c:pt idx="343">
                  <c:v>-0.40797940522929838</c:v>
                </c:pt>
                <c:pt idx="344">
                  <c:v>-0.40281645737612909</c:v>
                </c:pt>
                <c:pt idx="345">
                  <c:v>-0.39771435532080707</c:v>
                </c:pt>
                <c:pt idx="346">
                  <c:v>-0.39267244460258549</c:v>
                </c:pt>
                <c:pt idx="347">
                  <c:v>-0.38769007707255787</c:v>
                </c:pt>
                <c:pt idx="348">
                  <c:v>-0.38276661083750102</c:v>
                </c:pt>
                <c:pt idx="349">
                  <c:v>-0.37790141020428625</c:v>
                </c:pt>
                <c:pt idx="350">
                  <c:v>-0.37309384562485254</c:v>
                </c:pt>
                <c:pt idx="351">
                  <c:v>-0.36834329364173218</c:v>
                </c:pt>
                <c:pt idx="352">
                  <c:v>-0.36364913683412176</c:v>
                </c:pt>
                <c:pt idx="353">
                  <c:v>-0.35901076376448848</c:v>
                </c:pt>
                <c:pt idx="354">
                  <c:v>-0.35442756892570726</c:v>
                </c:pt>
                <c:pt idx="355">
                  <c:v>-0.34989895268871596</c:v>
                </c:pt>
                <c:pt idx="356">
                  <c:v>-0.34542432125068584</c:v>
                </c:pt>
                <c:pt idx="357">
                  <c:v>-0.34100308658369566</c:v>
                </c:pt>
                <c:pt idx="358">
                  <c:v>-0.33663466638390493</c:v>
                </c:pt>
                <c:pt idx="359">
                  <c:v>-0.33231848402121572</c:v>
                </c:pt>
                <c:pt idx="360">
                  <c:v>-0.32805396848941992</c:v>
                </c:pt>
                <c:pt idx="361">
                  <c:v>-0.32384055435681913</c:v>
                </c:pt>
                <c:pt idx="362">
                  <c:v>-0.3196776817173172</c:v>
                </c:pt>
                <c:pt idx="363">
                  <c:v>-0.31556479614197019</c:v>
                </c:pt>
                <c:pt idx="364">
                  <c:v>-0.31150134863099466</c:v>
                </c:pt>
                <c:pt idx="365">
                  <c:v>-0.30748679556622277</c:v>
                </c:pt>
                <c:pt idx="366">
                  <c:v>-0.3035205986639985</c:v>
                </c:pt>
                <c:pt idx="367">
                  <c:v>-0.29960222492851046</c:v>
                </c:pt>
                <c:pt idx="368">
                  <c:v>-0.29573114660555111</c:v>
                </c:pt>
                <c:pt idx="369">
                  <c:v>-0.29190684113670118</c:v>
                </c:pt>
                <c:pt idx="370">
                  <c:v>-0.28812879111392736</c:v>
                </c:pt>
                <c:pt idx="371">
                  <c:v>-0.28439648423459368</c:v>
                </c:pt>
                <c:pt idx="372">
                  <c:v>-0.28070941325687343</c:v>
                </c:pt>
                <c:pt idx="373">
                  <c:v>-0.27706707595556346</c:v>
                </c:pt>
                <c:pt idx="374">
                  <c:v>-0.27346897507828766</c:v>
                </c:pt>
                <c:pt idx="375">
                  <c:v>-0.26991461830209168</c:v>
                </c:pt>
                <c:pt idx="376">
                  <c:v>-0.26640351819041519</c:v>
                </c:pt>
                <c:pt idx="377">
                  <c:v>-0.26293519215044481</c:v>
                </c:pt>
                <c:pt idx="378">
                  <c:v>-0.25950916239083455</c:v>
                </c:pt>
                <c:pt idx="379">
                  <c:v>-0.25612495587979583</c:v>
                </c:pt>
                <c:pt idx="380">
                  <c:v>-0.25278210430354525</c:v>
                </c:pt>
                <c:pt idx="381">
                  <c:v>-0.24948014402511165</c:v>
                </c:pt>
                <c:pt idx="382">
                  <c:v>-0.24621861604349174</c:v>
                </c:pt>
                <c:pt idx="383">
                  <c:v>-0.24299706595315476</c:v>
                </c:pt>
                <c:pt idx="384">
                  <c:v>-0.23981504390388703</c:v>
                </c:pt>
                <c:pt idx="385">
                  <c:v>-0.23667210456097595</c:v>
                </c:pt>
                <c:pt idx="386">
                  <c:v>-0.23356780706572547</c:v>
                </c:pt>
                <c:pt idx="387">
                  <c:v>-0.23050171499630162</c:v>
                </c:pt>
                <c:pt idx="388">
                  <c:v>-0.22747339632890123</c:v>
                </c:pt>
                <c:pt idx="389">
                  <c:v>-0.22448242339924224</c:v>
                </c:pt>
                <c:pt idx="390">
                  <c:v>-0.2215283728643703</c:v>
                </c:pt>
                <c:pt idx="391">
                  <c:v>-0.21861082566477641</c:v>
                </c:pt>
                <c:pt idx="392">
                  <c:v>-0.2157293669868254</c:v>
                </c:pt>
                <c:pt idx="393">
                  <c:v>-0.2128835862254865</c:v>
                </c:pt>
                <c:pt idx="394">
                  <c:v>-0.21007307694736771</c:v>
                </c:pt>
                <c:pt idx="395">
                  <c:v>-0.20729743685404528</c:v>
                </c:pt>
                <c:pt idx="396">
                  <c:v>-0.20455626774568908</c:v>
                </c:pt>
                <c:pt idx="397">
                  <c:v>-0.20184917548497666</c:v>
                </c:pt>
                <c:pt idx="398">
                  <c:v>-0.19917576996129635</c:v>
                </c:pt>
                <c:pt idx="399">
                  <c:v>-0.19653566505523254</c:v>
                </c:pt>
                <c:pt idx="400">
                  <c:v>-0.19392847860333282</c:v>
                </c:pt>
                <c:pt idx="401">
                  <c:v>-0.19135383236315145</c:v>
                </c:pt>
                <c:pt idx="402">
                  <c:v>-0.18881135197856905</c:v>
                </c:pt>
                <c:pt idx="403">
                  <c:v>-0.18630066694538122</c:v>
                </c:pt>
                <c:pt idx="404">
                  <c:v>-0.18382141057715834</c:v>
                </c:pt>
                <c:pt idx="405">
                  <c:v>-0.18137321997136882</c:v>
                </c:pt>
                <c:pt idx="406">
                  <c:v>-0.17895573597576692</c:v>
                </c:pt>
                <c:pt idx="407">
                  <c:v>-0.17656860315503911</c:v>
                </c:pt>
                <c:pt idx="408">
                  <c:v>-0.17421146975770951</c:v>
                </c:pt>
                <c:pt idx="409">
                  <c:v>-0.17188398768329868</c:v>
                </c:pt>
                <c:pt idx="410">
                  <c:v>-0.16958581244973617</c:v>
                </c:pt>
                <c:pt idx="411">
                  <c:v>-0.1673166031610212</c:v>
                </c:pt>
                <c:pt idx="412">
                  <c:v>-0.16507602247513289</c:v>
                </c:pt>
                <c:pt idx="413">
                  <c:v>-0.16286373657218323</c:v>
                </c:pt>
                <c:pt idx="414">
                  <c:v>-0.16067941512281433</c:v>
                </c:pt>
                <c:pt idx="415">
                  <c:v>-0.15852273125683589</c:v>
                </c:pt>
                <c:pt idx="416">
                  <c:v>-0.1563933615320999</c:v>
                </c:pt>
                <c:pt idx="417">
                  <c:v>-0.15429098590361298</c:v>
                </c:pt>
                <c:pt idx="418">
                  <c:v>-0.15221528769288092</c:v>
                </c:pt>
                <c:pt idx="419">
                  <c:v>-0.15016595355748671</c:v>
                </c:pt>
                <c:pt idx="420">
                  <c:v>-0.14814267346089705</c:v>
                </c:pt>
                <c:pt idx="421">
                  <c:v>-0.14614514064249787</c:v>
                </c:pt>
                <c:pt idx="422">
                  <c:v>-0.14417305158785454</c:v>
                </c:pt>
                <c:pt idx="423">
                  <c:v>-0.14222610599919772</c:v>
                </c:pt>
                <c:pt idx="424">
                  <c:v>-0.14030400676612931</c:v>
                </c:pt>
                <c:pt idx="425">
                  <c:v>-0.13840645993655118</c:v>
                </c:pt>
                <c:pt idx="426">
                  <c:v>-0.13653317468780993</c:v>
                </c:pt>
                <c:pt idx="427">
                  <c:v>-0.13468386329806092</c:v>
                </c:pt>
                <c:pt idx="428">
                  <c:v>-0.13285824111784542</c:v>
                </c:pt>
                <c:pt idx="429">
                  <c:v>-0.13105602654188286</c:v>
                </c:pt>
                <c:pt idx="430">
                  <c:v>-0.12927694098107337</c:v>
                </c:pt>
                <c:pt idx="431">
                  <c:v>-0.12752070883471237</c:v>
                </c:pt>
                <c:pt idx="432">
                  <c:v>-0.12578705746291172</c:v>
                </c:pt>
                <c:pt idx="433">
                  <c:v>-0.12407571715923039</c:v>
                </c:pt>
                <c:pt idx="434">
                  <c:v>-0.12238642112350837</c:v>
                </c:pt>
                <c:pt idx="435">
                  <c:v>-0.12071890543490678</c:v>
                </c:pt>
                <c:pt idx="436">
                  <c:v>-0.11907290902514917</c:v>
                </c:pt>
                <c:pt idx="437">
                  <c:v>-0.11744817365196529</c:v>
                </c:pt>
                <c:pt idx="438">
                  <c:v>-0.11584444387273379</c:v>
                </c:pt>
                <c:pt idx="439">
                  <c:v>-0.11426146701832383</c:v>
                </c:pt>
                <c:pt idx="440">
                  <c:v>-0.11269899316713443</c:v>
                </c:pt>
                <c:pt idx="441">
                  <c:v>-0.11115677511932837</c:v>
                </c:pt>
                <c:pt idx="442">
                  <c:v>-0.10963456837126219</c:v>
                </c:pt>
                <c:pt idx="443">
                  <c:v>-0.10813213109010793</c:v>
                </c:pt>
                <c:pt idx="444">
                  <c:v>-0.1066492240886683</c:v>
                </c:pt>
                <c:pt idx="445">
                  <c:v>-0.10518561080038143</c:v>
                </c:pt>
                <c:pt idx="446">
                  <c:v>-0.10374105725451624</c:v>
                </c:pt>
                <c:pt idx="447">
                  <c:v>-0.10231533205155517</c:v>
                </c:pt>
                <c:pt idx="448">
                  <c:v>-0.1009082063387651</c:v>
                </c:pt>
                <c:pt idx="449">
                  <c:v>-9.9519453785953282E-2</c:v>
                </c:pt>
                <c:pt idx="450">
                  <c:v>-9.8148850561409234E-2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fit_3NN_BCC!$K$18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fit_3NN_BCC!$K$19:$K$469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fit_3NN_BCC!$M$18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fit_3NN_BCC!$M$19:$M$469</c:f>
              <c:numCache>
                <c:formatCode>General</c:formatCode>
                <c:ptCount val="451"/>
                <c:pt idx="0">
                  <c:v>1.2929033696961163</c:v>
                </c:pt>
                <c:pt idx="1">
                  <c:v>0.73307824670246546</c:v>
                </c:pt>
                <c:pt idx="2">
                  <c:v>0.19876109038715128</c:v>
                </c:pt>
                <c:pt idx="3">
                  <c:v>-0.31102708077729702</c:v>
                </c:pt>
                <c:pt idx="4">
                  <c:v>-0.7972284768056852</c:v>
                </c:pt>
                <c:pt idx="5">
                  <c:v>-1.2607499473787875</c:v>
                </c:pt>
                <c:pt idx="6">
                  <c:v>-1.7024643368282248</c:v>
                </c:pt>
                <c:pt idx="7">
                  <c:v>-2.123211785259663</c:v>
                </c:pt>
                <c:pt idx="8">
                  <c:v>-2.5238009780450419</c:v>
                </c:pt>
                <c:pt idx="9">
                  <c:v>-2.9050103458191359</c:v>
                </c:pt>
                <c:pt idx="10">
                  <c:v>-3.2675892170234633</c:v>
                </c:pt>
                <c:pt idx="11">
                  <c:v>-3.6122589249529149</c:v>
                </c:pt>
                <c:pt idx="12">
                  <c:v>-3.9397138711764406</c:v>
                </c:pt>
                <c:pt idx="13">
                  <c:v>-4.2506225471233314</c:v>
                </c:pt>
                <c:pt idx="14">
                  <c:v>-4.5456285155496694</c:v>
                </c:pt>
                <c:pt idx="15">
                  <c:v>-4.8253513535265586</c:v>
                </c:pt>
                <c:pt idx="16">
                  <c:v>-5.0903875585216749</c:v>
                </c:pt>
                <c:pt idx="17">
                  <c:v>-5.3413114190789521</c:v>
                </c:pt>
                <c:pt idx="18">
                  <c:v>-5.5786758515371222</c:v>
                </c:pt>
                <c:pt idx="19">
                  <c:v>-5.8030132041668736</c:v>
                </c:pt>
                <c:pt idx="20">
                  <c:v>-6.014836030048043</c:v>
                </c:pt>
                <c:pt idx="21">
                  <c:v>-6.214637829952018</c:v>
                </c:pt>
                <c:pt idx="22">
                  <c:v>-6.4028937664418457</c:v>
                </c:pt>
                <c:pt idx="23">
                  <c:v>-6.5800613503507623</c:v>
                </c:pt>
                <c:pt idx="24">
                  <c:v>-6.746581100751456</c:v>
                </c:pt>
                <c:pt idx="25">
                  <c:v>-6.902877179481651</c:v>
                </c:pt>
                <c:pt idx="26">
                  <c:v>-7.0493580012468691</c:v>
                </c:pt>
                <c:pt idx="27">
                  <c:v>-7.1864168202784651</c:v>
                </c:pt>
                <c:pt idx="28">
                  <c:v>-7.3144322944843854</c:v>
                </c:pt>
                <c:pt idx="29">
                  <c:v>-7.4337690279908344</c:v>
                </c:pt>
                <c:pt idx="30">
                  <c:v>-7.5447780929357489</c:v>
                </c:pt>
                <c:pt idx="31">
                  <c:v>-7.6477975313392008</c:v>
                </c:pt>
                <c:pt idx="32">
                  <c:v>-7.7431528378416363</c:v>
                </c:pt>
                <c:pt idx="33">
                  <c:v>-7.8311574240680315</c:v>
                </c:pt>
                <c:pt idx="34">
                  <c:v>-7.9121130653449558</c:v>
                </c:pt>
                <c:pt idx="35">
                  <c:v>-7.9863103304671821</c:v>
                </c:pt>
                <c:pt idx="36">
                  <c:v>-8.0540289951822039</c:v>
                </c:pt>
                <c:pt idx="37">
                  <c:v>-8.1155384400331823</c:v>
                </c:pt>
                <c:pt idx="38">
                  <c:v>-8.1710980331748182</c:v>
                </c:pt>
                <c:pt idx="39">
                  <c:v>-8.2209574987513463</c:v>
                </c:pt>
                <c:pt idx="40">
                  <c:v>-8.2653572714017933</c:v>
                </c:pt>
                <c:pt idx="41">
                  <c:v>-8.3045288374345816</c:v>
                </c:pt>
                <c:pt idx="42">
                  <c:v>-8.338695063191496</c:v>
                </c:pt>
                <c:pt idx="43">
                  <c:v>-8.3680705110997931</c:v>
                </c:pt>
                <c:pt idx="44">
                  <c:v>-8.3928617438910997</c:v>
                </c:pt>
                <c:pt idx="45">
                  <c:v>-8.4132676174462997</c:v>
                </c:pt>
                <c:pt idx="46">
                  <c:v>-8.4294795627069874</c:v>
                </c:pt>
                <c:pt idx="47">
                  <c:v>-8.4416818570763787</c:v>
                </c:pt>
                <c:pt idx="48">
                  <c:v>-8.4500518857154105</c:v>
                </c:pt>
                <c:pt idx="49">
                  <c:v>-8.4547603931235553</c:v>
                </c:pt>
                <c:pt idx="50">
                  <c:v>-8.4559717253781006</c:v>
                </c:pt>
                <c:pt idx="51">
                  <c:v>-8.4538440633907932</c:v>
                </c:pt>
                <c:pt idx="52">
                  <c:v>-8.4485296475262821</c:v>
                </c:pt>
                <c:pt idx="53">
                  <c:v>-8.4401749939131001</c:v>
                </c:pt>
                <c:pt idx="54">
                  <c:v>-8.4289211027646722</c:v>
                </c:pt>
                <c:pt idx="55">
                  <c:v>-8.414903659015323</c:v>
                </c:pt>
                <c:pt idx="56">
                  <c:v>-8.3982532255639182</c:v>
                </c:pt>
                <c:pt idx="57">
                  <c:v>-8.379095429406485</c:v>
                </c:pt>
                <c:pt idx="58">
                  <c:v>-8.3575511409276579</c:v>
                </c:pt>
                <c:pt idx="59">
                  <c:v>-8.3337366466104577</c:v>
                </c:pt>
                <c:pt idx="60">
                  <c:v>-8.3077638154134288</c:v>
                </c:pt>
                <c:pt idx="61">
                  <c:v>-8.2797402590545399</c:v>
                </c:pt>
                <c:pt idx="62">
                  <c:v>-8.2497694864316582</c:v>
                </c:pt>
                <c:pt idx="63">
                  <c:v>-8.2179510524005863</c:v>
                </c:pt>
                <c:pt idx="64">
                  <c:v>-8.1843807011228371</c:v>
                </c:pt>
                <c:pt idx="65">
                  <c:v>-8.1491505041870766</c:v>
                </c:pt>
                <c:pt idx="66">
                  <c:v>-8.112348993700266</c:v>
                </c:pt>
                <c:pt idx="67">
                  <c:v>-8.0740612905367826</c:v>
                </c:pt>
                <c:pt idx="68">
                  <c:v>-8.0343692279265824</c:v>
                </c:pt>
                <c:pt idx="69">
                  <c:v>-7.9933514705563447</c:v>
                </c:pt>
                <c:pt idx="70">
                  <c:v>-7.9510836293508875</c:v>
                </c:pt>
                <c:pt idx="71">
                  <c:v>-7.9076383720955885</c:v>
                </c:pt>
                <c:pt idx="72">
                  <c:v>-7.8630855300543914</c:v>
                </c:pt>
                <c:pt idx="73">
                  <c:v>-7.8174922007319756</c:v>
                </c:pt>
                <c:pt idx="74">
                  <c:v>-7.7709228469230176</c:v>
                </c:pt>
                <c:pt idx="75">
                  <c:v>-7.723439392185858</c:v>
                </c:pt>
                <c:pt idx="76">
                  <c:v>-7.6751013128727834</c:v>
                </c:pt>
                <c:pt idx="77">
                  <c:v>-7.6259657268438783</c:v>
                </c:pt>
                <c:pt idx="78">
                  <c:v>-7.5760874789867607</c:v>
                </c:pt>
                <c:pt idx="79">
                  <c:v>-7.5255192236596402</c:v>
                </c:pt>
                <c:pt idx="80">
                  <c:v>-7.4743115041707924</c:v>
                </c:pt>
                <c:pt idx="81">
                  <c:v>-7.4225128294032583</c:v>
                </c:pt>
                <c:pt idx="82">
                  <c:v>-7.3701697476892694</c:v>
                </c:pt>
                <c:pt idx="83">
                  <c:v>-7.3173269180352003</c:v>
                </c:pt>
                <c:pt idx="84">
                  <c:v>-7.2640271787937962</c:v>
                </c:pt>
                <c:pt idx="85">
                  <c:v>-7.2103116138768986</c:v>
                </c:pt>
                <c:pt idx="86">
                  <c:v>-7.1562196165983352</c:v>
                </c:pt>
                <c:pt idx="87">
                  <c:v>-7.1017889512333019</c:v>
                </c:pt>
                <c:pt idx="88">
                  <c:v>-7.0470558123771969</c:v>
                </c:pt>
                <c:pt idx="89">
                  <c:v>-6.9920548821839628</c:v>
                </c:pt>
                <c:pt idx="90">
                  <c:v>-6.9368193855607414</c:v>
                </c:pt>
                <c:pt idx="91">
                  <c:v>-6.8813811433929848</c:v>
                </c:pt>
                <c:pt idx="92">
                  <c:v>-6.8257706238712768</c:v>
                </c:pt>
                <c:pt idx="93">
                  <c:v>-6.7700169919884825</c:v>
                </c:pt>
                <c:pt idx="94">
                  <c:v>-6.7141481572732955</c:v>
                </c:pt>
                <c:pt idx="95">
                  <c:v>-6.6581908198238269</c:v>
                </c:pt>
                <c:pt idx="96">
                  <c:v>-6.6021705147024186</c:v>
                </c:pt>
                <c:pt idx="97">
                  <c:v>-6.5461116547507379</c:v>
                </c:pt>
                <c:pt idx="98">
                  <c:v>-6.4900375718818619</c:v>
                </c:pt>
                <c:pt idx="99">
                  <c:v>-6.4339705569041286</c:v>
                </c:pt>
                <c:pt idx="100">
                  <c:v>-6.3779318979293409</c:v>
                </c:pt>
                <c:pt idx="101">
                  <c:v>-6.3219419174161251</c:v>
                </c:pt>
                <c:pt idx="102">
                  <c:v>-6.2660200078972768</c:v>
                </c:pt>
                <c:pt idx="103">
                  <c:v>-6.2101846664381393</c:v>
                </c:pt>
                <c:pt idx="104">
                  <c:v>-6.1544535278714028</c:v>
                </c:pt>
                <c:pt idx="105">
                  <c:v>-6.0988433968519713</c:v>
                </c:pt>
                <c:pt idx="106">
                  <c:v>-6.0433702787739509</c:v>
                </c:pt>
                <c:pt idx="107">
                  <c:v>-5.9880494095903556</c:v>
                </c:pt>
                <c:pt idx="108">
                  <c:v>-5.9328952845745437</c:v>
                </c:pt>
                <c:pt idx="109">
                  <c:v>-5.8779216860610415</c:v>
                </c:pt>
                <c:pt idx="110">
                  <c:v>-5.8231417102020027</c:v>
                </c:pt>
                <c:pt idx="111">
                  <c:v>-5.768567792774288</c:v>
                </c:pt>
                <c:pt idx="112">
                  <c:v>-5.7142117340707745</c:v>
                </c:pt>
                <c:pt idx="113">
                  <c:v>-5.6600847229084321</c:v>
                </c:pt>
                <c:pt idx="114">
                  <c:v>-5.6061973597843746</c:v>
                </c:pt>
                <c:pt idx="115">
                  <c:v>-5.5525596792100931</c:v>
                </c:pt>
                <c:pt idx="116">
                  <c:v>-5.4991811712528893</c:v>
                </c:pt>
                <c:pt idx="117">
                  <c:v>-5.4460708023125468</c:v>
                </c:pt>
                <c:pt idx="118">
                  <c:v>-5.3932370351602161</c:v>
                </c:pt>
                <c:pt idx="119">
                  <c:v>-5.3406878482655893</c:v>
                </c:pt>
                <c:pt idx="120">
                  <c:v>-5.2884307544374032</c:v>
                </c:pt>
                <c:pt idx="121">
                  <c:v>-5.2364728188015039</c:v>
                </c:pt>
                <c:pt idx="122">
                  <c:v>-5.1848206761397888</c:v>
                </c:pt>
                <c:pt idx="123">
                  <c:v>-5.1334805476125069</c:v>
                </c:pt>
                <c:pt idx="124">
                  <c:v>-5.0824582568856052</c:v>
                </c:pt>
                <c:pt idx="125">
                  <c:v>-5.0317592456840545</c:v>
                </c:pt>
                <c:pt idx="126">
                  <c:v>-4.9813885887912956</c:v>
                </c:pt>
                <c:pt idx="127">
                  <c:v>-4.9313510085142322</c:v>
                </c:pt>
                <c:pt idx="128">
                  <c:v>-4.8816508886325947</c:v>
                </c:pt>
                <c:pt idx="129">
                  <c:v>-4.8322922878506613</c:v>
                </c:pt>
                <c:pt idx="130">
                  <c:v>-4.7832789527688737</c:v>
                </c:pt>
                <c:pt idx="131">
                  <c:v>-4.7346143303921</c:v>
                </c:pt>
                <c:pt idx="132">
                  <c:v>-4.6863015801908148</c:v>
                </c:pt>
                <c:pt idx="133">
                  <c:v>-4.6383435857308148</c:v>
                </c:pt>
                <c:pt idx="134">
                  <c:v>-4.5907429658866139</c:v>
                </c:pt>
                <c:pt idx="135">
                  <c:v>-4.5435020856530128</c:v>
                </c:pt>
                <c:pt idx="136">
                  <c:v>-4.4966230665689606</c:v>
                </c:pt>
                <c:pt idx="137">
                  <c:v>-4.4501077967672371</c:v>
                </c:pt>
                <c:pt idx="138">
                  <c:v>-4.4039579406629841</c:v>
                </c:pt>
                <c:pt idx="139">
                  <c:v>-4.3581749482937981</c:v>
                </c:pt>
                <c:pt idx="140">
                  <c:v>-4.3127600643234549</c:v>
                </c:pt>
                <c:pt idx="141">
                  <c:v>-4.2677143367210775</c:v>
                </c:pt>
                <c:pt idx="142">
                  <c:v>-4.223038625127046</c:v>
                </c:pt>
                <c:pt idx="143">
                  <c:v>-4.1787336089165885</c:v>
                </c:pt>
                <c:pt idx="144">
                  <c:v>-4.134799794971598</c:v>
                </c:pt>
                <c:pt idx="145">
                  <c:v>-4.0912375251708637</c:v>
                </c:pt>
                <c:pt idx="146">
                  <c:v>-4.0480469836085353</c:v>
                </c:pt>
                <c:pt idx="147">
                  <c:v>-4.0052282035502902</c:v>
                </c:pt>
                <c:pt idx="148">
                  <c:v>-3.9627810741363723</c:v>
                </c:pt>
                <c:pt idx="149">
                  <c:v>-3.9207053468403013</c:v>
                </c:pt>
                <c:pt idx="150">
                  <c:v>-3.8790006416917922</c:v>
                </c:pt>
                <c:pt idx="151">
                  <c:v>-3.837666453272115</c:v>
                </c:pt>
                <c:pt idx="152">
                  <c:v>-3.7967021564898058</c:v>
                </c:pt>
                <c:pt idx="153">
                  <c:v>-3.7561070121443985</c:v>
                </c:pt>
                <c:pt idx="154">
                  <c:v>-3.7158801722855967</c:v>
                </c:pt>
                <c:pt idx="155">
                  <c:v>-3.6760206853749628</c:v>
                </c:pt>
                <c:pt idx="156">
                  <c:v>-3.636527501257075</c:v>
                </c:pt>
                <c:pt idx="157">
                  <c:v>-3.5973994759467645</c:v>
                </c:pt>
                <c:pt idx="158">
                  <c:v>-3.5586353762388474</c:v>
                </c:pt>
                <c:pt idx="159">
                  <c:v>-3.5202338841465743</c:v>
                </c:pt>
                <c:pt idx="160">
                  <c:v>-3.4821936011747439</c:v>
                </c:pt>
                <c:pt idx="161">
                  <c:v>-3.4445130524332757</c:v>
                </c:pt>
                <c:pt idx="162">
                  <c:v>-3.4071906905968152</c:v>
                </c:pt>
                <c:pt idx="163">
                  <c:v>-3.3702248997157254</c:v>
                </c:pt>
                <c:pt idx="164">
                  <c:v>-3.3336139988836933</c:v>
                </c:pt>
                <c:pt idx="165">
                  <c:v>-3.2973562457669412</c:v>
                </c:pt>
                <c:pt idx="166">
                  <c:v>-3.2614498399998881</c:v>
                </c:pt>
                <c:pt idx="167">
                  <c:v>-3.2258929264519405</c:v>
                </c:pt>
                <c:pt idx="168">
                  <c:v>-3.1906835983699224</c:v>
                </c:pt>
                <c:pt idx="169">
                  <c:v>-3.1558199004004828</c:v>
                </c:pt>
                <c:pt idx="170">
                  <c:v>-3.1212998314967355</c:v>
                </c:pt>
                <c:pt idx="171">
                  <c:v>-3.0871213477131079</c:v>
                </c:pt>
                <c:pt idx="172">
                  <c:v>-3.0532823648924174</c:v>
                </c:pt>
                <c:pt idx="173">
                  <c:v>-3.0197807612488918</c:v>
                </c:pt>
                <c:pt idx="174">
                  <c:v>-2.9866143798508036</c:v>
                </c:pt>
                <c:pt idx="175">
                  <c:v>-2.9537810310062631</c:v>
                </c:pt>
                <c:pt idx="176">
                  <c:v>-2.9212784945555637</c:v>
                </c:pt>
                <c:pt idx="177">
                  <c:v>-2.8891045220733687</c:v>
                </c:pt>
                <c:pt idx="178">
                  <c:v>-2.8572568389839423</c:v>
                </c:pt>
                <c:pt idx="179">
                  <c:v>-2.8257331465924249</c:v>
                </c:pt>
                <c:pt idx="180">
                  <c:v>-2.7945311240352226</c:v>
                </c:pt>
                <c:pt idx="181">
                  <c:v>-2.7636484301522515</c:v>
                </c:pt>
                <c:pt idx="182">
                  <c:v>-2.73308270528389</c:v>
                </c:pt>
                <c:pt idx="183">
                  <c:v>-2.7028315729952608</c:v>
                </c:pt>
                <c:pt idx="184">
                  <c:v>-2.6728926417304195</c:v>
                </c:pt>
                <c:pt idx="185">
                  <c:v>-2.6432635063989771</c:v>
                </c:pt>
                <c:pt idx="186">
                  <c:v>-2.6139417498974655</c:v>
                </c:pt>
                <c:pt idx="187">
                  <c:v>-2.5849249445678892</c:v>
                </c:pt>
                <c:pt idx="188">
                  <c:v>-2.5562106535956048</c:v>
                </c:pt>
                <c:pt idx="189">
                  <c:v>-2.5277964323487003</c:v>
                </c:pt>
                <c:pt idx="190">
                  <c:v>-2.4996798296610416</c:v>
                </c:pt>
                <c:pt idx="191">
                  <c:v>-2.4718583890608796</c:v>
                </c:pt>
                <c:pt idx="192">
                  <c:v>-2.4443296499470737</c:v>
                </c:pt>
                <c:pt idx="193">
                  <c:v>-2.4170911487147464</c:v>
                </c:pt>
                <c:pt idx="194">
                  <c:v>-2.3901404198322025</c:v>
                </c:pt>
                <c:pt idx="195">
                  <c:v>-2.3634749968708766</c:v>
                </c:pt>
                <c:pt idx="196">
                  <c:v>-2.3370924134899798</c:v>
                </c:pt>
                <c:pt idx="197">
                  <c:v>-2.3109902043774988</c:v>
                </c:pt>
                <c:pt idx="198">
                  <c:v>-2.2851659061491079</c:v>
                </c:pt>
                <c:pt idx="199">
                  <c:v>-2.2596170582065307</c:v>
                </c:pt>
                <c:pt idx="200">
                  <c:v>-2.2343412035568364</c:v>
                </c:pt>
                <c:pt idx="201">
                  <c:v>-2.2093358895940343</c:v>
                </c:pt>
                <c:pt idx="202">
                  <c:v>-2.1845986688444174</c:v>
                </c:pt>
                <c:pt idx="203">
                  <c:v>-2.1601270996769109</c:v>
                </c:pt>
                <c:pt idx="204">
                  <c:v>-2.1359187469797551</c:v>
                </c:pt>
                <c:pt idx="205">
                  <c:v>-2.1119711828047154</c:v>
                </c:pt>
                <c:pt idx="206">
                  <c:v>-2.0882819869800442</c:v>
                </c:pt>
                <c:pt idx="207">
                  <c:v>-2.0648487476933299</c:v>
                </c:pt>
                <c:pt idx="208">
                  <c:v>-2.041669062045349</c:v>
                </c:pt>
                <c:pt idx="209">
                  <c:v>-2.0187405365759892</c:v>
                </c:pt>
                <c:pt idx="210">
                  <c:v>-1.9960607877632874</c:v>
                </c:pt>
                <c:pt idx="211">
                  <c:v>-1.9736274424965794</c:v>
                </c:pt>
                <c:pt idx="212">
                  <c:v>-1.9514381385247197</c:v>
                </c:pt>
                <c:pt idx="213">
                  <c:v>-1.9294905248803162</c:v>
                </c:pt>
                <c:pt idx="214">
                  <c:v>-1.9077822622808751</c:v>
                </c:pt>
                <c:pt idx="215">
                  <c:v>-1.8863110235077234</c:v>
                </c:pt>
                <c:pt idx="216">
                  <c:v>-1.8650744937635426</c:v>
                </c:pt>
                <c:pt idx="217">
                  <c:v>-1.844070371009336</c:v>
                </c:pt>
                <c:pt idx="218">
                  <c:v>-1.8232963662815991</c:v>
                </c:pt>
                <c:pt idx="219">
                  <c:v>-1.8027502039904562</c:v>
                </c:pt>
                <c:pt idx="220">
                  <c:v>-1.7824296221994897</c:v>
                </c:pt>
                <c:pt idx="221">
                  <c:v>-1.7623323728879565</c:v>
                </c:pt>
                <c:pt idx="222">
                  <c:v>-1.7424562221960898</c:v>
                </c:pt>
                <c:pt idx="223">
                  <c:v>-1.7227989506541102</c:v>
                </c:pt>
                <c:pt idx="224">
                  <c:v>-1.7033583533956154</c:v>
                </c:pt>
                <c:pt idx="225">
                  <c:v>-1.68413224035593</c:v>
                </c:pt>
                <c:pt idx="226">
                  <c:v>-1.6651184364560112</c:v>
                </c:pt>
                <c:pt idx="227">
                  <c:v>-1.6463147817724986</c:v>
                </c:pt>
                <c:pt idx="228">
                  <c:v>-1.6277191316944077</c:v>
                </c:pt>
                <c:pt idx="229">
                  <c:v>-1.6093293570670655</c:v>
                </c:pt>
                <c:pt idx="230">
                  <c:v>-1.5911433443237324</c:v>
                </c:pt>
                <c:pt idx="231">
                  <c:v>-1.573158995605449</c:v>
                </c:pt>
                <c:pt idx="232">
                  <c:v>-1.5553742288695533</c:v>
                </c:pt>
                <c:pt idx="233">
                  <c:v>-1.5377869779873501</c:v>
                </c:pt>
                <c:pt idx="234">
                  <c:v>-1.5203951928313577</c:v>
                </c:pt>
                <c:pt idx="235">
                  <c:v>-1.503196839352577</c:v>
                </c:pt>
                <c:pt idx="236">
                  <c:v>-1.4861898996481606</c:v>
                </c:pt>
                <c:pt idx="237">
                  <c:v>-1.4693723720199361</c:v>
                </c:pt>
                <c:pt idx="238">
                  <c:v>-1.4527422710240983</c:v>
                </c:pt>
                <c:pt idx="239">
                  <c:v>-1.4362976275125003</c:v>
                </c:pt>
                <c:pt idx="240">
                  <c:v>-1.4200364886658614</c:v>
                </c:pt>
                <c:pt idx="241">
                  <c:v>-1.4039569180192504</c:v>
                </c:pt>
                <c:pt idx="242">
                  <c:v>-1.3880569954801834</c:v>
                </c:pt>
                <c:pt idx="243">
                  <c:v>-1.3723348173396228</c:v>
                </c:pt>
                <c:pt idx="244">
                  <c:v>-1.3567884962762453</c:v>
                </c:pt>
                <c:pt idx="245">
                  <c:v>-1.3414161613542044</c:v>
                </c:pt>
                <c:pt idx="246">
                  <c:v>-1.3262159580147324</c:v>
                </c:pt>
                <c:pt idx="247">
                  <c:v>-1.3111860480618325</c:v>
                </c:pt>
                <c:pt idx="248">
                  <c:v>-1.2963246096423162</c:v>
                </c:pt>
                <c:pt idx="249">
                  <c:v>-1.2816298372204824</c:v>
                </c:pt>
                <c:pt idx="250">
                  <c:v>-1.2670999415476343</c:v>
                </c:pt>
                <c:pt idx="251">
                  <c:v>-1.2527331496267173</c:v>
                </c:pt>
                <c:pt idx="252">
                  <c:v>-1.2385277046722813</c:v>
                </c:pt>
                <c:pt idx="253">
                  <c:v>-1.2244818660659957</c:v>
                </c:pt>
                <c:pt idx="254">
                  <c:v>-1.2105939093079339</c:v>
                </c:pt>
                <c:pt idx="255">
                  <c:v>-1.1968621259638301</c:v>
                </c:pt>
                <c:pt idx="256">
                  <c:v>-1.1832848236085092</c:v>
                </c:pt>
                <c:pt idx="257">
                  <c:v>-1.1698603257656737</c:v>
                </c:pt>
                <c:pt idx="258">
                  <c:v>-1.1565869718442316</c:v>
                </c:pt>
                <c:pt idx="259">
                  <c:v>-1.1434631170713572</c:v>
                </c:pt>
                <c:pt idx="260">
                  <c:v>-1.1304871324224661</c:v>
                </c:pt>
                <c:pt idx="261">
                  <c:v>-1.1176574045481493</c:v>
                </c:pt>
                <c:pt idx="262">
                  <c:v>-1.1049723356984693</c:v>
                </c:pt>
                <c:pt idx="263">
                  <c:v>-1.092430343644498</c:v>
                </c:pt>
                <c:pt idx="264">
                  <c:v>-1.080029861597456</c:v>
                </c:pt>
                <c:pt idx="265">
                  <c:v>-1.0677693381254036</c:v>
                </c:pt>
                <c:pt idx="266">
                  <c:v>-1.0556472370678431</c:v>
                </c:pt>
                <c:pt idx="267">
                  <c:v>-1.0436620374481462</c:v>
                </c:pt>
                <c:pt idx="268">
                  <c:v>-1.0318122333840853</c:v>
                </c:pt>
                <c:pt idx="269">
                  <c:v>-1.0200963339964619</c:v>
                </c:pt>
                <c:pt idx="270">
                  <c:v>-1.0085128633161051</c:v>
                </c:pt>
                <c:pt idx="271">
                  <c:v>-0.99706036018918842</c:v>
                </c:pt>
                <c:pt idx="272">
                  <c:v>-0.98573737818111196</c:v>
                </c:pt>
                <c:pt idx="273">
                  <c:v>-0.97454248547889266</c:v>
                </c:pt>
                <c:pt idx="274">
                  <c:v>-0.96347426479237419</c:v>
                </c:pt>
                <c:pt idx="275">
                  <c:v>-0.9525313132541473</c:v>
                </c:pt>
                <c:pt idx="276">
                  <c:v>-0.94171224231841688</c:v>
                </c:pt>
                <c:pt idx="277">
                  <c:v>-0.93101567765876969</c:v>
                </c:pt>
                <c:pt idx="278">
                  <c:v>-0.92044025906510241</c:v>
                </c:pt>
                <c:pt idx="279">
                  <c:v>-0.90998464033961579</c:v>
                </c:pt>
                <c:pt idx="280">
                  <c:v>-0.89964748919208126</c:v>
                </c:pt>
                <c:pt idx="281">
                  <c:v>-0.88942748713432818</c:v>
                </c:pt>
                <c:pt idx="282">
                  <c:v>-0.87932332937419488</c:v>
                </c:pt>
                <c:pt idx="283">
                  <c:v>-0.86933372470885517</c:v>
                </c:pt>
                <c:pt idx="284">
                  <c:v>-0.85945739541763733</c:v>
                </c:pt>
                <c:pt idx="285">
                  <c:v>-0.84969307715445197</c:v>
                </c:pt>
                <c:pt idx="286">
                  <c:v>-0.840039518839785</c:v>
                </c:pt>
                <c:pt idx="287">
                  <c:v>-0.83049548255246664</c:v>
                </c:pt>
                <c:pt idx="288">
                  <c:v>-0.82105974342105958</c:v>
                </c:pt>
                <c:pt idx="289">
                  <c:v>-0.81173108951514295</c:v>
                </c:pt>
                <c:pt idx="290">
                  <c:v>-0.80250832173635744</c:v>
                </c:pt>
                <c:pt idx="291">
                  <c:v>-0.79339025370942828</c:v>
                </c:pt>
                <c:pt idx="292">
                  <c:v>-0.7843757116730381</c:v>
                </c:pt>
                <c:pt idx="293">
                  <c:v>-0.77546353437074034</c:v>
                </c:pt>
                <c:pt idx="294">
                  <c:v>-0.76665257294186495</c:v>
                </c:pt>
                <c:pt idx="295">
                  <c:v>-0.75794169081254126</c:v>
                </c:pt>
                <c:pt idx="296">
                  <c:v>-0.74932976358674985</c:v>
                </c:pt>
                <c:pt idx="297">
                  <c:v>-0.74081567893758438</c:v>
                </c:pt>
                <c:pt idx="298">
                  <c:v>-0.7323983364986375</c:v>
                </c:pt>
                <c:pt idx="299">
                  <c:v>-0.72407664775566993</c:v>
                </c:pt>
                <c:pt idx="300">
                  <c:v>-0.71584953593843414</c:v>
                </c:pt>
                <c:pt idx="301">
                  <c:v>-0.70771593591284321</c:v>
                </c:pt>
                <c:pt idx="302">
                  <c:v>-0.69967479407339728</c:v>
                </c:pt>
                <c:pt idx="303">
                  <c:v>-0.69172506823599844</c:v>
                </c:pt>
                <c:pt idx="304">
                  <c:v>-0.68386572753105523</c:v>
                </c:pt>
                <c:pt idx="305">
                  <c:v>-0.67609575229702157</c:v>
                </c:pt>
                <c:pt idx="306">
                  <c:v>-0.66841413397430904</c:v>
                </c:pt>
                <c:pt idx="307">
                  <c:v>-0.66081987499968176</c:v>
                </c:pt>
                <c:pt idx="308">
                  <c:v>-0.65331198870103313</c:v>
                </c:pt>
                <c:pt idx="309">
                  <c:v>-0.6458894991926909</c:v>
                </c:pt>
                <c:pt idx="310">
                  <c:v>-0.63855144127118779</c:v>
                </c:pt>
                <c:pt idx="311">
                  <c:v>-0.63129686031155052</c:v>
                </c:pt>
                <c:pt idx="312">
                  <c:v>-0.62412481216411764</c:v>
                </c:pt>
                <c:pt idx="313">
                  <c:v>-0.61703436305189241</c:v>
                </c:pt>
                <c:pt idx="314">
                  <c:v>-0.61002458946847116</c:v>
                </c:pt>
                <c:pt idx="315">
                  <c:v>-0.60309457807652778</c:v>
                </c:pt>
                <c:pt idx="316">
                  <c:v>-0.5962434256068988</c:v>
                </c:pt>
                <c:pt idx="317">
                  <c:v>-0.58947023875826332</c:v>
                </c:pt>
                <c:pt idx="318">
                  <c:v>-0.58277413409743695</c:v>
                </c:pt>
                <c:pt idx="319">
                  <c:v>-0.57615423796029264</c:v>
                </c:pt>
                <c:pt idx="320">
                  <c:v>-0.56960968635330578</c:v>
                </c:pt>
                <c:pt idx="321">
                  <c:v>-0.56313962485575919</c:v>
                </c:pt>
                <c:pt idx="322">
                  <c:v>-0.55674320852258674</c:v>
                </c:pt>
                <c:pt idx="323">
                  <c:v>-0.55041960178788785</c:v>
                </c:pt>
                <c:pt idx="324">
                  <c:v>-0.54416797836911102</c:v>
                </c:pt>
                <c:pt idx="325">
                  <c:v>-0.53798752117190862</c:v>
                </c:pt>
                <c:pt idx="326">
                  <c:v>-0.53187742219568135</c:v>
                </c:pt>
                <c:pt idx="327">
                  <c:v>-0.52583688243981308</c:v>
                </c:pt>
                <c:pt idx="328">
                  <c:v>-0.51986511181059292</c:v>
                </c:pt>
                <c:pt idx="329">
                  <c:v>-0.5139613290288515</c:v>
                </c:pt>
                <c:pt idx="330">
                  <c:v>-0.50812476153828612</c:v>
                </c:pt>
                <c:pt idx="331">
                  <c:v>-0.50235464541451091</c:v>
                </c:pt>
                <c:pt idx="332">
                  <c:v>-0.49665022527480768</c:v>
                </c:pt>
                <c:pt idx="333">
                  <c:v>-0.49101075418859969</c:v>
                </c:pt>
                <c:pt idx="334">
                  <c:v>-0.48543549358864291</c:v>
                </c:pt>
                <c:pt idx="335">
                  <c:v>-0.47992371318293603</c:v>
                </c:pt>
                <c:pt idx="336">
                  <c:v>-0.47447469086735677</c:v>
                </c:pt>
                <c:pt idx="337">
                  <c:v>-0.46908771263902405</c:v>
                </c:pt>
                <c:pt idx="338">
                  <c:v>-0.46376207251038021</c:v>
                </c:pt>
                <c:pt idx="339">
                  <c:v>-0.45849707242400872</c:v>
                </c:pt>
                <c:pt idx="340">
                  <c:v>-0.4532920221681736</c:v>
                </c:pt>
                <c:pt idx="341">
                  <c:v>-0.44814623929309089</c:v>
                </c:pt>
                <c:pt idx="342">
                  <c:v>-0.4430590490279242</c:v>
                </c:pt>
                <c:pt idx="343">
                  <c:v>-0.43802978419851252</c:v>
                </c:pt>
                <c:pt idx="344">
                  <c:v>-0.43305778514582371</c:v>
                </c:pt>
                <c:pt idx="345">
                  <c:v>-0.42814239964513151</c:v>
                </c:pt>
                <c:pt idx="346">
                  <c:v>-0.42328298282592619</c:v>
                </c:pt>
                <c:pt idx="347">
                  <c:v>-0.41847889709253977</c:v>
                </c:pt>
                <c:pt idx="348">
                  <c:v>-0.41372951204550179</c:v>
                </c:pt>
                <c:pt idx="349">
                  <c:v>-0.40903420440361205</c:v>
                </c:pt>
                <c:pt idx="350">
                  <c:v>-0.4043923579267345</c:v>
                </c:pt>
                <c:pt idx="351">
                  <c:v>-0.39980336333930844</c:v>
                </c:pt>
                <c:pt idx="352">
                  <c:v>-0.39526661825457227</c:v>
                </c:pt>
                <c:pt idx="353">
                  <c:v>-0.39078152709950315</c:v>
                </c:pt>
                <c:pt idx="354">
                  <c:v>-0.38634750104046506</c:v>
                </c:pt>
                <c:pt idx="355">
                  <c:v>-0.38196395790956095</c:v>
                </c:pt>
                <c:pt idx="356">
                  <c:v>-0.37763032213169578</c:v>
                </c:pt>
                <c:pt idx="357">
                  <c:v>-0.37334602465233363</c:v>
                </c:pt>
                <c:pt idx="358">
                  <c:v>-0.36911050286595748</c:v>
                </c:pt>
                <c:pt idx="359">
                  <c:v>-0.36492320054522082</c:v>
                </c:pt>
                <c:pt idx="360">
                  <c:v>-0.36078356777079146</c:v>
                </c:pt>
                <c:pt idx="361">
                  <c:v>-0.35669106086188407</c:v>
                </c:pt>
                <c:pt idx="362">
                  <c:v>-0.35264514230747324</c:v>
                </c:pt>
                <c:pt idx="363">
                  <c:v>-0.34864528069819034</c:v>
                </c:pt>
                <c:pt idx="364">
                  <c:v>-0.34469095065889355</c:v>
                </c:pt>
                <c:pt idx="365">
                  <c:v>-0.34078163278191254</c:v>
                </c:pt>
                <c:pt idx="366">
                  <c:v>-0.3369168135609602</c:v>
                </c:pt>
                <c:pt idx="367">
                  <c:v>-0.3330959853257075</c:v>
                </c:pt>
                <c:pt idx="368">
                  <c:v>-0.32931864617702067</c:v>
                </c:pt>
                <c:pt idx="369">
                  <c:v>-0.32558429992285143</c:v>
                </c:pt>
                <c:pt idx="370">
                  <c:v>-0.32189245601477995</c:v>
                </c:pt>
                <c:pt idx="371">
                  <c:v>-0.31824262948520576</c:v>
                </c:pt>
                <c:pt idx="372">
                  <c:v>-0.31463434088517611</c:v>
                </c:pt>
                <c:pt idx="373">
                  <c:v>-0.31106711622286093</c:v>
                </c:pt>
                <c:pt idx="374">
                  <c:v>-0.30754048690265134</c:v>
                </c:pt>
                <c:pt idx="375">
                  <c:v>-0.30405398966489455</c:v>
                </c:pt>
                <c:pt idx="376">
                  <c:v>-0.30060716652624936</c:v>
                </c:pt>
                <c:pt idx="377">
                  <c:v>-0.29719956472066134</c:v>
                </c:pt>
                <c:pt idx="378">
                  <c:v>-0.29383073664095383</c:v>
                </c:pt>
                <c:pt idx="379">
                  <c:v>-0.2905002397810294</c:v>
                </c:pt>
                <c:pt idx="380">
                  <c:v>-0.28720763667867272</c:v>
                </c:pt>
                <c:pt idx="381">
                  <c:v>-0.28395249485896129</c:v>
                </c:pt>
                <c:pt idx="382">
                  <c:v>-0.28073438677826285</c:v>
                </c:pt>
                <c:pt idx="383">
                  <c:v>-0.27755288976883313</c:v>
                </c:pt>
                <c:pt idx="384">
                  <c:v>-0.27440758598399112</c:v>
                </c:pt>
                <c:pt idx="385">
                  <c:v>-0.27129806234388093</c:v>
                </c:pt>
                <c:pt idx="386">
                  <c:v>-0.26822391048180921</c:v>
                </c:pt>
                <c:pt idx="387">
                  <c:v>-0.26518472669115206</c:v>
                </c:pt>
                <c:pt idx="388">
                  <c:v>-0.26218011187283058</c:v>
                </c:pt>
                <c:pt idx="389">
                  <c:v>-0.25920967148334617</c:v>
                </c:pt>
                <c:pt idx="390">
                  <c:v>-0.25627301548337689</c:v>
                </c:pt>
                <c:pt idx="391">
                  <c:v>-0.25336975828691977</c:v>
                </c:pt>
                <c:pt idx="392">
                  <c:v>-0.25049951871098508</c:v>
                </c:pt>
                <c:pt idx="393">
                  <c:v>-0.24766191992583178</c:v>
                </c:pt>
                <c:pt idx="394">
                  <c:v>-0.24485658940573798</c:v>
                </c:pt>
                <c:pt idx="395">
                  <c:v>-0.24208315888030707</c:v>
                </c:pt>
                <c:pt idx="396">
                  <c:v>-0.23934126428630076</c:v>
                </c:pt>
                <c:pt idx="397">
                  <c:v>-0.2366305457199927</c:v>
                </c:pt>
                <c:pt idx="398">
                  <c:v>-0.23395064739004431</c:v>
                </c:pt>
                <c:pt idx="399">
                  <c:v>-0.23130121757088964</c:v>
                </c:pt>
                <c:pt idx="400">
                  <c:v>-0.22868190855663131</c:v>
                </c:pt>
                <c:pt idx="401">
                  <c:v>-0.22609237661543941</c:v>
                </c:pt>
                <c:pt idx="402">
                  <c:v>-0.22353228194444905</c:v>
                </c:pt>
                <c:pt idx="403">
                  <c:v>-0.22100128862515292</c:v>
                </c:pt>
                <c:pt idx="404">
                  <c:v>-0.21849906457928125</c:v>
                </c:pt>
                <c:pt idx="405">
                  <c:v>-0.21602528152516912</c:v>
                </c:pt>
                <c:pt idx="406">
                  <c:v>-0.21357961493460262</c:v>
                </c:pt>
                <c:pt idx="407">
                  <c:v>-0.21116174399013884</c:v>
                </c:pt>
                <c:pt idx="408">
                  <c:v>-0.20877135154290025</c:v>
                </c:pt>
                <c:pt idx="409">
                  <c:v>-0.20640812407083103</c:v>
                </c:pt>
                <c:pt idx="410">
                  <c:v>-0.20407175163741834</c:v>
                </c:pt>
                <c:pt idx="411">
                  <c:v>-0.20176192785086874</c:v>
                </c:pt>
                <c:pt idx="412">
                  <c:v>-0.19947834982373661</c:v>
                </c:pt>
                <c:pt idx="413">
                  <c:v>-0.19722071813300343</c:v>
                </c:pt>
                <c:pt idx="414">
                  <c:v>-0.19498873678059503</c:v>
                </c:pt>
                <c:pt idx="415">
                  <c:v>-0.19278211315434488</c:v>
                </c:pt>
                <c:pt idx="416">
                  <c:v>-0.19060055798938522</c:v>
                </c:pt>
                <c:pt idx="417">
                  <c:v>-0.18844378532997236</c:v>
                </c:pt>
                <c:pt idx="418">
                  <c:v>-0.18631151249173666</c:v>
                </c:pt>
                <c:pt idx="419">
                  <c:v>-0.18420346002435356</c:v>
                </c:pt>
                <c:pt idx="420">
                  <c:v>-0.18211935167463181</c:v>
                </c:pt>
                <c:pt idx="421">
                  <c:v>-0.18005891435001503</c:v>
                </c:pt>
                <c:pt idx="422">
                  <c:v>-0.1780218780824904</c:v>
                </c:pt>
                <c:pt idx="423">
                  <c:v>-0.17600797599290408</c:v>
                </c:pt>
                <c:pt idx="424">
                  <c:v>-0.17401694425567418</c:v>
                </c:pt>
                <c:pt idx="425">
                  <c:v>-0.17204852206390062</c:v>
                </c:pt>
                <c:pt idx="426">
                  <c:v>-0.17010245159486803</c:v>
                </c:pt>
                <c:pt idx="427">
                  <c:v>-0.16817847797593388</c:v>
                </c:pt>
                <c:pt idx="428">
                  <c:v>-0.16627634925080276</c:v>
                </c:pt>
                <c:pt idx="429">
                  <c:v>-0.16439581634617909</c:v>
                </c:pt>
                <c:pt idx="430">
                  <c:v>-0.16253663303879418</c:v>
                </c:pt>
                <c:pt idx="431">
                  <c:v>-0.1606985559228078</c:v>
                </c:pt>
                <c:pt idx="432">
                  <c:v>-0.15888134437757453</c:v>
                </c:pt>
                <c:pt idx="433">
                  <c:v>-0.15708476053577655</c:v>
                </c:pt>
                <c:pt idx="434">
                  <c:v>-0.1553085692519138</c:v>
                </c:pt>
                <c:pt idx="435">
                  <c:v>-0.15355253807115146</c:v>
                </c:pt>
                <c:pt idx="436">
                  <c:v>-0.15181643719852045</c:v>
                </c:pt>
                <c:pt idx="437">
                  <c:v>-0.15010003946846442</c:v>
                </c:pt>
                <c:pt idx="438">
                  <c:v>-0.14840312031473354</c:v>
                </c:pt>
                <c:pt idx="439">
                  <c:v>-0.1467254577406176</c:v>
                </c:pt>
                <c:pt idx="440">
                  <c:v>-0.14506683228951769</c:v>
                </c:pt>
                <c:pt idx="441">
                  <c:v>-0.14342702701585086</c:v>
                </c:pt>
                <c:pt idx="442">
                  <c:v>-0.14180582745628464</c:v>
                </c:pt>
                <c:pt idx="443">
                  <c:v>-0.14020302160129913</c:v>
                </c:pt>
                <c:pt idx="444">
                  <c:v>-0.13861839986707147</c:v>
                </c:pt>
                <c:pt idx="445">
                  <c:v>-0.13705175506767853</c:v>
                </c:pt>
                <c:pt idx="446">
                  <c:v>-0.13550288238761796</c:v>
                </c:pt>
                <c:pt idx="447">
                  <c:v>-0.1339715793546393</c:v>
                </c:pt>
                <c:pt idx="448">
                  <c:v>-0.13245764581288641</c:v>
                </c:pt>
                <c:pt idx="449">
                  <c:v>-0.13096088389634356</c:v>
                </c:pt>
                <c:pt idx="450">
                  <c:v>-0.1294810980025852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fit_3NN_HCP!$D$19:$D$469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fit_3NN_HCP!$E$19:$E$469</c:f>
              <c:numCache>
                <c:formatCode>0.0000E+00</c:formatCode>
                <c:ptCount val="451"/>
                <c:pt idx="0">
                  <c:v>9.7858145824525622E-2</c:v>
                </c:pt>
                <c:pt idx="1">
                  <c:v>3.699041153455674E-2</c:v>
                </c:pt>
                <c:pt idx="2">
                  <c:v>-2.1284030856947689E-2</c:v>
                </c:pt>
                <c:pt idx="3">
                  <c:v>-7.7052819270738843E-2</c:v>
                </c:pt>
                <c:pt idx="4">
                  <c:v>-0.13040087584918997</c:v>
                </c:pt>
                <c:pt idx="5">
                  <c:v>-0.18141048706649193</c:v>
                </c:pt>
                <c:pt idx="6">
                  <c:v>-0.2301613815597294</c:v>
                </c:pt>
                <c:pt idx="7">
                  <c:v>-0.27673080574376491</c:v>
                </c:pt>
                <c:pt idx="8">
                  <c:v>-0.32119359727115659</c:v>
                </c:pt>
                <c:pt idx="9">
                  <c:v>-0.36362225639669277</c:v>
                </c:pt>
                <c:pt idx="10">
                  <c:v>-0.40408701530452029</c:v>
                </c:pt>
                <c:pt idx="11">
                  <c:v>-0.44265590545428291</c:v>
                </c:pt>
                <c:pt idx="12">
                  <c:v>-0.47939482300115921</c:v>
                </c:pt>
                <c:pt idx="13">
                  <c:v>-0.51436759234321805</c:v>
                </c:pt>
                <c:pt idx="14">
                  <c:v>-0.54763602784805776</c:v>
                </c:pt>
                <c:pt idx="15">
                  <c:v>-0.57925999380929771</c:v>
                </c:pt>
                <c:pt idx="16">
                  <c:v>-0.60929746268211848</c:v>
                </c:pt>
                <c:pt idx="17">
                  <c:v>-0.6378045716457259</c:v>
                </c:pt>
                <c:pt idx="18">
                  <c:v>-0.66483567753929995</c:v>
                </c:pt>
                <c:pt idx="19">
                  <c:v>-0.69044341021675237</c:v>
                </c:pt>
                <c:pt idx="20">
                  <c:v>-0.71467872436436697</c:v>
                </c:pt>
                <c:pt idx="21">
                  <c:v>-0.73759094982421258</c:v>
                </c:pt>
                <c:pt idx="22">
                  <c:v>-0.75922784046505243</c:v>
                </c:pt>
                <c:pt idx="23">
                  <c:v>-0.77963562164134004</c:v>
                </c:pt>
                <c:pt idx="24">
                  <c:v>-0.79885903627978638</c:v>
                </c:pt>
                <c:pt idx="25">
                  <c:v>-0.81694138963191354</c:v>
                </c:pt>
                <c:pt idx="26">
                  <c:v>-0.83392459272996133</c:v>
                </c:pt>
                <c:pt idx="27">
                  <c:v>-0.84984920458249702</c:v>
                </c:pt>
                <c:pt idx="28">
                  <c:v>-0.86475447314508813</c:v>
                </c:pt>
                <c:pt idx="29">
                  <c:v>-0.87867837510043201</c:v>
                </c:pt>
                <c:pt idx="30">
                  <c:v>-0.89165765448139733</c:v>
                </c:pt>
                <c:pt idx="31">
                  <c:v>-0.90372786016952822</c:v>
                </c:pt>
                <c:pt idx="32">
                  <c:v>-0.91492338230065207</c:v>
                </c:pt>
                <c:pt idx="33">
                  <c:v>-0.92527748760839001</c:v>
                </c:pt>
                <c:pt idx="34">
                  <c:v>-0.93482235373550782</c:v>
                </c:pt>
                <c:pt idx="35">
                  <c:v>-0.94358910254223893</c:v>
                </c:pt>
                <c:pt idx="36">
                  <c:v>-0.95160783243989933</c:v>
                </c:pt>
                <c:pt idx="37">
                  <c:v>-0.95890764977735488</c:v>
                </c:pt>
                <c:pt idx="38">
                  <c:v>-0.96551669930712236</c:v>
                </c:pt>
                <c:pt idx="39">
                  <c:v>-0.97146219375717491</c:v>
                </c:pt>
                <c:pt idx="40">
                  <c:v>-0.97677044253378587</c:v>
                </c:pt>
                <c:pt idx="41">
                  <c:v>-0.9814668795800624</c:v>
                </c:pt>
                <c:pt idx="42">
                  <c:v>-0.98557609041412786</c:v>
                </c:pt>
                <c:pt idx="43">
                  <c:v>-0.98912183837026924</c:v>
                </c:pt>
                <c:pt idx="44">
                  <c:v>-0.99212709006570776</c:v>
                </c:pt>
                <c:pt idx="45">
                  <c:v>-0.99461404011503229</c:v>
                </c:pt>
                <c:pt idx="46">
                  <c:v>-0.99660413511373069</c:v>
                </c:pt>
                <c:pt idx="47">
                  <c:v>-0.99811809691165232</c:v>
                </c:pt>
                <c:pt idx="48">
                  <c:v>-0.99917594519666886</c:v>
                </c:pt>
                <c:pt idx="49">
                  <c:v>-0.99979701940823495</c:v>
                </c:pt>
                <c:pt idx="50">
                  <c:v>-1</c:v>
                </c:pt>
                <c:pt idx="51">
                  <c:v>-0.99980292907010837</c:v>
                </c:pt>
                <c:pt idx="52">
                  <c:v>-0.99922323037728389</c:v>
                </c:pt>
                <c:pt idx="53">
                  <c:v>-0.99827772876031662</c:v>
                </c:pt>
                <c:pt idx="54">
                  <c:v>-0.9969826689780632</c:v>
                </c:pt>
                <c:pt idx="55">
                  <c:v>-0.99535373398660476</c:v>
                </c:pt>
                <c:pt idx="56">
                  <c:v>-0.99340606266974363</c:v>
                </c:pt>
                <c:pt idx="57">
                  <c:v>-0.99115426703856435</c:v>
                </c:pt>
                <c:pt idx="58">
                  <c:v>-0.98861244891535094</c:v>
                </c:pt>
                <c:pt idx="59">
                  <c:v>-0.98579421611672724</c:v>
                </c:pt>
                <c:pt idx="60">
                  <c:v>-0.98271269815046469</c:v>
                </c:pt>
                <c:pt idx="61">
                  <c:v>-0.97938056144000918</c:v>
                </c:pt>
                <c:pt idx="62">
                  <c:v>-0.9758100240903762</c:v>
                </c:pt>
                <c:pt idx="63">
                  <c:v>-0.97201287020868854</c:v>
                </c:pt>
                <c:pt idx="64">
                  <c:v>-0.96800046379225624</c:v>
                </c:pt>
                <c:pt idx="65">
                  <c:v>-0.96378376219673589</c:v>
                </c:pt>
                <c:pt idx="66">
                  <c:v>-0.95937332919655793</c:v>
                </c:pt>
                <c:pt idx="67">
                  <c:v>-0.95477934764946804</c:v>
                </c:pt>
                <c:pt idx="68">
                  <c:v>-0.95001163177669234</c:v>
                </c:pt>
                <c:pt idx="69">
                  <c:v>-0.94507963906991788</c:v>
                </c:pt>
                <c:pt idx="70">
                  <c:v>-0.93999248183596118</c:v>
                </c:pt>
                <c:pt idx="71">
                  <c:v>-0.93475893838969304</c:v>
                </c:pt>
                <c:pt idx="72">
                  <c:v>-0.92938746390549121</c:v>
                </c:pt>
                <c:pt idx="73">
                  <c:v>-0.92388620093719809</c:v>
                </c:pt>
                <c:pt idx="74">
                  <c:v>-0.91826298961628694</c:v>
                </c:pt>
                <c:pt idx="75">
                  <c:v>-0.91252537753765695</c:v>
                </c:pt>
                <c:pt idx="76">
                  <c:v>-0.90668062934221916</c:v>
                </c:pt>
                <c:pt idx="77">
                  <c:v>-0.90073573600516954</c:v>
                </c:pt>
                <c:pt idx="78">
                  <c:v>-0.89469742383859874</c:v>
                </c:pt>
                <c:pt idx="79">
                  <c:v>-0.8885721632168383</c:v>
                </c:pt>
                <c:pt idx="80">
                  <c:v>-0.88236617703270948</c:v>
                </c:pt>
                <c:pt idx="81">
                  <c:v>-0.87608544889260298</c:v>
                </c:pt>
                <c:pt idx="82">
                  <c:v>-0.86973573105809998</c:v>
                </c:pt>
                <c:pt idx="83">
                  <c:v>-0.86332255214161757</c:v>
                </c:pt>
                <c:pt idx="84">
                  <c:v>-0.85685122456335638</c:v>
                </c:pt>
                <c:pt idx="85">
                  <c:v>-0.85032685177661249</c:v>
                </c:pt>
                <c:pt idx="86">
                  <c:v>-0.843754335268323</c:v>
                </c:pt>
                <c:pt idx="87">
                  <c:v>-0.83713838134151131</c:v>
                </c:pt>
                <c:pt idx="88">
                  <c:v>-0.8304835076861119</c:v>
                </c:pt>
                <c:pt idx="89">
                  <c:v>-0.82379404974446679</c:v>
                </c:pt>
                <c:pt idx="90">
                  <c:v>-0.81707416687760748</c:v>
                </c:pt>
                <c:pt idx="91">
                  <c:v>-0.81032784833825855</c:v>
                </c:pt>
                <c:pt idx="92">
                  <c:v>-0.80355891905633292</c:v>
                </c:pt>
                <c:pt idx="93">
                  <c:v>-0.79677104524251796</c:v>
                </c:pt>
                <c:pt idx="94">
                  <c:v>-0.78996773981539381</c:v>
                </c:pt>
                <c:pt idx="95">
                  <c:v>-0.78315236765737051</c:v>
                </c:pt>
                <c:pt idx="96">
                  <c:v>-0.77632815070457184</c:v>
                </c:pt>
                <c:pt idx="97">
                  <c:v>-0.76949817287565414</c:v>
                </c:pt>
                <c:pt idx="98">
                  <c:v>-0.76266538484439839</c:v>
                </c:pt>
                <c:pt idx="99">
                  <c:v>-0.75583260866077651</c:v>
                </c:pt>
                <c:pt idx="100">
                  <c:v>-0.74900254222505658</c:v>
                </c:pt>
                <c:pt idx="101">
                  <c:v>-0.74217776361938115</c:v>
                </c:pt>
                <c:pt idx="102">
                  <c:v>-0.73536073530111934</c:v>
                </c:pt>
                <c:pt idx="103">
                  <c:v>-0.72855380816217652</c:v>
                </c:pt>
                <c:pt idx="104">
                  <c:v>-0.72175922545831794</c:v>
                </c:pt>
                <c:pt idx="105">
                  <c:v>-0.71497912661244423</c:v>
                </c:pt>
                <c:pt idx="106">
                  <c:v>-0.70821555089564936</c:v>
                </c:pt>
                <c:pt idx="107">
                  <c:v>-0.70147044098977163</c:v>
                </c:pt>
                <c:pt idx="108">
                  <c:v>-0.69474564643504522</c:v>
                </c:pt>
                <c:pt idx="109">
                  <c:v>-0.68804292696635261</c:v>
                </c:pt>
                <c:pt idx="110">
                  <c:v>-0.68136395574147901</c:v>
                </c:pt>
                <c:pt idx="111">
                  <c:v>-0.67471032246466234</c:v>
                </c:pt>
                <c:pt idx="112">
                  <c:v>-0.66808353640865115</c:v>
                </c:pt>
                <c:pt idx="113">
                  <c:v>-0.66148502933836717</c:v>
                </c:pt>
                <c:pt idx="114">
                  <c:v>-0.65491615833920325</c:v>
                </c:pt>
                <c:pt idx="115">
                  <c:v>-0.64837820855287509</c:v>
                </c:pt>
                <c:pt idx="116">
                  <c:v>-0.64187239582367739</c:v>
                </c:pt>
                <c:pt idx="117">
                  <c:v>-0.63539986925789949</c:v>
                </c:pt>
                <c:pt idx="118">
                  <c:v>-0.62896171369908138</c:v>
                </c:pt>
                <c:pt idx="119">
                  <c:v>-0.62255895212170742</c:v>
                </c:pt>
                <c:pt idx="120">
                  <c:v>-0.6161925479458632</c:v>
                </c:pt>
                <c:pt idx="121">
                  <c:v>-0.60986340727529909</c:v>
                </c:pt>
                <c:pt idx="122">
                  <c:v>-0.60357238106128153</c:v>
                </c:pt>
                <c:pt idx="123">
                  <c:v>-0.59732026719453213</c:v>
                </c:pt>
                <c:pt idx="124">
                  <c:v>-0.59110781252749656</c:v>
                </c:pt>
                <c:pt idx="125">
                  <c:v>-0.58493571482910878</c:v>
                </c:pt>
                <c:pt idx="126">
                  <c:v>-0.57880462467416094</c:v>
                </c:pt>
                <c:pt idx="127">
                  <c:v>-0.5727151472693196</c:v>
                </c:pt>
                <c:pt idx="128">
                  <c:v>-0.56666784421777172</c:v>
                </c:pt>
                <c:pt idx="129">
                  <c:v>-0.56066323522442452</c:v>
                </c:pt>
                <c:pt idx="130">
                  <c:v>-0.55470179974352396</c:v>
                </c:pt>
                <c:pt idx="131">
                  <c:v>-0.54878397857050265</c:v>
                </c:pt>
                <c:pt idx="132">
                  <c:v>-0.54291017537981379</c:v>
                </c:pt>
                <c:pt idx="133">
                  <c:v>-0.53708075821045342</c:v>
                </c:pt>
                <c:pt idx="134">
                  <c:v>-0.53129606090082382</c:v>
                </c:pt>
                <c:pt idx="135">
                  <c:v>-0.52555638447454267</c:v>
                </c:pt>
                <c:pt idx="136">
                  <c:v>-0.51986199847874748</c:v>
                </c:pt>
                <c:pt idx="137">
                  <c:v>-0.5142131422764098</c:v>
                </c:pt>
                <c:pt idx="138">
                  <c:v>-0.50861002629411534</c:v>
                </c:pt>
                <c:pt idx="139">
                  <c:v>-0.50305283322673233</c:v>
                </c:pt>
                <c:pt idx="140">
                  <c:v>-0.49754171920034079</c:v>
                </c:pt>
                <c:pt idx="141">
                  <c:v>-0.49207681489475846</c:v>
                </c:pt>
                <c:pt idx="142">
                  <c:v>-0.48665822662695429</c:v>
                </c:pt>
                <c:pt idx="143">
                  <c:v>-0.48128603739660675</c:v>
                </c:pt>
                <c:pt idx="144">
                  <c:v>-0.47596030789501859</c:v>
                </c:pt>
                <c:pt idx="145">
                  <c:v>-0.47068107747857157</c:v>
                </c:pt>
                <c:pt idx="146">
                  <c:v>-0.46544836510786142</c:v>
                </c:pt>
                <c:pt idx="147">
                  <c:v>-0.46026217025362065</c:v>
                </c:pt>
                <c:pt idx="148">
                  <c:v>-0.45512247377050702</c:v>
                </c:pt>
                <c:pt idx="149">
                  <c:v>-0.45002923873979495</c:v>
                </c:pt>
                <c:pt idx="150">
                  <c:v>-0.44498241128198252</c:v>
                </c:pt>
                <c:pt idx="151">
                  <c:v>-0.43998192134029179</c:v>
                </c:pt>
                <c:pt idx="152">
                  <c:v>-0.43502768343601006</c:v>
                </c:pt>
                <c:pt idx="153">
                  <c:v>-0.43011959739659372</c:v>
                </c:pt>
                <c:pt idx="154">
                  <c:v>-0.42525754905742313</c:v>
                </c:pt>
                <c:pt idx="155">
                  <c:v>-0.42044141093807508</c:v>
                </c:pt>
                <c:pt idx="156">
                  <c:v>-0.41567104289394691</c:v>
                </c:pt>
                <c:pt idx="157">
                  <c:v>-0.41094629274404632</c:v>
                </c:pt>
                <c:pt idx="158">
                  <c:v>-0.40626699687573026</c:v>
                </c:pt>
                <c:pt idx="159">
                  <c:v>-0.40163298082715659</c:v>
                </c:pt>
                <c:pt idx="160">
                  <c:v>-0.39704405984818514</c:v>
                </c:pt>
                <c:pt idx="161">
                  <c:v>-0.39250003944044387</c:v>
                </c:pt>
                <c:pt idx="162">
                  <c:v>-0.38800071587725316</c:v>
                </c:pt>
                <c:pt idx="163">
                  <c:v>-0.38354587670407847</c:v>
                </c:pt>
                <c:pt idx="164">
                  <c:v>-0.3791353012201622</c:v>
                </c:pt>
                <c:pt idx="165">
                  <c:v>-0.37476876094196504</c:v>
                </c:pt>
                <c:pt idx="166">
                  <c:v>-0.37044602004902588</c:v>
                </c:pt>
                <c:pt idx="167">
                  <c:v>-0.36616683581283205</c:v>
                </c:pt>
                <c:pt idx="168">
                  <c:v>-0.36193095900927197</c:v>
                </c:pt>
                <c:pt idx="169">
                  <c:v>-0.35773813431522505</c:v>
                </c:pt>
                <c:pt idx="170">
                  <c:v>-0.35358810068982471</c:v>
                </c:pt>
                <c:pt idx="171">
                  <c:v>-0.34948059174091606</c:v>
                </c:pt>
                <c:pt idx="172">
                  <c:v>-0.34541533607720998</c:v>
                </c:pt>
                <c:pt idx="173">
                  <c:v>-0.34139205764662284</c:v>
                </c:pt>
                <c:pt idx="174">
                  <c:v>-0.3374104760612725</c:v>
                </c:pt>
                <c:pt idx="175">
                  <c:v>-0.3334703069095889</c:v>
                </c:pt>
                <c:pt idx="176">
                  <c:v>-0.32957126205598058</c:v>
                </c:pt>
                <c:pt idx="177">
                  <c:v>-0.32571304992848688</c:v>
                </c:pt>
                <c:pt idx="178">
                  <c:v>-0.32189537579482935</c:v>
                </c:pt>
                <c:pt idx="179">
                  <c:v>-0.31811794202726473</c:v>
                </c:pt>
                <c:pt idx="180">
                  <c:v>-0.31438044835662671</c:v>
                </c:pt>
                <c:pt idx="181">
                  <c:v>-0.31068259211593552</c:v>
                </c:pt>
                <c:pt idx="182">
                  <c:v>-0.3070240684739351</c:v>
                </c:pt>
                <c:pt idx="183">
                  <c:v>-0.30340457065891469</c:v>
                </c:pt>
                <c:pt idx="184">
                  <c:v>-0.29982379017315142</c:v>
                </c:pt>
                <c:pt idx="185">
                  <c:v>-0.2962814169983079</c:v>
                </c:pt>
                <c:pt idx="186">
                  <c:v>-0.29277713979210052</c:v>
                </c:pt>
                <c:pt idx="187">
                  <c:v>-0.28931064607654949</c:v>
                </c:pt>
                <c:pt idx="188">
                  <c:v>-0.28588162241810894</c:v>
                </c:pt>
                <c:pt idx="189">
                  <c:v>-0.28248975459996523</c:v>
                </c:pt>
                <c:pt idx="190">
                  <c:v>-0.27913472778678455</c:v>
                </c:pt>
                <c:pt idx="191">
                  <c:v>-0.27581622668217914</c:v>
                </c:pt>
                <c:pt idx="192">
                  <c:v>-0.27253393567915429</c:v>
                </c:pt>
                <c:pt idx="193">
                  <c:v>-0.26928753900378921</c:v>
                </c:pt>
                <c:pt idx="194">
                  <c:v>-0.26607672085239603</c:v>
                </c:pt>
                <c:pt idx="195">
                  <c:v>-0.26290116552239401</c:v>
                </c:pt>
                <c:pt idx="196">
                  <c:v>-0.25976055753712768</c:v>
                </c:pt>
                <c:pt idx="197">
                  <c:v>-0.25665458176485018</c:v>
                </c:pt>
                <c:pt idx="198">
                  <c:v>-0.25358292353208539</c:v>
                </c:pt>
                <c:pt idx="199">
                  <c:v>-0.25054526873157651</c:v>
                </c:pt>
                <c:pt idx="200">
                  <c:v>-0.2475413039250195</c:v>
                </c:pt>
                <c:pt idx="201">
                  <c:v>-0.24457071644077683</c:v>
                </c:pt>
                <c:pt idx="202">
                  <c:v>-0.24163319446675582</c:v>
                </c:pt>
                <c:pt idx="203">
                  <c:v>-0.23872842713863443</c:v>
                </c:pt>
                <c:pt idx="204">
                  <c:v>-0.23585610462360701</c:v>
                </c:pt>
                <c:pt idx="205">
                  <c:v>-0.23301591819982026</c:v>
                </c:pt>
                <c:pt idx="206">
                  <c:v>-0.23020756033166101</c:v>
                </c:pt>
                <c:pt idx="207">
                  <c:v>-0.2274307247410538</c:v>
                </c:pt>
                <c:pt idx="208">
                  <c:v>-0.22468510647492052</c:v>
                </c:pt>
                <c:pt idx="209">
                  <c:v>-0.2219704019689486</c:v>
                </c:pt>
                <c:pt idx="210">
                  <c:v>-0.21928630910780986</c:v>
                </c:pt>
                <c:pt idx="211">
                  <c:v>-0.2166325272819665</c:v>
                </c:pt>
                <c:pt idx="212">
                  <c:v>-0.21400875744119818</c:v>
                </c:pt>
                <c:pt idx="213">
                  <c:v>-0.21141470214497587</c:v>
                </c:pt>
                <c:pt idx="214">
                  <c:v>-0.20885006560980723</c:v>
                </c:pt>
                <c:pt idx="215">
                  <c:v>-0.20631455375367308</c:v>
                </c:pt>
                <c:pt idx="216">
                  <c:v>-0.20380787423766833</c:v>
                </c:pt>
                <c:pt idx="217">
                  <c:v>-0.20132973650496017</c:v>
                </c:pt>
                <c:pt idx="218">
                  <c:v>-0.19887985181716977</c:v>
                </c:pt>
                <c:pt idx="219">
                  <c:v>-0.19645793328828146</c:v>
                </c:pt>
                <c:pt idx="220">
                  <c:v>-0.19406369591617839</c:v>
                </c:pt>
                <c:pt idx="221">
                  <c:v>-0.1916968566119025</c:v>
                </c:pt>
                <c:pt idx="222">
                  <c:v>-0.18935713422673034</c:v>
                </c:pt>
                <c:pt idx="223">
                  <c:v>-0.18704424957715554</c:v>
                </c:pt>
                <c:pt idx="224">
                  <c:v>-0.18475792546786332</c:v>
                </c:pt>
                <c:pt idx="225">
                  <c:v>-0.18249788671278186</c:v>
                </c:pt>
                <c:pt idx="226">
                  <c:v>-0.18026386015429027</c:v>
                </c:pt>
                <c:pt idx="227">
                  <c:v>-0.17805557468066055</c:v>
                </c:pt>
                <c:pt idx="228">
                  <c:v>-0.17587276124180914</c:v>
                </c:pt>
                <c:pt idx="229">
                  <c:v>-0.17371515286342978</c:v>
                </c:pt>
                <c:pt idx="230">
                  <c:v>-0.17158248465957751</c:v>
                </c:pt>
                <c:pt idx="231">
                  <c:v>-0.16947449384377059</c:v>
                </c:pt>
                <c:pt idx="232">
                  <c:v>-0.16739091973867554</c:v>
                </c:pt>
                <c:pt idx="233">
                  <c:v>-0.16533150378443678</c:v>
                </c:pt>
                <c:pt idx="234">
                  <c:v>-0.16329598954571214</c:v>
                </c:pt>
                <c:pt idx="235">
                  <c:v>-0.16128412271747078</c:v>
                </c:pt>
                <c:pt idx="236">
                  <c:v>-0.15929565112961</c:v>
                </c:pt>
                <c:pt idx="237">
                  <c:v>-0.15733032475044492</c:v>
                </c:pt>
                <c:pt idx="238">
                  <c:v>-0.1553878956891219</c:v>
                </c:pt>
                <c:pt idx="239">
                  <c:v>-0.15346811819700568</c:v>
                </c:pt>
                <c:pt idx="240">
                  <c:v>-0.15157074866808956</c:v>
                </c:pt>
                <c:pt idx="241">
                  <c:v>-0.14969554563847209</c:v>
                </c:pt>
                <c:pt idx="242">
                  <c:v>-0.14784226978494763</c:v>
                </c:pt>
                <c:pt idx="243">
                  <c:v>-0.14601068392275124</c:v>
                </c:pt>
                <c:pt idx="244">
                  <c:v>-0.14420055300250065</c:v>
                </c:pt>
                <c:pt idx="245">
                  <c:v>-0.14241164410637366</c:v>
                </c:pt>
                <c:pt idx="246">
                  <c:v>-0.1406437264435601</c:v>
                </c:pt>
                <c:pt idx="247">
                  <c:v>-0.13889657134502437</c:v>
                </c:pt>
                <c:pt idx="248">
                  <c:v>-0.13716995225761375</c:v>
                </c:pt>
                <c:pt idx="249">
                  <c:v>-0.13546364473754691</c:v>
                </c:pt>
                <c:pt idx="250">
                  <c:v>-0.13377742644331445</c:v>
                </c:pt>
                <c:pt idx="251">
                  <c:v>-0.13211107712802364</c:v>
                </c:pt>
                <c:pt idx="252">
                  <c:v>-0.13046437863121621</c:v>
                </c:pt>
                <c:pt idx="253">
                  <c:v>-0.12883711487018989</c:v>
                </c:pt>
                <c:pt idx="254">
                  <c:v>-0.12722907183084925</c:v>
                </c:pt>
                <c:pt idx="255">
                  <c:v>-0.12564003755811473</c:v>
                </c:pt>
                <c:pt idx="256">
                  <c:v>-0.12406980214591344</c:v>
                </c:pt>
                <c:pt idx="257">
                  <c:v>-0.12251815772677856</c:v>
                </c:pt>
                <c:pt idx="258">
                  <c:v>-0.12098489846107803</c:v>
                </c:pt>
                <c:pt idx="259">
                  <c:v>-0.11946982052589787</c:v>
                </c:pt>
                <c:pt idx="260">
                  <c:v>-0.11797272210360393</c:v>
                </c:pt>
                <c:pt idx="261">
                  <c:v>-0.11649340337008933</c:v>
                </c:pt>
                <c:pt idx="262">
                  <c:v>-0.11503166648275266</c:v>
                </c:pt>
                <c:pt idx="263">
                  <c:v>-0.11358731556820024</c:v>
                </c:pt>
                <c:pt idx="264">
                  <c:v>-0.11216015670970975</c:v>
                </c:pt>
                <c:pt idx="265">
                  <c:v>-0.11074999793445509</c:v>
                </c:pt>
                <c:pt idx="266">
                  <c:v>-0.10935664920053244</c:v>
                </c:pt>
                <c:pt idx="267">
                  <c:v>-0.10797992238378053</c:v>
                </c:pt>
                <c:pt idx="268">
                  <c:v>-0.10661963126442774</c:v>
                </c:pt>
                <c:pt idx="269">
                  <c:v>-0.10527559151356455</c:v>
                </c:pt>
                <c:pt idx="270">
                  <c:v>-0.10394762067947691</c:v>
                </c:pt>
                <c:pt idx="271">
                  <c:v>-0.10263553817383221</c:v>
                </c:pt>
                <c:pt idx="272">
                  <c:v>-0.10133916525774793</c:v>
                </c:pt>
                <c:pt idx="273">
                  <c:v>-0.10005832502773832</c:v>
                </c:pt>
                <c:pt idx="274">
                  <c:v>-9.8792842401572795E-2</c:v>
                </c:pt>
                <c:pt idx="275">
                  <c:v>-9.7542544104035983E-2</c:v>
                </c:pt>
                <c:pt idx="276">
                  <c:v>-9.6307258652615982E-2</c:v>
                </c:pt>
                <c:pt idx="277">
                  <c:v>-9.5086816343115874E-2</c:v>
                </c:pt>
                <c:pt idx="278">
                  <c:v>-9.3881049235218866E-2</c:v>
                </c:pt>
                <c:pt idx="279">
                  <c:v>-9.2689791137994984E-2</c:v>
                </c:pt>
                <c:pt idx="280">
                  <c:v>-9.151287759537563E-2</c:v>
                </c:pt>
                <c:pt idx="281">
                  <c:v>-9.0350145871587156E-2</c:v>
                </c:pt>
                <c:pt idx="282">
                  <c:v>-8.9201434936572954E-2</c:v>
                </c:pt>
                <c:pt idx="283">
                  <c:v>-8.8066585451394092E-2</c:v>
                </c:pt>
                <c:pt idx="284">
                  <c:v>-8.6945439753619819E-2</c:v>
                </c:pt>
                <c:pt idx="285">
                  <c:v>-8.5837841842723278E-2</c:v>
                </c:pt>
                <c:pt idx="286">
                  <c:v>-8.4743637365476243E-2</c:v>
                </c:pt>
                <c:pt idx="287">
                  <c:v>-8.3662673601365423E-2</c:v>
                </c:pt>
                <c:pt idx="288">
                  <c:v>-8.2594799448015413E-2</c:v>
                </c:pt>
                <c:pt idx="289">
                  <c:v>-8.1539865406644527E-2</c:v>
                </c:pt>
                <c:pt idx="290">
                  <c:v>-8.04977235675437E-2</c:v>
                </c:pt>
                <c:pt idx="291">
                  <c:v>-7.9468227595597379E-2</c:v>
                </c:pt>
                <c:pt idx="292">
                  <c:v>-7.8451232715834318E-2</c:v>
                </c:pt>
                <c:pt idx="293">
                  <c:v>-7.744659569902955E-2</c:v>
                </c:pt>
                <c:pt idx="294">
                  <c:v>-7.6454174847349343E-2</c:v>
                </c:pt>
                <c:pt idx="295">
                  <c:v>-7.5473829980055501E-2</c:v>
                </c:pt>
                <c:pt idx="296">
                  <c:v>-7.4505422419256964E-2</c:v>
                </c:pt>
                <c:pt idx="297">
                  <c:v>-7.3548814975728086E-2</c:v>
                </c:pt>
                <c:pt idx="298">
                  <c:v>-7.2603871934785486E-2</c:v>
                </c:pt>
                <c:pt idx="299">
                  <c:v>-7.1670459042237844E-2</c:v>
                </c:pt>
                <c:pt idx="300">
                  <c:v>-7.0748443490396953E-2</c:v>
                </c:pt>
                <c:pt idx="301">
                  <c:v>-6.9837693904167705E-2</c:v>
                </c:pt>
                <c:pt idx="302">
                  <c:v>-6.8938080327208273E-2</c:v>
                </c:pt>
                <c:pt idx="303">
                  <c:v>-6.8049474208174934E-2</c:v>
                </c:pt>
                <c:pt idx="304">
                  <c:v>-6.7171748387037655E-2</c:v>
                </c:pt>
                <c:pt idx="305">
                  <c:v>-6.630477708148512E-2</c:v>
                </c:pt>
                <c:pt idx="306">
                  <c:v>-6.5448435873408442E-2</c:v>
                </c:pt>
                <c:pt idx="307">
                  <c:v>-6.4602601695478018E-2</c:v>
                </c:pt>
                <c:pt idx="308">
                  <c:v>-6.376715281779935E-2</c:v>
                </c:pt>
                <c:pt idx="309">
                  <c:v>-6.2941968834664477E-2</c:v>
                </c:pt>
                <c:pt idx="310">
                  <c:v>-6.2126930651392291E-2</c:v>
                </c:pt>
                <c:pt idx="311">
                  <c:v>-6.132192047126063E-2</c:v>
                </c:pt>
                <c:pt idx="312">
                  <c:v>-6.052682178253263E-2</c:v>
                </c:pt>
                <c:pt idx="313">
                  <c:v>-5.9741519345577081E-2</c:v>
                </c:pt>
                <c:pt idx="314">
                  <c:v>-5.8965899180084609E-2</c:v>
                </c:pt>
                <c:pt idx="315">
                  <c:v>-5.8199848552380598E-2</c:v>
                </c:pt>
                <c:pt idx="316">
                  <c:v>-5.7443255962834984E-2</c:v>
                </c:pt>
                <c:pt idx="317">
                  <c:v>-5.6696011133370805E-2</c:v>
                </c:pt>
                <c:pt idx="318">
                  <c:v>-5.5958004995070872E-2</c:v>
                </c:pt>
                <c:pt idx="319">
                  <c:v>-5.5229129675884406E-2</c:v>
                </c:pt>
                <c:pt idx="320">
                  <c:v>-5.4509278488432913E-2</c:v>
                </c:pt>
                <c:pt idx="321">
                  <c:v>-5.3798345917916934E-2</c:v>
                </c:pt>
                <c:pt idx="322">
                  <c:v>-5.3096227610122754E-2</c:v>
                </c:pt>
                <c:pt idx="323">
                  <c:v>-5.2402820359530568E-2</c:v>
                </c:pt>
                <c:pt idx="324">
                  <c:v>-5.1718022097523207E-2</c:v>
                </c:pt>
                <c:pt idx="325">
                  <c:v>-5.1041731880696634E-2</c:v>
                </c:pt>
                <c:pt idx="326">
                  <c:v>-5.0373849879271189E-2</c:v>
                </c:pt>
                <c:pt idx="327">
                  <c:v>-4.9714277365604728E-2</c:v>
                </c:pt>
                <c:pt idx="328">
                  <c:v>-4.9062916702806686E-2</c:v>
                </c:pt>
                <c:pt idx="329">
                  <c:v>-4.841967133345372E-2</c:v>
                </c:pt>
                <c:pt idx="330">
                  <c:v>-4.7784445768406202E-2</c:v>
                </c:pt>
                <c:pt idx="331">
                  <c:v>-4.7157145575726089E-2</c:v>
                </c:pt>
                <c:pt idx="332">
                  <c:v>-4.6537677369695107E-2</c:v>
                </c:pt>
                <c:pt idx="333">
                  <c:v>-4.5925948799934044E-2</c:v>
                </c:pt>
                <c:pt idx="334">
                  <c:v>-4.5321868540621715E-2</c:v>
                </c:pt>
                <c:pt idx="335">
                  <c:v>-4.4725346279814414E-2</c:v>
                </c:pt>
                <c:pt idx="336">
                  <c:v>-4.413629270886453E-2</c:v>
                </c:pt>
                <c:pt idx="337">
                  <c:v>-4.3554619511938751E-2</c:v>
                </c:pt>
                <c:pt idx="338">
                  <c:v>-4.2980239355634726E-2</c:v>
                </c:pt>
                <c:pt idx="339">
                  <c:v>-4.2413065878696338E-2</c:v>
                </c:pt>
                <c:pt idx="340">
                  <c:v>-4.1853013681826853E-2</c:v>
                </c:pt>
                <c:pt idx="341">
                  <c:v>-4.129999831759925E-2</c:v>
                </c:pt>
                <c:pt idx="342">
                  <c:v>-4.0753936280463816E-2</c:v>
                </c:pt>
                <c:pt idx="343">
                  <c:v>-4.0214744996851688E-2</c:v>
                </c:pt>
                <c:pt idx="344">
                  <c:v>-3.9682342815374562E-2</c:v>
                </c:pt>
                <c:pt idx="345">
                  <c:v>-3.915664899711932E-2</c:v>
                </c:pt>
                <c:pt idx="346">
                  <c:v>-3.8637583706037579E-2</c:v>
                </c:pt>
                <c:pt idx="347">
                  <c:v>-3.8125067999428934E-2</c:v>
                </c:pt>
                <c:pt idx="348">
                  <c:v>-3.7619023818518026E-2</c:v>
                </c:pt>
                <c:pt idx="349">
                  <c:v>-3.7119373979123883E-2</c:v>
                </c:pt>
                <c:pt idx="350">
                  <c:v>-3.6626042162421865E-2</c:v>
                </c:pt>
                <c:pt idx="351">
                  <c:v>-3.6138952905796662E-2</c:v>
                </c:pt>
                <c:pt idx="352">
                  <c:v>-3.5658031593786395E-2</c:v>
                </c:pt>
                <c:pt idx="353">
                  <c:v>-3.5183204449116524E-2</c:v>
                </c:pt>
                <c:pt idx="354">
                  <c:v>-3.4714398523823499E-2</c:v>
                </c:pt>
                <c:pt idx="355">
                  <c:v>-3.4251541690466812E-2</c:v>
                </c:pt>
                <c:pt idx="356">
                  <c:v>-3.3794562633429337E-2</c:v>
                </c:pt>
                <c:pt idx="357">
                  <c:v>-3.3343390840304722E-2</c:v>
                </c:pt>
                <c:pt idx="358">
                  <c:v>-3.2897956593371636E-2</c:v>
                </c:pt>
                <c:pt idx="359">
                  <c:v>-3.245819096115362E-2</c:v>
                </c:pt>
                <c:pt idx="360">
                  <c:v>-3.2024025790064303E-2</c:v>
                </c:pt>
                <c:pt idx="361">
                  <c:v>-3.1595393696136863E-2</c:v>
                </c:pt>
                <c:pt idx="362">
                  <c:v>-3.1172228056837378E-2</c:v>
                </c:pt>
                <c:pt idx="363">
                  <c:v>-3.0754463002960843E-2</c:v>
                </c:pt>
                <c:pt idx="364">
                  <c:v>-3.0342033410609707E-2</c:v>
                </c:pt>
                <c:pt idx="365">
                  <c:v>-2.9934874893253714E-2</c:v>
                </c:pt>
                <c:pt idx="366">
                  <c:v>-2.9532923793870531E-2</c:v>
                </c:pt>
                <c:pt idx="367">
                  <c:v>-2.9136117177166437E-2</c:v>
                </c:pt>
                <c:pt idx="368">
                  <c:v>-2.8744392821876175E-2</c:v>
                </c:pt>
                <c:pt idx="369">
                  <c:v>-2.8357689213141562E-2</c:v>
                </c:pt>
                <c:pt idx="370">
                  <c:v>-2.7975945534967604E-2</c:v>
                </c:pt>
                <c:pt idx="371">
                  <c:v>-2.7599101662756021E-2</c:v>
                </c:pt>
                <c:pt idx="372">
                  <c:v>-2.7227098155914804E-2</c:v>
                </c:pt>
                <c:pt idx="373">
                  <c:v>-2.6859876250543691E-2</c:v>
                </c:pt>
                <c:pt idx="374">
                  <c:v>-2.6497377852194245E-2</c:v>
                </c:pt>
                <c:pt idx="375">
                  <c:v>-2.6139545528704393E-2</c:v>
                </c:pt>
                <c:pt idx="376">
                  <c:v>-2.5786322503106109E-2</c:v>
                </c:pt>
                <c:pt idx="377">
                  <c:v>-2.5437652646606159E-2</c:v>
                </c:pt>
                <c:pt idx="378">
                  <c:v>-2.5093480471638542E-2</c:v>
                </c:pt>
                <c:pt idx="379">
                  <c:v>-2.4753751124988531E-2</c:v>
                </c:pt>
                <c:pt idx="380">
                  <c:v>-2.4418410380987104E-2</c:v>
                </c:pt>
                <c:pt idx="381">
                  <c:v>-2.4087404634775447E-2</c:v>
                </c:pt>
                <c:pt idx="382">
                  <c:v>-2.3760680895638479E-2</c:v>
                </c:pt>
                <c:pt idx="383">
                  <c:v>-2.3438186780407159E-2</c:v>
                </c:pt>
                <c:pt idx="384">
                  <c:v>-2.3119870506928299E-2</c:v>
                </c:pt>
                <c:pt idx="385">
                  <c:v>-2.2805680887601876E-2</c:v>
                </c:pt>
                <c:pt idx="386">
                  <c:v>-2.249556732298448E-2</c:v>
                </c:pt>
                <c:pt idx="387">
                  <c:v>-2.2189479795458825E-2</c:v>
                </c:pt>
                <c:pt idx="388">
                  <c:v>-2.1887368862968208E-2</c:v>
                </c:pt>
                <c:pt idx="389">
                  <c:v>-2.1589185652815559E-2</c:v>
                </c:pt>
                <c:pt idx="390">
                  <c:v>-2.1294881855526259E-2</c:v>
                </c:pt>
                <c:pt idx="391">
                  <c:v>-2.1004409718774073E-2</c:v>
                </c:pt>
                <c:pt idx="392">
                  <c:v>-2.0717722041369714E-2</c:v>
                </c:pt>
                <c:pt idx="393">
                  <c:v>-2.043477216731112E-2</c:v>
                </c:pt>
                <c:pt idx="394">
                  <c:v>-2.0155513979895165E-2</c:v>
                </c:pt>
                <c:pt idx="395">
                  <c:v>-1.9879901895889795E-2</c:v>
                </c:pt>
                <c:pt idx="396">
                  <c:v>-1.9607890859766327E-2</c:v>
                </c:pt>
                <c:pt idx="397">
                  <c:v>-1.9339436337990949E-2</c:v>
                </c:pt>
                <c:pt idx="398">
                  <c:v>-1.9074494313375157E-2</c:v>
                </c:pt>
                <c:pt idx="399">
                  <c:v>-1.8813021279484192E-2</c:v>
                </c:pt>
                <c:pt idx="400">
                  <c:v>-1.8554974235103171E-2</c:v>
                </c:pt>
                <c:pt idx="401">
                  <c:v>-1.8300310678760031E-2</c:v>
                </c:pt>
                <c:pt idx="402">
                  <c:v>-1.804898860330504E-2</c:v>
                </c:pt>
                <c:pt idx="403">
                  <c:v>-1.7800966490545894E-2</c:v>
                </c:pt>
                <c:pt idx="404">
                  <c:v>-1.7556203305938205E-2</c:v>
                </c:pt>
                <c:pt idx="405">
                  <c:v>-1.7314658493330533E-2</c:v>
                </c:pt>
                <c:pt idx="406">
                  <c:v>-1.7076291969763544E-2</c:v>
                </c:pt>
                <c:pt idx="407">
                  <c:v>-1.6841064120322671E-2</c:v>
                </c:pt>
                <c:pt idx="408">
                  <c:v>-1.6608935793043792E-2</c:v>
                </c:pt>
                <c:pt idx="409">
                  <c:v>-1.6379868293871256E-2</c:v>
                </c:pt>
                <c:pt idx="410">
                  <c:v>-1.61538233816679E-2</c:v>
                </c:pt>
                <c:pt idx="411">
                  <c:v>-1.5930763263276273E-2</c:v>
                </c:pt>
                <c:pt idx="412">
                  <c:v>-1.5710650588630869E-2</c:v>
                </c:pt>
                <c:pt idx="413">
                  <c:v>-1.5493448445920471E-2</c:v>
                </c:pt>
                <c:pt idx="414">
                  <c:v>-1.5279120356800352E-2</c:v>
                </c:pt>
                <c:pt idx="415">
                  <c:v>-1.5067630271653819E-2</c:v>
                </c:pt>
                <c:pt idx="416">
                  <c:v>-1.4858942564902349E-2</c:v>
                </c:pt>
                <c:pt idx="417">
                  <c:v>-1.4653022030364154E-2</c:v>
                </c:pt>
                <c:pt idx="418">
                  <c:v>-1.4449833876660363E-2</c:v>
                </c:pt>
                <c:pt idx="419">
                  <c:v>-1.4249343722668594E-2</c:v>
                </c:pt>
                <c:pt idx="420">
                  <c:v>-1.4051517593023224E-2</c:v>
                </c:pt>
                <c:pt idx="421">
                  <c:v>-1.3856321913662045E-2</c:v>
                </c:pt>
                <c:pt idx="422">
                  <c:v>-1.3663723507418639E-2</c:v>
                </c:pt>
                <c:pt idx="423">
                  <c:v>-1.347368958966029E-2</c:v>
                </c:pt>
                <c:pt idx="424">
                  <c:v>-1.3286187763970597E-2</c:v>
                </c:pt>
                <c:pt idx="425">
                  <c:v>-1.310118601787672E-2</c:v>
                </c:pt>
                <c:pt idx="426">
                  <c:v>-1.2918652718620431E-2</c:v>
                </c:pt>
                <c:pt idx="427">
                  <c:v>-1.2738556608972905E-2</c:v>
                </c:pt>
                <c:pt idx="428">
                  <c:v>-1.2560866803092392E-2</c:v>
                </c:pt>
                <c:pt idx="429">
                  <c:v>-1.2385552782424763E-2</c:v>
                </c:pt>
                <c:pt idx="430">
                  <c:v>-1.2212584391646082E-2</c:v>
                </c:pt>
                <c:pt idx="431">
                  <c:v>-1.2041931834647159E-2</c:v>
                </c:pt>
                <c:pt idx="432">
                  <c:v>-1.1873565670559316E-2</c:v>
                </c:pt>
                <c:pt idx="433">
                  <c:v>-1.1707456809821246E-2</c:v>
                </c:pt>
                <c:pt idx="434">
                  <c:v>-1.1543576510286287E-2</c:v>
                </c:pt>
                <c:pt idx="435">
                  <c:v>-1.1381896373369947E-2</c:v>
                </c:pt>
                <c:pt idx="436">
                  <c:v>-1.1222388340237048E-2</c:v>
                </c:pt>
                <c:pt idx="437">
                  <c:v>-1.106502468802829E-2</c:v>
                </c:pt>
                <c:pt idx="438">
                  <c:v>-1.0909778026125668E-2</c:v>
                </c:pt>
                <c:pt idx="439">
                  <c:v>-1.0756621292456464E-2</c:v>
                </c:pt>
                <c:pt idx="440">
                  <c:v>-1.0605527749835419E-2</c:v>
                </c:pt>
                <c:pt idx="441">
                  <c:v>-1.0456470982344594E-2</c:v>
                </c:pt>
                <c:pt idx="442">
                  <c:v>-1.0309424891750725E-2</c:v>
                </c:pt>
                <c:pt idx="443">
                  <c:v>-1.0164363693959485E-2</c:v>
                </c:pt>
                <c:pt idx="444">
                  <c:v>-1.0021261915506494E-2</c:v>
                </c:pt>
                <c:pt idx="445">
                  <c:v>-9.880094390084521E-3</c:v>
                </c:pt>
                <c:pt idx="446">
                  <c:v>-9.7408362551066833E-3</c:v>
                </c:pt>
                <c:pt idx="447">
                  <c:v>-9.6034629483051272E-3</c:v>
                </c:pt>
                <c:pt idx="448">
                  <c:v>-9.4679502043649999E-3</c:v>
                </c:pt>
                <c:pt idx="449">
                  <c:v>-9.3342740515931864E-3</c:v>
                </c:pt>
                <c:pt idx="450">
                  <c:v>-9.2024108086216343E-3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fit_3NN_HCP!$H$18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fit_3NN_HCP!$H$19:$H$469</c:f>
              <c:numCache>
                <c:formatCode>0.0000</c:formatCode>
                <c:ptCount val="451"/>
                <c:pt idx="0">
                  <c:v>0.15598588444429384</c:v>
                </c:pt>
                <c:pt idx="1">
                  <c:v>5.896271598608345E-2</c:v>
                </c:pt>
                <c:pt idx="2">
                  <c:v>-3.3926745185974619E-2</c:v>
                </c:pt>
                <c:pt idx="3">
                  <c:v>-0.12282219391755772</c:v>
                </c:pt>
                <c:pt idx="4">
                  <c:v>-0.20785899610360881</c:v>
                </c:pt>
                <c:pt idx="5">
                  <c:v>-0.28916831638398816</c:v>
                </c:pt>
                <c:pt idx="6">
                  <c:v>-0.36687724220620871</c:v>
                </c:pt>
                <c:pt idx="7">
                  <c:v>-0.44110890435556133</c:v>
                </c:pt>
                <c:pt idx="8">
                  <c:v>-0.51198259405022362</c:v>
                </c:pt>
                <c:pt idx="9">
                  <c:v>-0.57961387669632825</c:v>
                </c:pt>
                <c:pt idx="10">
                  <c:v>-0.64411470239540536</c:v>
                </c:pt>
                <c:pt idx="11">
                  <c:v>-0.70559351329412701</c:v>
                </c:pt>
                <c:pt idx="12">
                  <c:v>-0.76415534786384787</c:v>
                </c:pt>
                <c:pt idx="13">
                  <c:v>-0.81990194219508949</c:v>
                </c:pt>
                <c:pt idx="14">
                  <c:v>-0.8729318283898041</c:v>
                </c:pt>
                <c:pt idx="15">
                  <c:v>-0.92334043013202061</c:v>
                </c:pt>
                <c:pt idx="16">
                  <c:v>-0.97122015551529695</c:v>
                </c:pt>
                <c:pt idx="17">
                  <c:v>-1.0166604872032872</c:v>
                </c:pt>
                <c:pt idx="18">
                  <c:v>-1.059748069997644</c:v>
                </c:pt>
                <c:pt idx="19">
                  <c:v>-1.1005667958855034</c:v>
                </c:pt>
                <c:pt idx="20">
                  <c:v>-1.1391978866368011</c:v>
                </c:pt>
                <c:pt idx="21">
                  <c:v>-1.175719974019795</c:v>
                </c:pt>
                <c:pt idx="22">
                  <c:v>-1.2102091777012938</c:v>
                </c:pt>
                <c:pt idx="23">
                  <c:v>-1.2427391808962962</c:v>
                </c:pt>
                <c:pt idx="24">
                  <c:v>-1.2733813038299797</c:v>
                </c:pt>
                <c:pt idx="25">
                  <c:v>-1.3022045750732703</c:v>
                </c:pt>
                <c:pt idx="26">
                  <c:v>-1.3292758008115584</c:v>
                </c:pt>
                <c:pt idx="27">
                  <c:v>-1.3546596321045004</c:v>
                </c:pt>
                <c:pt idx="28">
                  <c:v>-1.3784186301932706</c:v>
                </c:pt>
                <c:pt idx="29">
                  <c:v>-1.4006133299100887</c:v>
                </c:pt>
                <c:pt idx="30">
                  <c:v>-1.4213023012433474</c:v>
                </c:pt>
                <c:pt idx="31">
                  <c:v>-1.440542209110228</c:v>
                </c:pt>
                <c:pt idx="32">
                  <c:v>-1.4583878713872394</c:v>
                </c:pt>
                <c:pt idx="33">
                  <c:v>-1.4748923152477738</c:v>
                </c:pt>
                <c:pt idx="34">
                  <c:v>-1.4901068318543997</c:v>
                </c:pt>
                <c:pt idx="35">
                  <c:v>-1.504081029452329</c:v>
                </c:pt>
                <c:pt idx="36">
                  <c:v>-1.5168628849091996</c:v>
                </c:pt>
                <c:pt idx="37">
                  <c:v>-1.5284987937451036</c:v>
                </c:pt>
                <c:pt idx="38">
                  <c:v>-1.5390336186955531</c:v>
                </c:pt>
                <c:pt idx="39">
                  <c:v>-1.5485107368489368</c:v>
                </c:pt>
                <c:pt idx="40">
                  <c:v>-1.5569720853988549</c:v>
                </c:pt>
                <c:pt idx="41">
                  <c:v>-1.5644582060506196</c:v>
                </c:pt>
                <c:pt idx="42">
                  <c:v>-1.5710082881201199</c:v>
                </c:pt>
                <c:pt idx="43">
                  <c:v>-1.5766602103622094</c:v>
                </c:pt>
                <c:pt idx="44">
                  <c:v>-1.5814505815647382</c:v>
                </c:pt>
                <c:pt idx="45">
                  <c:v>-1.5854147799433616</c:v>
                </c:pt>
                <c:pt idx="46">
                  <c:v>-1.5885869913712867</c:v>
                </c:pt>
                <c:pt idx="47">
                  <c:v>-1.591000246477174</c:v>
                </c:pt>
                <c:pt idx="48">
                  <c:v>-1.5926864566434902</c:v>
                </c:pt>
                <c:pt idx="49">
                  <c:v>-1.5936764489367266</c:v>
                </c:pt>
                <c:pt idx="50">
                  <c:v>-1.5940000000000001</c:v>
                </c:pt>
                <c:pt idx="51">
                  <c:v>-1.5936858689377527</c:v>
                </c:pt>
                <c:pt idx="52">
                  <c:v>-1.5927618292213905</c:v>
                </c:pt>
                <c:pt idx="53">
                  <c:v>-1.5912546996439449</c:v>
                </c:pt>
                <c:pt idx="54">
                  <c:v>-1.5891903743510327</c:v>
                </c:pt>
                <c:pt idx="55">
                  <c:v>-1.5865938519746481</c:v>
                </c:pt>
                <c:pt idx="56">
                  <c:v>-1.5834892638955715</c:v>
                </c:pt>
                <c:pt idx="57">
                  <c:v>-1.5798999016594717</c:v>
                </c:pt>
                <c:pt idx="58">
                  <c:v>-1.5758482435710695</c:v>
                </c:pt>
                <c:pt idx="59">
                  <c:v>-1.5713559804900632</c:v>
                </c:pt>
                <c:pt idx="60">
                  <c:v>-1.5664440408518407</c:v>
                </c:pt>
                <c:pt idx="61">
                  <c:v>-1.5611326149353746</c:v>
                </c:pt>
                <c:pt idx="62">
                  <c:v>-1.5554411784000597</c:v>
                </c:pt>
                <c:pt idx="63">
                  <c:v>-1.5493885151126494</c:v>
                </c:pt>
                <c:pt idx="64">
                  <c:v>-1.5429927392848566</c:v>
                </c:pt>
                <c:pt idx="65">
                  <c:v>-1.5362713169415971</c:v>
                </c:pt>
                <c:pt idx="66">
                  <c:v>-1.5292410867393136</c:v>
                </c:pt>
                <c:pt idx="67">
                  <c:v>-1.521918280153252</c:v>
                </c:pt>
                <c:pt idx="68">
                  <c:v>-1.5143185410520474</c:v>
                </c:pt>
                <c:pt idx="69">
                  <c:v>-1.5064569446774492</c:v>
                </c:pt>
                <c:pt idx="70">
                  <c:v>-1.4983480160465223</c:v>
                </c:pt>
                <c:pt idx="71">
                  <c:v>-1.4900057477931707</c:v>
                </c:pt>
                <c:pt idx="72">
                  <c:v>-1.4814436174653531</c:v>
                </c:pt>
                <c:pt idx="73">
                  <c:v>-1.4726746042938936</c:v>
                </c:pt>
                <c:pt idx="74">
                  <c:v>-1.4637112054483614</c:v>
                </c:pt>
                <c:pt idx="75">
                  <c:v>-1.4545654517950253</c:v>
                </c:pt>
                <c:pt idx="76">
                  <c:v>-1.4452489231714976</c:v>
                </c:pt>
                <c:pt idx="77">
                  <c:v>-1.4357727631922403</c:v>
                </c:pt>
                <c:pt idx="78">
                  <c:v>-1.4261476935987265</c:v>
                </c:pt>
                <c:pt idx="79">
                  <c:v>-1.4163840281676403</c:v>
                </c:pt>
                <c:pt idx="80">
                  <c:v>-1.4064916861901389</c:v>
                </c:pt>
                <c:pt idx="81">
                  <c:v>-1.3964802055348091</c:v>
                </c:pt>
                <c:pt idx="82">
                  <c:v>-1.3863587553066115</c:v>
                </c:pt>
                <c:pt idx="83">
                  <c:v>-1.3761361481137384</c:v>
                </c:pt>
                <c:pt idx="84">
                  <c:v>-1.3658208519539901</c:v>
                </c:pt>
                <c:pt idx="85">
                  <c:v>-1.3554210017319206</c:v>
                </c:pt>
                <c:pt idx="86">
                  <c:v>-1.3449444104177068</c:v>
                </c:pt>
                <c:pt idx="87">
                  <c:v>-1.3343985798583691</c:v>
                </c:pt>
                <c:pt idx="88">
                  <c:v>-1.3237907112516625</c:v>
                </c:pt>
                <c:pt idx="89">
                  <c:v>-1.3131277152926804</c:v>
                </c:pt>
                <c:pt idx="90">
                  <c:v>-1.3024162220029063</c:v>
                </c:pt>
                <c:pt idx="91">
                  <c:v>-1.2916625902511842</c:v>
                </c:pt>
                <c:pt idx="92">
                  <c:v>-1.2808729169757949</c:v>
                </c:pt>
                <c:pt idx="93">
                  <c:v>-1.2700530461165735</c:v>
                </c:pt>
                <c:pt idx="94">
                  <c:v>-1.2592085772657378</c:v>
                </c:pt>
                <c:pt idx="95">
                  <c:v>-1.2483448740458487</c:v>
                </c:pt>
                <c:pt idx="96">
                  <c:v>-1.2374670722230874</c:v>
                </c:pt>
                <c:pt idx="97">
                  <c:v>-1.2265800875637927</c:v>
                </c:pt>
                <c:pt idx="98">
                  <c:v>-1.215688623441971</c:v>
                </c:pt>
                <c:pt idx="99">
                  <c:v>-1.2047971782052778</c:v>
                </c:pt>
                <c:pt idx="100">
                  <c:v>-1.1939100523067403</c:v>
                </c:pt>
                <c:pt idx="101">
                  <c:v>-1.1830313552092937</c:v>
                </c:pt>
                <c:pt idx="102">
                  <c:v>-1.1721650120699842</c:v>
                </c:pt>
                <c:pt idx="103">
                  <c:v>-1.1613147702105093</c:v>
                </c:pt>
                <c:pt idx="104">
                  <c:v>-1.1504842053805588</c:v>
                </c:pt>
                <c:pt idx="105">
                  <c:v>-1.1396767278202362</c:v>
                </c:pt>
                <c:pt idx="106">
                  <c:v>-1.1288955881276652</c:v>
                </c:pt>
                <c:pt idx="107">
                  <c:v>-1.1181438829376962</c:v>
                </c:pt>
                <c:pt idx="108">
                  <c:v>-1.1074245604174622</c:v>
                </c:pt>
                <c:pt idx="109">
                  <c:v>-1.096740425584366</c:v>
                </c:pt>
                <c:pt idx="110">
                  <c:v>-1.0860941454519177</c:v>
                </c:pt>
                <c:pt idx="111">
                  <c:v>-1.0754882540086719</c:v>
                </c:pt>
                <c:pt idx="112">
                  <c:v>-1.0649251570353899</c:v>
                </c:pt>
                <c:pt idx="113">
                  <c:v>-1.0544071367653574</c:v>
                </c:pt>
                <c:pt idx="114">
                  <c:v>-1.04393635639269</c:v>
                </c:pt>
                <c:pt idx="115">
                  <c:v>-1.0335148644332828</c:v>
                </c:pt>
                <c:pt idx="116">
                  <c:v>-1.0231445989429417</c:v>
                </c:pt>
                <c:pt idx="117">
                  <c:v>-1.0128273915970918</c:v>
                </c:pt>
                <c:pt idx="118">
                  <c:v>-1.0025649716363358</c:v>
                </c:pt>
                <c:pt idx="119">
                  <c:v>-0.99235896968200166</c:v>
                </c:pt>
                <c:pt idx="120">
                  <c:v>-0.98221092142570587</c:v>
                </c:pt>
                <c:pt idx="121">
                  <c:v>-0.9721222711968267</c:v>
                </c:pt>
                <c:pt idx="122">
                  <c:v>-0.96209437541168275</c:v>
                </c:pt>
                <c:pt idx="123">
                  <c:v>-0.95212850590808407</c:v>
                </c:pt>
                <c:pt idx="124">
                  <c:v>-0.94222585316882956</c:v>
                </c:pt>
                <c:pt idx="125">
                  <c:v>-0.9323875294375995</c:v>
                </c:pt>
                <c:pt idx="126">
                  <c:v>-0.92261457173061268</c:v>
                </c:pt>
                <c:pt idx="127">
                  <c:v>-0.91290794474729553</c:v>
                </c:pt>
                <c:pt idx="128">
                  <c:v>-0.90326854368312803</c:v>
                </c:pt>
                <c:pt idx="129">
                  <c:v>-0.89369719694773275</c:v>
                </c:pt>
                <c:pt idx="130">
                  <c:v>-0.88419466879117725</c:v>
                </c:pt>
                <c:pt idx="131">
                  <c:v>-0.87476166184138116</c:v>
                </c:pt>
                <c:pt idx="132">
                  <c:v>-0.86539881955542319</c:v>
                </c:pt>
                <c:pt idx="133">
                  <c:v>-0.85610672858746273</c:v>
                </c:pt>
                <c:pt idx="134">
                  <c:v>-0.84688592107591332</c:v>
                </c:pt>
                <c:pt idx="135">
                  <c:v>-0.83773687685242104</c:v>
                </c:pt>
                <c:pt idx="136">
                  <c:v>-0.82866002557512342</c:v>
                </c:pt>
                <c:pt idx="137">
                  <c:v>-0.81965574878859726</c:v>
                </c:pt>
                <c:pt idx="138">
                  <c:v>-0.81072438191281981</c:v>
                </c:pt>
                <c:pt idx="139">
                  <c:v>-0.80186621616341136</c:v>
                </c:pt>
                <c:pt idx="140">
                  <c:v>-0.79308150040534331</c:v>
                </c:pt>
                <c:pt idx="141">
                  <c:v>-0.78437044294224512</c:v>
                </c:pt>
                <c:pt idx="142">
                  <c:v>-0.77573321324336519</c:v>
                </c:pt>
                <c:pt idx="143">
                  <c:v>-0.7671699436101912</c:v>
                </c:pt>
                <c:pt idx="144">
                  <c:v>-0.75868073078465958</c:v>
                </c:pt>
                <c:pt idx="145">
                  <c:v>-0.75026563750084307</c:v>
                </c:pt>
                <c:pt idx="146">
                  <c:v>-0.74192469398193106</c:v>
                </c:pt>
                <c:pt idx="147">
                  <c:v>-0.73365789938427128</c:v>
                </c:pt>
                <c:pt idx="148">
                  <c:v>-0.72546522319018825</c:v>
                </c:pt>
                <c:pt idx="149">
                  <c:v>-0.71734660655123317</c:v>
                </c:pt>
                <c:pt idx="150">
                  <c:v>-0.70930196358348019</c:v>
                </c:pt>
                <c:pt idx="151">
                  <c:v>-0.70133118261642502</c:v>
                </c:pt>
                <c:pt idx="152">
                  <c:v>-0.69343412739700017</c:v>
                </c:pt>
                <c:pt idx="153">
                  <c:v>-0.68561063825017043</c:v>
                </c:pt>
                <c:pt idx="154">
                  <c:v>-0.67786053319753248</c:v>
                </c:pt>
                <c:pt idx="155">
                  <c:v>-0.67018360903529173</c:v>
                </c:pt>
                <c:pt idx="156">
                  <c:v>-0.66257964237295142</c:v>
                </c:pt>
                <c:pt idx="157">
                  <c:v>-0.65504839063400988</c:v>
                </c:pt>
                <c:pt idx="158">
                  <c:v>-0.64758959301991403</c:v>
                </c:pt>
                <c:pt idx="159">
                  <c:v>-0.6402029714384877</c:v>
                </c:pt>
                <c:pt idx="160">
                  <c:v>-0.6328882313980071</c:v>
                </c:pt>
                <c:pt idx="161">
                  <c:v>-0.62564506286806754</c:v>
                </c:pt>
                <c:pt idx="162">
                  <c:v>-0.61847314110834162</c:v>
                </c:pt>
                <c:pt idx="163">
                  <c:v>-0.6113721274663011</c:v>
                </c:pt>
                <c:pt idx="164">
                  <c:v>-0.60434167014493856</c:v>
                </c:pt>
                <c:pt idx="165">
                  <c:v>-0.59738140494149228</c:v>
                </c:pt>
                <c:pt idx="166">
                  <c:v>-0.59049095595814727</c:v>
                </c:pt>
                <c:pt idx="167">
                  <c:v>-0.58366993628565433</c:v>
                </c:pt>
                <c:pt idx="168">
                  <c:v>-0.5769179486607795</c:v>
                </c:pt>
                <c:pt idx="169">
                  <c:v>-0.57023458609846878</c:v>
                </c:pt>
                <c:pt idx="170">
                  <c:v>-0.56361943249958069</c:v>
                </c:pt>
                <c:pt idx="171">
                  <c:v>-0.55707206323502023</c:v>
                </c:pt>
                <c:pt idx="172">
                  <c:v>-0.55059204570707265</c:v>
                </c:pt>
                <c:pt idx="173">
                  <c:v>-0.54417893988871691</c:v>
                </c:pt>
                <c:pt idx="174">
                  <c:v>-0.53783229884166839</c:v>
                </c:pt>
                <c:pt idx="175">
                  <c:v>-0.53155166921388464</c:v>
                </c:pt>
                <c:pt idx="176">
                  <c:v>-0.52533659171723301</c:v>
                </c:pt>
                <c:pt idx="177">
                  <c:v>-0.51918660158600805</c:v>
                </c:pt>
                <c:pt idx="178">
                  <c:v>-0.51310122901695809</c:v>
                </c:pt>
                <c:pt idx="179">
                  <c:v>-0.50707999959146</c:v>
                </c:pt>
                <c:pt idx="180">
                  <c:v>-0.50112243468046302</c:v>
                </c:pt>
                <c:pt idx="181">
                  <c:v>-0.49522805183280122</c:v>
                </c:pt>
                <c:pt idx="182">
                  <c:v>-0.48939636514745261</c:v>
                </c:pt>
                <c:pt idx="183">
                  <c:v>-0.48362688563031003</c:v>
                </c:pt>
                <c:pt idx="184">
                  <c:v>-0.47791912153600347</c:v>
                </c:pt>
                <c:pt idx="185">
                  <c:v>-0.47227257869530281</c:v>
                </c:pt>
                <c:pt idx="186">
                  <c:v>-0.46668676082860822</c:v>
                </c:pt>
                <c:pt idx="187">
                  <c:v>-0.4611611698460199</c:v>
                </c:pt>
                <c:pt idx="188">
                  <c:v>-0.45569530613446574</c:v>
                </c:pt>
                <c:pt idx="189">
                  <c:v>-0.45028866883234459</c:v>
                </c:pt>
                <c:pt idx="190">
                  <c:v>-0.44494075609213457</c:v>
                </c:pt>
                <c:pt idx="191">
                  <c:v>-0.43965106533139353</c:v>
                </c:pt>
                <c:pt idx="192">
                  <c:v>-0.43441909347257202</c:v>
                </c:pt>
                <c:pt idx="193">
                  <c:v>-0.42924433717204002</c:v>
                </c:pt>
                <c:pt idx="194">
                  <c:v>-0.42412629303871929</c:v>
                </c:pt>
                <c:pt idx="195">
                  <c:v>-0.41906445784269603</c:v>
                </c:pt>
                <c:pt idx="196">
                  <c:v>-0.41405832871418152</c:v>
                </c:pt>
                <c:pt idx="197">
                  <c:v>-0.40910740333317119</c:v>
                </c:pt>
                <c:pt idx="198">
                  <c:v>-0.40421118011014412</c:v>
                </c:pt>
                <c:pt idx="199">
                  <c:v>-0.39936915835813291</c:v>
                </c:pt>
                <c:pt idx="200">
                  <c:v>-0.39458083845648112</c:v>
                </c:pt>
                <c:pt idx="201">
                  <c:v>-0.38984572200659828</c:v>
                </c:pt>
                <c:pt idx="202">
                  <c:v>-0.3851633119800088</c:v>
                </c:pt>
                <c:pt idx="203">
                  <c:v>-0.38053311285898328</c:v>
                </c:pt>
                <c:pt idx="204">
                  <c:v>-0.37595463077002961</c:v>
                </c:pt>
                <c:pt idx="205">
                  <c:v>-0.37142737361051353</c:v>
                </c:pt>
                <c:pt idx="206">
                  <c:v>-0.36695085116866766</c:v>
                </c:pt>
                <c:pt idx="207">
                  <c:v>-0.3625245752372398</c:v>
                </c:pt>
                <c:pt idx="208">
                  <c:v>-0.35814805972102332</c:v>
                </c:pt>
                <c:pt idx="209">
                  <c:v>-0.35382082073850413</c:v>
                </c:pt>
                <c:pt idx="210">
                  <c:v>-0.34954237671784893</c:v>
                </c:pt>
                <c:pt idx="211">
                  <c:v>-0.34531224848745462</c:v>
                </c:pt>
                <c:pt idx="212">
                  <c:v>-0.34112995936126994</c:v>
                </c:pt>
                <c:pt idx="213">
                  <c:v>-0.33699503521909152</c:v>
                </c:pt>
                <c:pt idx="214">
                  <c:v>-0.33290700458203271</c:v>
                </c:pt>
                <c:pt idx="215">
                  <c:v>-0.32886539868335496</c:v>
                </c:pt>
                <c:pt idx="216">
                  <c:v>-0.32486975153484332</c:v>
                </c:pt>
                <c:pt idx="217">
                  <c:v>-0.32091959998890657</c:v>
                </c:pt>
                <c:pt idx="218">
                  <c:v>-0.3170144837965686</c:v>
                </c:pt>
                <c:pt idx="219">
                  <c:v>-0.31315394566152066</c:v>
                </c:pt>
                <c:pt idx="220">
                  <c:v>-0.30933753129038838</c:v>
                </c:pt>
                <c:pt idx="221">
                  <c:v>-0.3055647894393726</c:v>
                </c:pt>
                <c:pt idx="222">
                  <c:v>-0.30183527195740817</c:v>
                </c:pt>
                <c:pt idx="223">
                  <c:v>-0.29814853382598594</c:v>
                </c:pt>
                <c:pt idx="224">
                  <c:v>-0.29450413319577412</c:v>
                </c:pt>
                <c:pt idx="225">
                  <c:v>-0.29090163142017428</c:v>
                </c:pt>
                <c:pt idx="226">
                  <c:v>-0.28734059308593868</c:v>
                </c:pt>
                <c:pt idx="227">
                  <c:v>-0.28382058604097293</c:v>
                </c:pt>
                <c:pt idx="228">
                  <c:v>-0.28034118141944381</c:v>
                </c:pt>
                <c:pt idx="229">
                  <c:v>-0.27690195366430703</c:v>
                </c:pt>
                <c:pt idx="230">
                  <c:v>-0.27350248054736659</c:v>
                </c:pt>
                <c:pt idx="231">
                  <c:v>-0.27014234318697034</c:v>
                </c:pt>
                <c:pt idx="232">
                  <c:v>-0.26682112606344882</c:v>
                </c:pt>
                <c:pt idx="233">
                  <c:v>-0.26353841703239222</c:v>
                </c:pt>
                <c:pt idx="234">
                  <c:v>-0.26029380733586516</c:v>
                </c:pt>
                <c:pt idx="235">
                  <c:v>-0.25708689161164844</c:v>
                </c:pt>
                <c:pt idx="236">
                  <c:v>-0.25391726790059838</c:v>
                </c:pt>
                <c:pt idx="237">
                  <c:v>-0.25078453765220926</c:v>
                </c:pt>
                <c:pt idx="238">
                  <c:v>-0.24768830572846032</c:v>
                </c:pt>
                <c:pt idx="239">
                  <c:v>-0.24462818040602705</c:v>
                </c:pt>
                <c:pt idx="240">
                  <c:v>-0.24160377337693476</c:v>
                </c:pt>
                <c:pt idx="241">
                  <c:v>-0.23861469974772453</c:v>
                </c:pt>
                <c:pt idx="242">
                  <c:v>-0.23566057803720653</c:v>
                </c:pt>
                <c:pt idx="243">
                  <c:v>-0.23274103017286549</c:v>
                </c:pt>
                <c:pt idx="244">
                  <c:v>-0.22985568148598604</c:v>
                </c:pt>
                <c:pt idx="245">
                  <c:v>-0.22700416070555965</c:v>
                </c:pt>
                <c:pt idx="246">
                  <c:v>-0.22418609995103478</c:v>
                </c:pt>
                <c:pt idx="247">
                  <c:v>-0.22140113472396883</c:v>
                </c:pt>
                <c:pt idx="248">
                  <c:v>-0.21864890389863634</c:v>
                </c:pt>
                <c:pt idx="249">
                  <c:v>-0.21592904971164978</c:v>
                </c:pt>
                <c:pt idx="250">
                  <c:v>-0.21324121775064325</c:v>
                </c:pt>
                <c:pt idx="251">
                  <c:v>-0.21058505694206969</c:v>
                </c:pt>
                <c:pt idx="252">
                  <c:v>-0.20796021953815866</c:v>
                </c:pt>
                <c:pt idx="253">
                  <c:v>-0.20536636110308271</c:v>
                </c:pt>
                <c:pt idx="254">
                  <c:v>-0.20280314049837372</c:v>
                </c:pt>
                <c:pt idx="255">
                  <c:v>-0.20027021986763488</c:v>
                </c:pt>
                <c:pt idx="256">
                  <c:v>-0.19776726462058605</c:v>
                </c:pt>
                <c:pt idx="257">
                  <c:v>-0.19529394341648504</c:v>
                </c:pt>
                <c:pt idx="258">
                  <c:v>-0.19284992814695839</c:v>
                </c:pt>
                <c:pt idx="259">
                  <c:v>-0.1904348939182812</c:v>
                </c:pt>
                <c:pt idx="260">
                  <c:v>-0.18804851903314468</c:v>
                </c:pt>
                <c:pt idx="261">
                  <c:v>-0.18569048497192242</c:v>
                </c:pt>
                <c:pt idx="262">
                  <c:v>-0.18336047637350775</c:v>
                </c:pt>
                <c:pt idx="263">
                  <c:v>-0.18105818101571122</c:v>
                </c:pt>
                <c:pt idx="264">
                  <c:v>-0.17878328979527736</c:v>
                </c:pt>
                <c:pt idx="265">
                  <c:v>-0.17653549670752139</c:v>
                </c:pt>
                <c:pt idx="266">
                  <c:v>-0.17431449882564873</c:v>
                </c:pt>
                <c:pt idx="267">
                  <c:v>-0.17211999627974617</c:v>
                </c:pt>
                <c:pt idx="268">
                  <c:v>-0.16995169223549783</c:v>
                </c:pt>
                <c:pt idx="269">
                  <c:v>-0.16780929287262192</c:v>
                </c:pt>
                <c:pt idx="270">
                  <c:v>-0.16569250736308622</c:v>
                </c:pt>
                <c:pt idx="271">
                  <c:v>-0.16360104784908855</c:v>
                </c:pt>
                <c:pt idx="272">
                  <c:v>-0.1615346294208502</c:v>
                </c:pt>
                <c:pt idx="273">
                  <c:v>-0.15949297009421487</c:v>
                </c:pt>
                <c:pt idx="274">
                  <c:v>-0.15747579078810703</c:v>
                </c:pt>
                <c:pt idx="275">
                  <c:v>-0.15548281530183336</c:v>
                </c:pt>
                <c:pt idx="276">
                  <c:v>-0.15351377029226987</c:v>
                </c:pt>
                <c:pt idx="277">
                  <c:v>-0.1515683852509267</c:v>
                </c:pt>
                <c:pt idx="278">
                  <c:v>-0.14964639248093889</c:v>
                </c:pt>
                <c:pt idx="279">
                  <c:v>-0.14774752707396402</c:v>
                </c:pt>
                <c:pt idx="280">
                  <c:v>-0.14587152688702879</c:v>
                </c:pt>
                <c:pt idx="281">
                  <c:v>-0.14401813251930992</c:v>
                </c:pt>
                <c:pt idx="282">
                  <c:v>-0.14218708728889728</c:v>
                </c:pt>
                <c:pt idx="283">
                  <c:v>-0.14037813720952219</c:v>
                </c:pt>
                <c:pt idx="284">
                  <c:v>-0.13859103096727002</c:v>
                </c:pt>
                <c:pt idx="285">
                  <c:v>-0.13682551989730091</c:v>
                </c:pt>
                <c:pt idx="286">
                  <c:v>-0.13508135796056914</c:v>
                </c:pt>
                <c:pt idx="287">
                  <c:v>-0.1333583017205765</c:v>
                </c:pt>
                <c:pt idx="288">
                  <c:v>-0.13165611032013658</c:v>
                </c:pt>
                <c:pt idx="289">
                  <c:v>-0.12997454545819137</c:v>
                </c:pt>
                <c:pt idx="290">
                  <c:v>-0.12831337136666468</c:v>
                </c:pt>
                <c:pt idx="291">
                  <c:v>-0.12667235478738223</c:v>
                </c:pt>
                <c:pt idx="292">
                  <c:v>-0.1250512649490399</c:v>
                </c:pt>
                <c:pt idx="293">
                  <c:v>-0.12344987354425312</c:v>
                </c:pt>
                <c:pt idx="294">
                  <c:v>-0.12186795470667486</c:v>
                </c:pt>
                <c:pt idx="295">
                  <c:v>-0.12030528498820849</c:v>
                </c:pt>
                <c:pt idx="296">
                  <c:v>-0.11876164333629562</c:v>
                </c:pt>
                <c:pt idx="297">
                  <c:v>-0.11723681107131056</c:v>
                </c:pt>
                <c:pt idx="298">
                  <c:v>-0.11573057186404807</c:v>
                </c:pt>
                <c:pt idx="299">
                  <c:v>-0.11424271171332713</c:v>
                </c:pt>
                <c:pt idx="300">
                  <c:v>-0.11277301892369275</c:v>
                </c:pt>
                <c:pt idx="301">
                  <c:v>-0.11132128408324334</c:v>
                </c:pt>
                <c:pt idx="302">
                  <c:v>-0.10988730004156999</c:v>
                </c:pt>
                <c:pt idx="303">
                  <c:v>-0.10847086188783085</c:v>
                </c:pt>
                <c:pt idx="304">
                  <c:v>-0.10707176692893804</c:v>
                </c:pt>
                <c:pt idx="305">
                  <c:v>-0.10568981466788728</c:v>
                </c:pt>
                <c:pt idx="306">
                  <c:v>-0.10432480678221306</c:v>
                </c:pt>
                <c:pt idx="307">
                  <c:v>-0.10297654710259196</c:v>
                </c:pt>
                <c:pt idx="308">
                  <c:v>-0.10164484159157217</c:v>
                </c:pt>
                <c:pt idx="309">
                  <c:v>-0.10032949832245519</c:v>
                </c:pt>
                <c:pt idx="310">
                  <c:v>-9.9030327458319301E-2</c:v>
                </c:pt>
                <c:pt idx="311">
                  <c:v>-9.7747141231189452E-2</c:v>
                </c:pt>
                <c:pt idx="312">
                  <c:v>-9.647975392135702E-2</c:v>
                </c:pt>
                <c:pt idx="313">
                  <c:v>-9.522798183684987E-2</c:v>
                </c:pt>
                <c:pt idx="314">
                  <c:v>-9.3991643293054872E-2</c:v>
                </c:pt>
                <c:pt idx="315">
                  <c:v>-9.2770558592494681E-2</c:v>
                </c:pt>
                <c:pt idx="316">
                  <c:v>-9.1564550004758966E-2</c:v>
                </c:pt>
                <c:pt idx="317">
                  <c:v>-9.0373441746593064E-2</c:v>
                </c:pt>
                <c:pt idx="318">
                  <c:v>-8.9197059962142985E-2</c:v>
                </c:pt>
                <c:pt idx="319">
                  <c:v>-8.8035232703359736E-2</c:v>
                </c:pt>
                <c:pt idx="320">
                  <c:v>-8.6887789910562063E-2</c:v>
                </c:pt>
                <c:pt idx="321">
                  <c:v>-8.5754563393159608E-2</c:v>
                </c:pt>
                <c:pt idx="322">
                  <c:v>-8.4635386810535673E-2</c:v>
                </c:pt>
                <c:pt idx="323">
                  <c:v>-8.3530095653091732E-2</c:v>
                </c:pt>
                <c:pt idx="324">
                  <c:v>-8.2438527223451991E-2</c:v>
                </c:pt>
                <c:pt idx="325">
                  <c:v>-8.1360520617830445E-2</c:v>
                </c:pt>
                <c:pt idx="326">
                  <c:v>-8.0295916707558271E-2</c:v>
                </c:pt>
                <c:pt idx="327">
                  <c:v>-7.9244558120773953E-2</c:v>
                </c:pt>
                <c:pt idx="328">
                  <c:v>-7.8206289224273876E-2</c:v>
                </c:pt>
                <c:pt idx="329">
                  <c:v>-7.7180956105525236E-2</c:v>
                </c:pt>
                <c:pt idx="330">
                  <c:v>-7.6168406554839488E-2</c:v>
                </c:pt>
                <c:pt idx="331">
                  <c:v>-7.5168490047707384E-2</c:v>
                </c:pt>
                <c:pt idx="332">
                  <c:v>-7.4181057727293997E-2</c:v>
                </c:pt>
                <c:pt idx="333">
                  <c:v>-7.3205962387094869E-2</c:v>
                </c:pt>
                <c:pt idx="334">
                  <c:v>-7.2243058453751022E-2</c:v>
                </c:pt>
                <c:pt idx="335">
                  <c:v>-7.1292201970024185E-2</c:v>
                </c:pt>
                <c:pt idx="336">
                  <c:v>-7.0353250577930071E-2</c:v>
                </c:pt>
                <c:pt idx="337">
                  <c:v>-6.9426063502030386E-2</c:v>
                </c:pt>
                <c:pt idx="338">
                  <c:v>-6.8510501532881754E-2</c:v>
                </c:pt>
                <c:pt idx="339">
                  <c:v>-6.760642701064197E-2</c:v>
                </c:pt>
                <c:pt idx="340">
                  <c:v>-6.6713703808832014E-2</c:v>
                </c:pt>
                <c:pt idx="341">
                  <c:v>-6.5832197318253197E-2</c:v>
                </c:pt>
                <c:pt idx="342">
                  <c:v>-6.4961774431059327E-2</c:v>
                </c:pt>
                <c:pt idx="343">
                  <c:v>-6.4102303524981599E-2</c:v>
                </c:pt>
                <c:pt idx="344">
                  <c:v>-6.3253654447707058E-2</c:v>
                </c:pt>
                <c:pt idx="345">
                  <c:v>-6.2415698501408191E-2</c:v>
                </c:pt>
                <c:pt idx="346">
                  <c:v>-6.1588308427423896E-2</c:v>
                </c:pt>
                <c:pt idx="347">
                  <c:v>-6.0771358391089721E-2</c:v>
                </c:pt>
                <c:pt idx="348">
                  <c:v>-5.9964723966717738E-2</c:v>
                </c:pt>
                <c:pt idx="349">
                  <c:v>-5.9168282122723473E-2</c:v>
                </c:pt>
                <c:pt idx="350">
                  <c:v>-5.8381911206900464E-2</c:v>
                </c:pt>
                <c:pt idx="351">
                  <c:v>-5.7605490931839885E-2</c:v>
                </c:pt>
                <c:pt idx="352">
                  <c:v>-5.6838902360495526E-2</c:v>
                </c:pt>
                <c:pt idx="353">
                  <c:v>-5.6082027891891734E-2</c:v>
                </c:pt>
                <c:pt idx="354">
                  <c:v>-5.5334751246974664E-2</c:v>
                </c:pt>
                <c:pt idx="355">
                  <c:v>-5.4596957454604106E-2</c:v>
                </c:pt>
                <c:pt idx="356">
                  <c:v>-5.3868532837686368E-2</c:v>
                </c:pt>
                <c:pt idx="357">
                  <c:v>-5.3149364999445732E-2</c:v>
                </c:pt>
                <c:pt idx="358">
                  <c:v>-5.2439342809834394E-2</c:v>
                </c:pt>
                <c:pt idx="359">
                  <c:v>-5.1738356392078876E-2</c:v>
                </c:pt>
                <c:pt idx="360">
                  <c:v>-5.1046297109362503E-2</c:v>
                </c:pt>
                <c:pt idx="361">
                  <c:v>-5.0363057551642158E-2</c:v>
                </c:pt>
                <c:pt idx="362">
                  <c:v>-4.9688531522598785E-2</c:v>
                </c:pt>
                <c:pt idx="363">
                  <c:v>-4.9022614026719584E-2</c:v>
                </c:pt>
                <c:pt idx="364">
                  <c:v>-4.8365201256511871E-2</c:v>
                </c:pt>
                <c:pt idx="365">
                  <c:v>-4.7716190579846426E-2</c:v>
                </c:pt>
                <c:pt idx="366">
                  <c:v>-4.7075480527429624E-2</c:v>
                </c:pt>
                <c:pt idx="367">
                  <c:v>-4.6442970780403305E-2</c:v>
                </c:pt>
                <c:pt idx="368">
                  <c:v>-4.5818562158070626E-2</c:v>
                </c:pt>
                <c:pt idx="369">
                  <c:v>-4.5202156605747654E-2</c:v>
                </c:pt>
                <c:pt idx="370">
                  <c:v>-4.4593657182738361E-2</c:v>
                </c:pt>
                <c:pt idx="371">
                  <c:v>-4.3992968050433102E-2</c:v>
                </c:pt>
                <c:pt idx="372">
                  <c:v>-4.3399994460528196E-2</c:v>
                </c:pt>
                <c:pt idx="373">
                  <c:v>-4.2814642743366646E-2</c:v>
                </c:pt>
                <c:pt idx="374">
                  <c:v>-4.223682029639763E-2</c:v>
                </c:pt>
                <c:pt idx="375">
                  <c:v>-4.1666435572754804E-2</c:v>
                </c:pt>
                <c:pt idx="376">
                  <c:v>-4.1103398069951141E-2</c:v>
                </c:pt>
                <c:pt idx="377">
                  <c:v>-4.0547618318690221E-2</c:v>
                </c:pt>
                <c:pt idx="378">
                  <c:v>-3.9999007871791836E-2</c:v>
                </c:pt>
                <c:pt idx="379">
                  <c:v>-3.945747929323172E-2</c:v>
                </c:pt>
                <c:pt idx="380">
                  <c:v>-3.8922946147293448E-2</c:v>
                </c:pt>
                <c:pt idx="381">
                  <c:v>-3.8395322987832069E-2</c:v>
                </c:pt>
                <c:pt idx="382">
                  <c:v>-3.7874525347647736E-2</c:v>
                </c:pt>
                <c:pt idx="383">
                  <c:v>-3.7360469727969012E-2</c:v>
                </c:pt>
                <c:pt idx="384">
                  <c:v>-3.6853073588043711E-2</c:v>
                </c:pt>
                <c:pt idx="385">
                  <c:v>-3.6352255334837394E-2</c:v>
                </c:pt>
                <c:pt idx="386">
                  <c:v>-3.5857934312837264E-2</c:v>
                </c:pt>
                <c:pt idx="387">
                  <c:v>-3.5370030793961373E-2</c:v>
                </c:pt>
                <c:pt idx="388">
                  <c:v>-3.4888465967571329E-2</c:v>
                </c:pt>
                <c:pt idx="389">
                  <c:v>-3.4413161930588E-2</c:v>
                </c:pt>
                <c:pt idx="390">
                  <c:v>-3.3944041677708855E-2</c:v>
                </c:pt>
                <c:pt idx="391">
                  <c:v>-3.3481029091725879E-2</c:v>
                </c:pt>
                <c:pt idx="392">
                  <c:v>-3.3024048933943326E-2</c:v>
                </c:pt>
                <c:pt idx="393">
                  <c:v>-3.257302683469393E-2</c:v>
                </c:pt>
                <c:pt idx="394">
                  <c:v>-3.2127889283952889E-2</c:v>
                </c:pt>
                <c:pt idx="395">
                  <c:v>-3.1688563622048332E-2</c:v>
                </c:pt>
                <c:pt idx="396">
                  <c:v>-3.1254978030467527E-2</c:v>
                </c:pt>
                <c:pt idx="397">
                  <c:v>-3.0827061522757576E-2</c:v>
                </c:pt>
                <c:pt idx="398">
                  <c:v>-3.0404743935520003E-2</c:v>
                </c:pt>
                <c:pt idx="399">
                  <c:v>-2.9987955919497804E-2</c:v>
                </c:pt>
                <c:pt idx="400">
                  <c:v>-2.9576628930754457E-2</c:v>
                </c:pt>
                <c:pt idx="401">
                  <c:v>-2.9170695221943495E-2</c:v>
                </c:pt>
                <c:pt idx="402">
                  <c:v>-2.8770087833668235E-2</c:v>
                </c:pt>
                <c:pt idx="403">
                  <c:v>-2.8374740585930154E-2</c:v>
                </c:pt>
                <c:pt idx="404">
                  <c:v>-2.79845880696655E-2</c:v>
                </c:pt>
                <c:pt idx="405">
                  <c:v>-2.7599565638368868E-2</c:v>
                </c:pt>
                <c:pt idx="406">
                  <c:v>-2.7219609399803092E-2</c:v>
                </c:pt>
                <c:pt idx="407">
                  <c:v>-2.6844656207794342E-2</c:v>
                </c:pt>
                <c:pt idx="408">
                  <c:v>-2.6474643654111805E-2</c:v>
                </c:pt>
                <c:pt idx="409">
                  <c:v>-2.6109510060430784E-2</c:v>
                </c:pt>
                <c:pt idx="410">
                  <c:v>-2.5749194470378635E-2</c:v>
                </c:pt>
                <c:pt idx="411">
                  <c:v>-2.5393636641662384E-2</c:v>
                </c:pt>
                <c:pt idx="412">
                  <c:v>-2.5042777038277609E-2</c:v>
                </c:pt>
                <c:pt idx="413">
                  <c:v>-2.4696556822797231E-2</c:v>
                </c:pt>
                <c:pt idx="414">
                  <c:v>-2.4354917848739763E-2</c:v>
                </c:pt>
                <c:pt idx="415">
                  <c:v>-2.4017802653016188E-2</c:v>
                </c:pt>
                <c:pt idx="416">
                  <c:v>-2.3685154448454343E-2</c:v>
                </c:pt>
                <c:pt idx="417">
                  <c:v>-2.3356917116400464E-2</c:v>
                </c:pt>
                <c:pt idx="418">
                  <c:v>-2.3033035199396618E-2</c:v>
                </c:pt>
                <c:pt idx="419">
                  <c:v>-2.2713453893933741E-2</c:v>
                </c:pt>
                <c:pt idx="420">
                  <c:v>-2.2398119043279017E-2</c:v>
                </c:pt>
                <c:pt idx="421">
                  <c:v>-2.20869771303773E-2</c:v>
                </c:pt>
                <c:pt idx="422">
                  <c:v>-2.177997527082531E-2</c:v>
                </c:pt>
                <c:pt idx="423">
                  <c:v>-2.1477061205918503E-2</c:v>
                </c:pt>
                <c:pt idx="424">
                  <c:v>-2.1178183295769135E-2</c:v>
                </c:pt>
                <c:pt idx="425">
                  <c:v>-2.0883290512495489E-2</c:v>
                </c:pt>
                <c:pt idx="426">
                  <c:v>-2.0592332433480968E-2</c:v>
                </c:pt>
                <c:pt idx="427">
                  <c:v>-2.0305259234702812E-2</c:v>
                </c:pt>
                <c:pt idx="428">
                  <c:v>-2.0022021684129275E-2</c:v>
                </c:pt>
                <c:pt idx="429">
                  <c:v>-1.9742571135185075E-2</c:v>
                </c:pt>
                <c:pt idx="430">
                  <c:v>-1.9466859520283857E-2</c:v>
                </c:pt>
                <c:pt idx="431">
                  <c:v>-1.9194839344427572E-2</c:v>
                </c:pt>
                <c:pt idx="432">
                  <c:v>-1.892646367887155E-2</c:v>
                </c:pt>
                <c:pt idx="433">
                  <c:v>-1.8661686154855067E-2</c:v>
                </c:pt>
                <c:pt idx="434">
                  <c:v>-1.8400460957396343E-2</c:v>
                </c:pt>
                <c:pt idx="435">
                  <c:v>-1.8142742819151698E-2</c:v>
                </c:pt>
                <c:pt idx="436">
                  <c:v>-1.7888487014337859E-2</c:v>
                </c:pt>
                <c:pt idx="437">
                  <c:v>-1.7637649352717097E-2</c:v>
                </c:pt>
                <c:pt idx="438">
                  <c:v>-1.7390186173644316E-2</c:v>
                </c:pt>
                <c:pt idx="439">
                  <c:v>-1.7146054340175607E-2</c:v>
                </c:pt>
                <c:pt idx="440">
                  <c:v>-1.6905211233237658E-2</c:v>
                </c:pt>
                <c:pt idx="441">
                  <c:v>-1.6667614745857283E-2</c:v>
                </c:pt>
                <c:pt idx="442">
                  <c:v>-1.6433223277450656E-2</c:v>
                </c:pt>
                <c:pt idx="443">
                  <c:v>-1.6201995728171419E-2</c:v>
                </c:pt>
                <c:pt idx="444">
                  <c:v>-1.5973891493317353E-2</c:v>
                </c:pt>
                <c:pt idx="445">
                  <c:v>-1.5748870457794727E-2</c:v>
                </c:pt>
                <c:pt idx="446">
                  <c:v>-1.5526892990640051E-2</c:v>
                </c:pt>
                <c:pt idx="447">
                  <c:v>-1.5307919939598373E-2</c:v>
                </c:pt>
                <c:pt idx="448">
                  <c:v>-1.5091912625757811E-2</c:v>
                </c:pt>
                <c:pt idx="449">
                  <c:v>-1.4878832838239538E-2</c:v>
                </c:pt>
                <c:pt idx="450">
                  <c:v>-1.4668642828942886E-2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fit_3NN_HCP!$K$18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fit_3NN_HCP!$K$19:$K$469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fit_3NN_HCP!$M$18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fit_3NN_HCP!$G$19:$G$469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fit_3NN_HCP!$M$19:$M$469</c:f>
              <c:numCache>
                <c:formatCode>General</c:formatCode>
                <c:ptCount val="451"/>
                <c:pt idx="0">
                  <c:v>0.17008797903227091</c:v>
                </c:pt>
                <c:pt idx="1">
                  <c:v>7.1348532042981638E-2</c:v>
                </c:pt>
                <c:pt idx="2">
                  <c:v>-2.3102248201236186E-2</c:v>
                </c:pt>
                <c:pt idx="3">
                  <c:v>-0.11341529410628759</c:v>
                </c:pt>
                <c:pt idx="4">
                  <c:v>-0.19973652177564638</c:v>
                </c:pt>
                <c:pt idx="5">
                  <c:v>-0.28220699554109796</c:v>
                </c:pt>
                <c:pt idx="6">
                  <c:v>-0.3609630870736158</c:v>
                </c:pt>
                <c:pt idx="7">
                  <c:v>-0.4361366292554214</c:v>
                </c:pt>
                <c:pt idx="8">
                  <c:v>-0.50785506498783928</c:v>
                </c:pt>
                <c:pt idx="9">
                  <c:v>-0.57624159110392714</c:v>
                </c:pt>
                <c:pt idx="10">
                  <c:v>-0.64141529754884763</c:v>
                </c:pt>
                <c:pt idx="11">
                  <c:v>-0.70349130198563481</c:v>
                </c:pt>
                <c:pt idx="12">
                  <c:v>-0.76258087997849922</c:v>
                </c:pt>
                <c:pt idx="13">
                  <c:v>-0.81879159090076303</c:v>
                </c:pt>
                <c:pt idx="14">
                  <c:v>-0.87222739970950336</c:v>
                </c:pt>
                <c:pt idx="15">
                  <c:v>-0.92298879472415596</c:v>
                </c:pt>
                <c:pt idx="16">
                  <c:v>-0.97117290154169122</c:v>
                </c:pt>
                <c:pt idx="17">
                  <c:v>-1.0168735932165682</c:v>
                </c:pt>
                <c:pt idx="18">
                  <c:v>-1.0601815968292261</c:v>
                </c:pt>
                <c:pt idx="19">
                  <c:v>-1.1011845965627827</c:v>
                </c:pt>
                <c:pt idx="20">
                  <c:v>-1.1399673334035927</c:v>
                </c:pt>
                <c:pt idx="21">
                  <c:v>-1.1766117015772979</c:v>
                </c:pt>
                <c:pt idx="22">
                  <c:v>-1.2111968418284209</c:v>
                </c:pt>
                <c:pt idx="23">
                  <c:v>-1.2437992316477935</c:v>
                </c:pt>
                <c:pt idx="24">
                  <c:v>-1.2744927725486317</c:v>
                </c:pt>
                <c:pt idx="25">
                  <c:v>-1.3033488744887225</c:v>
                </c:pt>
                <c:pt idx="26">
                  <c:v>-1.330436537532905</c:v>
                </c:pt>
                <c:pt idx="27">
                  <c:v>-1.3558224308468181</c:v>
                </c:pt>
                <c:pt idx="28">
                  <c:v>-1.3795709691099201</c:v>
                </c:pt>
                <c:pt idx="29">
                  <c:v>-1.401744386432791</c:v>
                </c:pt>
                <c:pt idx="30">
                  <c:v>-1.4224028078608812</c:v>
                </c:pt>
                <c:pt idx="31">
                  <c:v>-1.4416043185441636</c:v>
                </c:pt>
                <c:pt idx="32">
                  <c:v>-1.4594050306494359</c:v>
                </c:pt>
                <c:pt idx="33">
                  <c:v>-1.475859148089518</c:v>
                </c:pt>
                <c:pt idx="34">
                  <c:v>-1.4910190291410519</c:v>
                </c:pt>
                <c:pt idx="35">
                  <c:v>-1.5049352470202813</c:v>
                </c:pt>
                <c:pt idx="36">
                  <c:v>-1.5176566484838279</c:v>
                </c:pt>
                <c:pt idx="37">
                  <c:v>-1.5292304105192822</c:v>
                </c:pt>
                <c:pt idx="38">
                  <c:v>-1.5397020951882485</c:v>
                </c:pt>
                <c:pt idx="39">
                  <c:v>-1.5491157026824154</c:v>
                </c:pt>
                <c:pt idx="40">
                  <c:v>-1.5575137226512155</c:v>
                </c:pt>
                <c:pt idx="41">
                  <c:v>-1.5649371838576689</c:v>
                </c:pt>
                <c:pt idx="42">
                  <c:v>-1.5714257022171512</c:v>
                </c:pt>
                <c:pt idx="43">
                  <c:v>-1.5770175272720075</c:v>
                </c:pt>
                <c:pt idx="44">
                  <c:v>-1.5817495871531682</c:v>
                </c:pt>
                <c:pt idx="45">
                  <c:v>-1.5856575320782369</c:v>
                </c:pt>
                <c:pt idx="46">
                  <c:v>-1.5887757764338906</c:v>
                </c:pt>
                <c:pt idx="47">
                  <c:v>-1.5911375394888292</c:v>
                </c:pt>
                <c:pt idx="48">
                  <c:v>-1.592774884782008</c:v>
                </c:pt>
                <c:pt idx="49">
                  <c:v>-1.5937187582293848</c:v>
                </c:pt>
                <c:pt idx="50">
                  <c:v>-1.5939990249910092</c:v>
                </c:pt>
                <c:pt idx="51">
                  <c:v>-1.593644505138879</c:v>
                </c:pt>
                <c:pt idx="52">
                  <c:v>-1.5926830081646699</c:v>
                </c:pt>
                <c:pt idx="53">
                  <c:v>-1.5911413663651577</c:v>
                </c:pt>
                <c:pt idx="54">
                  <c:v>-1.5890454671418925</c:v>
                </c:pt>
                <c:pt idx="55">
                  <c:v>-1.5864202842504864</c:v>
                </c:pt>
                <c:pt idx="56">
                  <c:v>-1.5832899080337319</c:v>
                </c:pt>
                <c:pt idx="57">
                  <c:v>-1.5796775746716023</c:v>
                </c:pt>
                <c:pt idx="58">
                  <c:v>-1.5756056944801433</c:v>
                </c:pt>
                <c:pt idx="59">
                  <c:v>-1.5710958792901764</c:v>
                </c:pt>
                <c:pt idx="60">
                  <c:v>-1.5661689689357527</c:v>
                </c:pt>
                <c:pt idx="61">
                  <c:v>-1.5608450568812775</c:v>
                </c:pt>
                <c:pt idx="62">
                  <c:v>-1.555143515015313</c:v>
                </c:pt>
                <c:pt idx="63">
                  <c:v>-1.5490830176381216</c:v>
                </c:pt>
                <c:pt idx="64">
                  <c:v>-1.5426815646691385</c:v>
                </c:pt>
                <c:pt idx="65">
                  <c:v>-1.5359565040997034</c:v>
                </c:pt>
                <c:pt idx="66">
                  <c:v>-1.5289245537155425</c:v>
                </c:pt>
                <c:pt idx="67">
                  <c:v>-1.521601822112713</c:v>
                </c:pt>
                <c:pt idx="68">
                  <c:v>-1.5140038290299143</c:v>
                </c:pt>
                <c:pt idx="69">
                  <c:v>-1.5061455250193563</c:v>
                </c:pt>
                <c:pt idx="70">
                  <c:v>-1.4980413104776136</c:v>
                </c:pt>
                <c:pt idx="71">
                  <c:v>-1.489705054057241</c:v>
                </c:pt>
                <c:pt idx="72">
                  <c:v>-1.4811501104791895</c:v>
                </c:pt>
                <c:pt idx="73">
                  <c:v>-1.472389337765466</c:v>
                </c:pt>
                <c:pt idx="74">
                  <c:v>-1.4634351139107999</c:v>
                </c:pt>
                <c:pt idx="75">
                  <c:v>-1.4542993530115054</c:v>
                </c:pt>
                <c:pt idx="76">
                  <c:v>-1.4449935208690943</c:v>
                </c:pt>
                <c:pt idx="77">
                  <c:v>-1.4355286500856725</c:v>
                </c:pt>
                <c:pt idx="78">
                  <c:v>-1.4259153546675514</c:v>
                </c:pt>
                <c:pt idx="79">
                  <c:v>-1.4161638441529933</c:v>
                </c:pt>
                <c:pt idx="80">
                  <c:v>-1.4062839372795093</c:v>
                </c:pt>
                <c:pt idx="81">
                  <c:v>-1.3962850752055762</c:v>
                </c:pt>
                <c:pt idx="82">
                  <c:v>-1.3861763343012155</c:v>
                </c:pt>
                <c:pt idx="83">
                  <c:v>-1.3759664385213606</c:v>
                </c:pt>
                <c:pt idx="84">
                  <c:v>-1.3656637713755209</c:v>
                </c:pt>
                <c:pt idx="85">
                  <c:v>-1.3552763875067741</c:v>
                </c:pt>
                <c:pt idx="86">
                  <c:v>-1.3448120238927488</c:v>
                </c:pt>
                <c:pt idx="87">
                  <c:v>-1.3342781106807866</c:v>
                </c:pt>
                <c:pt idx="88">
                  <c:v>-1.3236817816691364</c:v>
                </c:pt>
                <c:pt idx="89">
                  <c:v>-1.3130298844455957</c:v>
                </c:pt>
                <c:pt idx="90">
                  <c:v>-1.3023289901946979</c:v>
                </c:pt>
                <c:pt idx="91">
                  <c:v>-1.2915854031841283</c:v>
                </c:pt>
                <c:pt idx="92">
                  <c:v>-1.2808051699407539</c:v>
                </c:pt>
                <c:pt idx="93">
                  <c:v>-1.2699940881262943</c:v>
                </c:pt>
                <c:pt idx="94">
                  <c:v>-1.2591577151223232</c:v>
                </c:pt>
                <c:pt idx="95">
                  <c:v>-1.2483013763340134</c:v>
                </c:pt>
                <c:pt idx="96">
                  <c:v>-1.2374301732216886</c:v>
                </c:pt>
                <c:pt idx="97">
                  <c:v>-1.2265489910690017</c:v>
                </c:pt>
                <c:pt idx="98">
                  <c:v>-1.2156625064962145</c:v>
                </c:pt>
                <c:pt idx="99">
                  <c:v>-1.2047751947268532</c:v>
                </c:pt>
                <c:pt idx="100">
                  <c:v>-1.193891336615664</c:v>
                </c:pt>
                <c:pt idx="101">
                  <c:v>-1.183015025445618</c:v>
                </c:pt>
                <c:pt idx="102">
                  <c:v>-1.1721501735013982</c:v>
                </c:pt>
                <c:pt idx="103">
                  <c:v>-1.1613005184266072</c:v>
                </c:pt>
                <c:pt idx="104">
                  <c:v>-1.1504696293716705</c:v>
                </c:pt>
                <c:pt idx="105">
                  <c:v>-1.1396609129392037</c:v>
                </c:pt>
                <c:pt idx="106">
                  <c:v>-1.1288776189333938</c:v>
                </c:pt>
                <c:pt idx="107">
                  <c:v>-1.1181228459197037</c:v>
                </c:pt>
                <c:pt idx="108">
                  <c:v>-1.1073995466010644</c:v>
                </c:pt>
                <c:pt idx="109">
                  <c:v>-1.0967105330164459</c:v>
                </c:pt>
                <c:pt idx="110">
                  <c:v>-1.0860584815675844</c:v>
                </c:pt>
                <c:pt idx="111">
                  <c:v>-1.0754459378793866</c:v>
                </c:pt>
                <c:pt idx="112">
                  <c:v>-1.0648753214994173</c:v>
                </c:pt>
                <c:pt idx="113">
                  <c:v>-1.0543489304416467</c:v>
                </c:pt>
                <c:pt idx="114">
                  <c:v>-1.0438689455795107</c:v>
                </c:pt>
                <c:pt idx="115">
                  <c:v>-1.0334374348931497</c:v>
                </c:pt>
                <c:pt idx="116">
                  <c:v>-1.0230563575755431</c:v>
                </c:pt>
                <c:pt idx="117">
                  <c:v>-1.0127275680021026</c:v>
                </c:pt>
                <c:pt idx="118">
                  <c:v>-1.0024528195681413</c:v>
                </c:pt>
                <c:pt idx="119">
                  <c:v>-0.9922337683985033</c:v>
                </c:pt>
                <c:pt idx="120">
                  <c:v>-0.9820719769334687</c:v>
                </c:pt>
                <c:pt idx="121">
                  <c:v>-0.9719689173949716</c:v>
                </c:pt>
                <c:pt idx="122">
                  <c:v>-0.96192597513697231</c:v>
                </c:pt>
                <c:pt idx="123">
                  <c:v>-0.95194445188376253</c:v>
                </c:pt>
                <c:pt idx="124">
                  <c:v>-0.94202556885981503</c:v>
                </c:pt>
                <c:pt idx="125">
                  <c:v>-0.93217046981470464</c:v>
                </c:pt>
                <c:pt idx="126">
                  <c:v>-0.92238022394649499</c:v>
                </c:pt>
                <c:pt idx="127">
                  <c:v>-0.91265582872688134</c:v>
                </c:pt>
                <c:pt idx="128">
                  <c:v>-0.90299821263127655</c:v>
                </c:pt>
                <c:pt idx="129">
                  <c:v>-0.89340823777693024</c:v>
                </c:pt>
                <c:pt idx="130">
                  <c:v>-0.88388670247205492</c:v>
                </c:pt>
                <c:pt idx="131">
                  <c:v>-0.87443434367884765</c:v>
                </c:pt>
                <c:pt idx="132">
                  <c:v>-0.86505183939322305</c:v>
                </c:pt>
                <c:pt idx="133">
                  <c:v>-0.85573981094392315</c:v>
                </c:pt>
                <c:pt idx="134">
                  <c:v>-0.84649882521367126</c:v>
                </c:pt>
                <c:pt idx="135">
                  <c:v>-0.83732939678486362</c:v>
                </c:pt>
                <c:pt idx="136">
                  <c:v>-0.82823199001227799</c:v>
                </c:pt>
                <c:pt idx="137">
                  <c:v>-0.81920702102515564</c:v>
                </c:pt>
                <c:pt idx="138">
                  <c:v>-0.81025485966097976</c:v>
                </c:pt>
                <c:pt idx="139">
                  <c:v>-0.8013758313331365</c:v>
                </c:pt>
                <c:pt idx="140">
                  <c:v>-0.79257021883464907</c:v>
                </c:pt>
                <c:pt idx="141">
                  <c:v>-0.78383826408004897</c:v>
                </c:pt>
                <c:pt idx="142">
                  <c:v>-0.77518016978740545</c:v>
                </c:pt>
                <c:pt idx="143">
                  <c:v>-0.76659610110246268</c:v>
                </c:pt>
                <c:pt idx="144">
                  <c:v>-0.75808618716677811</c:v>
                </c:pt>
                <c:pt idx="145">
                  <c:v>-0.74965052263168619</c:v>
                </c:pt>
                <c:pt idx="146">
                  <c:v>-0.74128916911986553</c:v>
                </c:pt>
                <c:pt idx="147">
                  <c:v>-0.73300215663620871</c:v>
                </c:pt>
                <c:pt idx="148">
                  <c:v>-0.72478948492966566</c:v>
                </c:pt>
                <c:pt idx="149">
                  <c:v>-0.71665112480766047</c:v>
                </c:pt>
                <c:pt idx="150">
                  <c:v>-0.70858701940463231</c:v>
                </c:pt>
                <c:pt idx="151">
                  <c:v>-0.70059708540620447</c:v>
                </c:pt>
                <c:pt idx="152">
                  <c:v>-0.69268121423044393</c:v>
                </c:pt>
                <c:pt idx="153">
                  <c:v>-0.68483927316760607</c:v>
                </c:pt>
                <c:pt idx="154">
                  <c:v>-0.67707110647973912</c:v>
                </c:pt>
                <c:pt idx="155">
                  <c:v>-0.66937653646146344</c:v>
                </c:pt>
                <c:pt idx="156">
                  <c:v>-0.66175536446319916</c:v>
                </c:pt>
                <c:pt idx="157">
                  <c:v>-0.65420737187808087</c:v>
                </c:pt>
                <c:pt idx="158">
                  <c:v>-0.64673232109375889</c:v>
                </c:pt>
                <c:pt idx="159">
                  <c:v>-0.6393299564102326</c:v>
                </c:pt>
                <c:pt idx="160">
                  <c:v>-0.6320000049248522</c:v>
                </c:pt>
                <c:pt idx="161">
                  <c:v>-0.62474217738555982</c:v>
                </c:pt>
                <c:pt idx="162">
                  <c:v>-0.61755616901342247</c:v>
                </c:pt>
                <c:pt idx="163">
                  <c:v>-0.61044166029547986</c:v>
                </c:pt>
                <c:pt idx="164">
                  <c:v>-0.60339831774887809</c:v>
                </c:pt>
                <c:pt idx="165">
                  <c:v>-0.59642579465724654</c:v>
                </c:pt>
                <c:pt idx="166">
                  <c:v>-0.58952373178024309</c:v>
                </c:pt>
                <c:pt idx="167">
                  <c:v>-0.58269175803714501</c:v>
                </c:pt>
                <c:pt idx="168">
                  <c:v>-0.57592949116536307</c:v>
                </c:pt>
                <c:pt idx="169">
                  <c:v>-0.56923653835470278</c:v>
                </c:pt>
                <c:pt idx="170">
                  <c:v>-0.5626124968581826</c:v>
                </c:pt>
                <c:pt idx="171">
                  <c:v>-0.55605695458019455</c:v>
                </c:pt>
                <c:pt idx="172">
                  <c:v>-0.54956949064275507</c:v>
                </c:pt>
                <c:pt idx="173">
                  <c:v>-0.54314967593058916</c:v>
                </c:pt>
                <c:pt idx="174">
                  <c:v>-0.53679707361574458</c:v>
                </c:pt>
                <c:pt idx="175">
                  <c:v>-0.5305112396624303</c:v>
                </c:pt>
                <c:pt idx="176">
                  <c:v>-0.52429172331273699</c:v>
                </c:pt>
                <c:pt idx="177">
                  <c:v>-0.51813806755388192</c:v>
                </c:pt>
                <c:pt idx="178">
                  <c:v>-0.51204980956760326</c:v>
                </c:pt>
                <c:pt idx="179">
                  <c:v>-0.50602648116229909</c:v>
                </c:pt>
                <c:pt idx="180">
                  <c:v>-0.50006760918849757</c:v>
                </c:pt>
                <c:pt idx="181">
                  <c:v>-0.4941727159382176</c:v>
                </c:pt>
                <c:pt idx="182">
                  <c:v>-0.48834131952876486</c:v>
                </c:pt>
                <c:pt idx="183">
                  <c:v>-0.48257293427149062</c:v>
                </c:pt>
                <c:pt idx="184">
                  <c:v>-0.47686707102602716</c:v>
                </c:pt>
                <c:pt idx="185">
                  <c:v>-0.47122323754048256</c:v>
                </c:pt>
                <c:pt idx="186">
                  <c:v>-0.46564093877808455</c:v>
                </c:pt>
                <c:pt idx="187">
                  <c:v>-0.46011967723072578</c:v>
                </c:pt>
                <c:pt idx="188">
                  <c:v>-0.45465895321986188</c:v>
                </c:pt>
                <c:pt idx="189">
                  <c:v>-0.44925826518519252</c:v>
                </c:pt>
                <c:pt idx="190">
                  <c:v>-0.4439171099615476</c:v>
                </c:pt>
                <c:pt idx="191">
                  <c:v>-0.43863498304437681</c:v>
                </c:pt>
                <c:pt idx="192">
                  <c:v>-0.43341137884423858</c:v>
                </c:pt>
                <c:pt idx="193">
                  <c:v>-0.42824579093066761</c:v>
                </c:pt>
                <c:pt idx="194">
                  <c:v>-0.42313771226578378</c:v>
                </c:pt>
                <c:pt idx="195">
                  <c:v>-0.41808663542800023</c:v>
                </c:pt>
                <c:pt idx="196">
                  <c:v>-0.41309205282617106</c:v>
                </c:pt>
                <c:pt idx="197">
                  <c:v>-0.40815345690451321</c:v>
                </c:pt>
                <c:pt idx="198">
                  <c:v>-0.40327034033862103</c:v>
                </c:pt>
                <c:pt idx="199">
                  <c:v>-0.39844219622288396</c:v>
                </c:pt>
                <c:pt idx="200">
                  <c:v>-0.39366851824960941</c:v>
                </c:pt>
                <c:pt idx="201">
                  <c:v>-0.38894880088013961</c:v>
                </c:pt>
                <c:pt idx="202">
                  <c:v>-0.38428253950824393</c:v>
                </c:pt>
                <c:pt idx="203">
                  <c:v>-0.37966923061605973</c:v>
                </c:pt>
                <c:pt idx="204">
                  <c:v>-0.37510837192284141</c:v>
                </c:pt>
                <c:pt idx="205">
                  <c:v>-0.37059946252677467</c:v>
                </c:pt>
                <c:pt idx="206">
                  <c:v>-0.3661420030401013</c:v>
                </c:pt>
                <c:pt idx="207">
                  <c:v>-0.36173549571779229</c:v>
                </c:pt>
                <c:pt idx="208">
                  <c:v>-0.3573794445799971</c:v>
                </c:pt>
                <c:pt idx="209">
                  <c:v>-0.35307335552849489</c:v>
                </c:pt>
                <c:pt idx="210">
                  <c:v>-0.34881673645736139</c:v>
                </c:pt>
                <c:pt idx="211">
                  <c:v>-0.34460909735805634</c:v>
                </c:pt>
                <c:pt idx="212">
                  <c:v>-0.34044995041914067</c:v>
                </c:pt>
                <c:pt idx="213">
                  <c:v>-0.33633881012080891</c:v>
                </c:pt>
                <c:pt idx="214">
                  <c:v>-0.33227519332442679</c:v>
                </c:pt>
                <c:pt idx="215">
                  <c:v>-0.32825861935726375</c:v>
                </c:pt>
                <c:pt idx="216">
                  <c:v>-0.32428861009258519</c:v>
                </c:pt>
                <c:pt idx="217">
                  <c:v>-0.32036469002528151</c:v>
                </c:pt>
                <c:pt idx="218">
                  <c:v>-0.31648638634319487</c:v>
                </c:pt>
                <c:pt idx="219">
                  <c:v>-0.31265322899430587</c:v>
                </c:pt>
                <c:pt idx="220">
                  <c:v>-0.3088647507499292</c:v>
                </c:pt>
                <c:pt idx="221">
                  <c:v>-0.30512048726407182</c:v>
                </c:pt>
                <c:pt idx="222">
                  <c:v>-0.30141997712909085</c:v>
                </c:pt>
                <c:pt idx="223">
                  <c:v>-0.29776276192779755</c:v>
                </c:pt>
                <c:pt idx="224">
                  <c:v>-0.29414838628213719</c:v>
                </c:pt>
                <c:pt idx="225">
                  <c:v>-0.29057639789857093</c:v>
                </c:pt>
                <c:pt idx="226">
                  <c:v>-0.28704634761029213</c:v>
                </c:pt>
                <c:pt idx="227">
                  <c:v>-0.28355778941639442</c:v>
                </c:pt>
                <c:pt idx="228">
                  <c:v>-0.28011028051810827</c:v>
                </c:pt>
                <c:pt idx="229">
                  <c:v>-0.27670338135222022</c:v>
                </c:pt>
                <c:pt idx="230">
                  <c:v>-0.27333665562178266</c:v>
                </c:pt>
                <c:pt idx="231">
                  <c:v>-0.27000967032422191</c:v>
                </c:pt>
                <c:pt idx="232">
                  <c:v>-0.26672199577694228</c:v>
                </c:pt>
                <c:pt idx="233">
                  <c:v>-0.26347320564053295</c:v>
                </c:pt>
                <c:pt idx="234">
                  <c:v>-0.26026287693966171</c:v>
                </c:pt>
                <c:pt idx="235">
                  <c:v>-0.25709059008175678</c:v>
                </c:pt>
                <c:pt idx="236">
                  <c:v>-0.25395592887356072</c:v>
                </c:pt>
                <c:pt idx="237">
                  <c:v>-0.25085848053564436</c:v>
                </c:pt>
                <c:pt idx="238">
                  <c:v>-0.24779783571496219</c:v>
                </c:pt>
                <c:pt idx="239">
                  <c:v>-0.2447735884955296</c:v>
                </c:pt>
                <c:pt idx="240">
                  <c:v>-0.24178533640730071</c:v>
                </c:pt>
                <c:pt idx="241">
                  <c:v>-0.23883268043331896</c:v>
                </c:pt>
                <c:pt idx="242">
                  <c:v>-0.23591522501521436</c:v>
                </c:pt>
                <c:pt idx="243">
                  <c:v>-0.23303257805711744</c:v>
                </c:pt>
                <c:pt idx="244">
                  <c:v>-0.2301843509280537</c:v>
                </c:pt>
                <c:pt idx="245">
                  <c:v>-0.22737015846288813</c:v>
                </c:pt>
                <c:pt idx="246">
                  <c:v>-0.22458961896187918</c:v>
                </c:pt>
                <c:pt idx="247">
                  <c:v>-0.2218423541889038</c:v>
                </c:pt>
                <c:pt idx="248">
                  <c:v>-0.21912798936841091</c:v>
                </c:pt>
                <c:pt idx="249">
                  <c:v>-0.21644615318116117</c:v>
                </c:pt>
                <c:pt idx="250">
                  <c:v>-0.21379647775880653</c:v>
                </c:pt>
                <c:pt idx="251">
                  <c:v>-0.21117859867736208</c:v>
                </c:pt>
                <c:pt idx="252">
                  <c:v>-0.20859215494961852</c:v>
                </c:pt>
                <c:pt idx="253">
                  <c:v>-0.20603678901655037</c:v>
                </c:pt>
                <c:pt idx="254">
                  <c:v>-0.2035121467377588</c:v>
                </c:pt>
                <c:pt idx="255">
                  <c:v>-0.20101787738100099</c:v>
                </c:pt>
                <c:pt idx="256">
                  <c:v>-0.19855363361084724</c:v>
                </c:pt>
                <c:pt idx="257">
                  <c:v>-0.19611907147650573</c:v>
                </c:pt>
                <c:pt idx="258">
                  <c:v>-0.19371385039886119</c:v>
                </c:pt>
                <c:pt idx="259">
                  <c:v>-0.19133763315676136</c:v>
                </c:pt>
                <c:pt idx="260">
                  <c:v>-0.18899008587259802</c:v>
                </c:pt>
                <c:pt idx="261">
                  <c:v>-0.18667087799719476</c:v>
                </c:pt>
                <c:pt idx="262">
                  <c:v>-0.18437968229407825</c:v>
                </c:pt>
                <c:pt idx="263">
                  <c:v>-0.18211617482312473</c:v>
                </c:pt>
                <c:pt idx="264">
                  <c:v>-0.17988003492364546</c:v>
                </c:pt>
                <c:pt idx="265">
                  <c:v>-0.17767094519691293</c:v>
                </c:pt>
                <c:pt idx="266">
                  <c:v>-0.17548859148819523</c:v>
                </c:pt>
                <c:pt idx="267">
                  <c:v>-0.17333266286829332</c:v>
                </c:pt>
                <c:pt idx="268">
                  <c:v>-0.1712028516146325</c:v>
                </c:pt>
                <c:pt idx="269">
                  <c:v>-0.16909885319191303</c:v>
                </c:pt>
                <c:pt idx="270">
                  <c:v>-0.16702036623237695</c:v>
                </c:pt>
                <c:pt idx="271">
                  <c:v>-0.16496709251568442</c:v>
                </c:pt>
                <c:pt idx="272">
                  <c:v>-0.16293873694844818</c:v>
                </c:pt>
                <c:pt idx="273">
                  <c:v>-0.16093500754342305</c:v>
                </c:pt>
                <c:pt idx="274">
                  <c:v>-0.15895561539841035</c:v>
                </c:pt>
                <c:pt idx="275">
                  <c:v>-0.1570002746748585</c:v>
                </c:pt>
                <c:pt idx="276">
                  <c:v>-0.1550687025762125</c:v>
                </c:pt>
                <c:pt idx="277">
                  <c:v>-0.15316061932600422</c:v>
                </c:pt>
                <c:pt idx="278">
                  <c:v>-0.15127574814573413</c:v>
                </c:pt>
                <c:pt idx="279">
                  <c:v>-0.1494138152325318</c:v>
                </c:pt>
                <c:pt idx="280">
                  <c:v>-0.14757454973663892</c:v>
                </c:pt>
                <c:pt idx="281">
                  <c:v>-0.14575768373870338</c:v>
                </c:pt>
                <c:pt idx="282">
                  <c:v>-0.14396295222693695</c:v>
                </c:pt>
                <c:pt idx="283">
                  <c:v>-0.14219009307412045</c:v>
                </c:pt>
                <c:pt idx="284">
                  <c:v>-0.14043884701448248</c:v>
                </c:pt>
                <c:pt idx="285">
                  <c:v>-0.13870895762047464</c:v>
                </c:pt>
                <c:pt idx="286">
                  <c:v>-0.13700017127944053</c:v>
                </c:pt>
                <c:pt idx="287">
                  <c:v>-0.13531223717021446</c:v>
                </c:pt>
                <c:pt idx="288">
                  <c:v>-0.13364490723963149</c:v>
                </c:pt>
                <c:pt idx="289">
                  <c:v>-0.13199793617899286</c:v>
                </c:pt>
                <c:pt idx="290">
                  <c:v>-0.13037108140047468</c:v>
                </c:pt>
                <c:pt idx="291">
                  <c:v>-0.12876410301351165</c:v>
                </c:pt>
                <c:pt idx="292">
                  <c:v>-0.12717676380114265</c:v>
                </c:pt>
                <c:pt idx="293">
                  <c:v>-0.1256088291963498</c:v>
                </c:pt>
                <c:pt idx="294">
                  <c:v>-0.12406006725838814</c:v>
                </c:pt>
                <c:pt idx="295">
                  <c:v>-0.12253024864912818</c:v>
                </c:pt>
                <c:pt idx="296">
                  <c:v>-0.12101914660939803</c:v>
                </c:pt>
                <c:pt idx="297">
                  <c:v>-0.11952653693535949</c:v>
                </c:pt>
                <c:pt idx="298">
                  <c:v>-0.11805219795490575</c:v>
                </c:pt>
                <c:pt idx="299">
                  <c:v>-0.11659591050410859</c:v>
                </c:pt>
                <c:pt idx="300">
                  <c:v>-0.11515745790369684</c:v>
                </c:pt>
                <c:pt idx="301">
                  <c:v>-0.11373662593559872</c:v>
                </c:pt>
                <c:pt idx="302">
                  <c:v>-0.11233320281953629</c:v>
                </c:pt>
                <c:pt idx="303">
                  <c:v>-0.11094697918969645</c:v>
                </c:pt>
                <c:pt idx="304">
                  <c:v>-0.10957774807146133</c:v>
                </c:pt>
                <c:pt idx="305">
                  <c:v>-0.10822530485822618</c:v>
                </c:pt>
                <c:pt idx="306">
                  <c:v>-0.10688944728829568</c:v>
                </c:pt>
                <c:pt idx="307">
                  <c:v>-0.10556997542187788</c:v>
                </c:pt>
                <c:pt idx="308">
                  <c:v>-0.104266691618161</c:v>
                </c:pt>
                <c:pt idx="309">
                  <c:v>-0.10297940051249796</c:v>
                </c:pt>
                <c:pt idx="310">
                  <c:v>-0.10170790899369182</c:v>
                </c:pt>
                <c:pt idx="311">
                  <c:v>-0.10045202618138895</c:v>
                </c:pt>
                <c:pt idx="312">
                  <c:v>-9.9211563403585723E-2</c:v>
                </c:pt>
                <c:pt idx="313">
                  <c:v>-9.7986334174250414E-2</c:v>
                </c:pt>
                <c:pt idx="314">
                  <c:v>-9.6776154171064679E-2</c:v>
                </c:pt>
                <c:pt idx="315">
                  <c:v>-9.5580841213289539E-2</c:v>
                </c:pt>
                <c:pt idx="316">
                  <c:v>-9.4400215239756502E-2</c:v>
                </c:pt>
                <c:pt idx="317">
                  <c:v>-9.3234098286989045E-2</c:v>
                </c:pt>
                <c:pt idx="318">
                  <c:v>-9.2082314467456614E-2</c:v>
                </c:pt>
                <c:pt idx="319">
                  <c:v>-9.09446899479638E-2</c:v>
                </c:pt>
                <c:pt idx="320">
                  <c:v>-8.9821052928176687E-2</c:v>
                </c:pt>
                <c:pt idx="321">
                  <c:v>-8.8711233619290925E-2</c:v>
                </c:pt>
                <c:pt idx="322">
                  <c:v>-8.7615064222839628E-2</c:v>
                </c:pt>
                <c:pt idx="323">
                  <c:v>-8.6532378909649349E-2</c:v>
                </c:pt>
                <c:pt idx="324">
                  <c:v>-8.5463013798938101E-2</c:v>
                </c:pt>
                <c:pt idx="325">
                  <c:v>-8.4406806937565457E-2</c:v>
                </c:pt>
                <c:pt idx="326">
                  <c:v>-8.3363598279430448E-2</c:v>
                </c:pt>
                <c:pt idx="327">
                  <c:v>-8.2333229665020449E-2</c:v>
                </c:pt>
                <c:pt idx="328">
                  <c:v>-8.1315544801115067E-2</c:v>
                </c:pt>
                <c:pt idx="329">
                  <c:v>-8.0310389240641045E-2</c:v>
                </c:pt>
                <c:pt idx="330">
                  <c:v>-7.9317610362684879E-2</c:v>
                </c:pt>
                <c:pt idx="331">
                  <c:v>-7.8337057352660375E-2</c:v>
                </c:pt>
                <c:pt idx="332">
                  <c:v>-7.7368581182633192E-2</c:v>
                </c:pt>
                <c:pt idx="333">
                  <c:v>-7.6412034591805414E-2</c:v>
                </c:pt>
                <c:pt idx="334">
                  <c:v>-7.5467272067155283E-2</c:v>
                </c:pt>
                <c:pt idx="335">
                  <c:v>-7.4534149824240267E-2</c:v>
                </c:pt>
                <c:pt idx="336">
                  <c:v>-7.3612525788157454E-2</c:v>
                </c:pt>
                <c:pt idx="337">
                  <c:v>-7.2702259574665126E-2</c:v>
                </c:pt>
                <c:pt idx="338">
                  <c:v>-7.1803212471465899E-2</c:v>
                </c:pt>
                <c:pt idx="339">
                  <c:v>-7.0915247419650218E-2</c:v>
                </c:pt>
                <c:pt idx="340">
                  <c:v>-7.003822899530085E-2</c:v>
                </c:pt>
                <c:pt idx="341">
                  <c:v>-6.9172023391260606E-2</c:v>
                </c:pt>
                <c:pt idx="342">
                  <c:v>-6.8316498399059788E-2</c:v>
                </c:pt>
                <c:pt idx="343">
                  <c:v>-6.747152339100651E-2</c:v>
                </c:pt>
                <c:pt idx="344">
                  <c:v>-6.6636969302438398E-2</c:v>
                </c:pt>
                <c:pt idx="345">
                  <c:v>-6.5812708614134977E-2</c:v>
                </c:pt>
                <c:pt idx="346">
                  <c:v>-6.4998615334893581E-2</c:v>
                </c:pt>
                <c:pt idx="347">
                  <c:v>-6.4194564984263611E-2</c:v>
                </c:pt>
                <c:pt idx="348">
                  <c:v>-6.3400434575443809E-2</c:v>
                </c:pt>
                <c:pt idx="349">
                  <c:v>-6.2616102598339274E-2</c:v>
                </c:pt>
                <c:pt idx="350">
                  <c:v>-6.1841449002778555E-2</c:v>
                </c:pt>
                <c:pt idx="351">
                  <c:v>-6.1076355181890966E-2</c:v>
                </c:pt>
                <c:pt idx="352">
                  <c:v>-6.0320703955643248E-2</c:v>
                </c:pt>
                <c:pt idx="353">
                  <c:v>-5.957437955453395E-2</c:v>
                </c:pt>
                <c:pt idx="354">
                  <c:v>-5.8837267603448366E-2</c:v>
                </c:pt>
                <c:pt idx="355">
                  <c:v>-5.8109255105668244E-2</c:v>
                </c:pt>
                <c:pt idx="356">
                  <c:v>-5.7390230427041208E-2</c:v>
                </c:pt>
                <c:pt idx="357">
                  <c:v>-5.6680083280305382E-2</c:v>
                </c:pt>
                <c:pt idx="358">
                  <c:v>-5.5978704709569289E-2</c:v>
                </c:pt>
                <c:pt idx="359">
                  <c:v>-5.5285987074948306E-2</c:v>
                </c:pt>
                <c:pt idx="360">
                  <c:v>-5.4601824037354016E-2</c:v>
                </c:pt>
                <c:pt idx="361">
                  <c:v>-5.392611054343778E-2</c:v>
                </c:pt>
                <c:pt idx="362">
                  <c:v>-5.3258742810686953E-2</c:v>
                </c:pt>
                <c:pt idx="363">
                  <c:v>-5.2599618312672611E-2</c:v>
                </c:pt>
                <c:pt idx="364">
                  <c:v>-5.1948635764449316E-2</c:v>
                </c:pt>
                <c:pt idx="365">
                  <c:v>-5.1305695108103955E-2</c:v>
                </c:pt>
                <c:pt idx="366">
                  <c:v>-5.067069749845423E-2</c:v>
                </c:pt>
                <c:pt idx="367">
                  <c:v>-5.0043545288896603E-2</c:v>
                </c:pt>
                <c:pt idx="368">
                  <c:v>-4.9424142017399572E-2</c:v>
                </c:pt>
                <c:pt idx="369">
                  <c:v>-4.8812392392645614E-2</c:v>
                </c:pt>
                <c:pt idx="370">
                  <c:v>-4.820820228031765E-2</c:v>
                </c:pt>
                <c:pt idx="371">
                  <c:v>-4.7611478689529751E-2</c:v>
                </c:pt>
                <c:pt idx="372">
                  <c:v>-4.7022129759402682E-2</c:v>
                </c:pt>
                <c:pt idx="373">
                  <c:v>-4.6440064745780912E-2</c:v>
                </c:pt>
                <c:pt idx="374">
                  <c:v>-4.5865194008091324E-2</c:v>
                </c:pt>
                <c:pt idx="375">
                  <c:v>-4.5297428996343765E-2</c:v>
                </c:pt>
                <c:pt idx="376">
                  <c:v>-4.4736682238268918E-2</c:v>
                </c:pt>
                <c:pt idx="377">
                  <c:v>-4.4182867326596854E-2</c:v>
                </c:pt>
                <c:pt idx="378">
                  <c:v>-4.3635898906471522E-2</c:v>
                </c:pt>
                <c:pt idx="379">
                  <c:v>-4.3095692663002422E-2</c:v>
                </c:pt>
                <c:pt idx="380">
                  <c:v>-4.256216530895103E-2</c:v>
                </c:pt>
                <c:pt idx="381">
                  <c:v>-4.2035234572551684E-2</c:v>
                </c:pt>
                <c:pt idx="382">
                  <c:v>-4.1514819185466074E-2</c:v>
                </c:pt>
                <c:pt idx="383">
                  <c:v>-4.1000838870868826E-2</c:v>
                </c:pt>
                <c:pt idx="384">
                  <c:v>-4.0493214331664626E-2</c:v>
                </c:pt>
                <c:pt idx="385">
                  <c:v>-3.9991867238835764E-2</c:v>
                </c:pt>
                <c:pt idx="386">
                  <c:v>-3.9496720219916855E-2</c:v>
                </c:pt>
                <c:pt idx="387">
                  <c:v>-3.900769684759909E-2</c:v>
                </c:pt>
                <c:pt idx="388">
                  <c:v>-3.8524721628459956E-2</c:v>
                </c:pt>
                <c:pt idx="389">
                  <c:v>-3.8047719991818246E-2</c:v>
                </c:pt>
                <c:pt idx="390">
                  <c:v>-3.7576618278714641E-2</c:v>
                </c:pt>
                <c:pt idx="391">
                  <c:v>-3.7111343731014289E-2</c:v>
                </c:pt>
                <c:pt idx="392">
                  <c:v>-3.6651824480631881E-2</c:v>
                </c:pt>
                <c:pt idx="393">
                  <c:v>-3.6197989538878685E-2</c:v>
                </c:pt>
                <c:pt idx="394">
                  <c:v>-3.5749768785927817E-2</c:v>
                </c:pt>
                <c:pt idx="395">
                  <c:v>-3.5307092960400216E-2</c:v>
                </c:pt>
                <c:pt idx="396">
                  <c:v>-3.4869893649066938E-2</c:v>
                </c:pt>
                <c:pt idx="397">
                  <c:v>-3.4438103276668665E-2</c:v>
                </c:pt>
                <c:pt idx="398">
                  <c:v>-3.4011655095851315E-2</c:v>
                </c:pt>
                <c:pt idx="399">
                  <c:v>-3.3590483177214692E-2</c:v>
                </c:pt>
                <c:pt idx="400">
                  <c:v>-3.3174522399475978E-2</c:v>
                </c:pt>
                <c:pt idx="401">
                  <c:v>-3.2763708439744785E-2</c:v>
                </c:pt>
                <c:pt idx="402">
                  <c:v>-3.2357977763909106E-2</c:v>
                </c:pt>
                <c:pt idx="403">
                  <c:v>-3.1957267617132364E-2</c:v>
                </c:pt>
                <c:pt idx="404">
                  <c:v>-3.1561516014458488E-2</c:v>
                </c:pt>
                <c:pt idx="405">
                  <c:v>-3.1170661731525315E-2</c:v>
                </c:pt>
                <c:pt idx="406">
                  <c:v>-3.078464429538548E-2</c:v>
                </c:pt>
                <c:pt idx="407">
                  <c:v>-3.0403403975431786E-2</c:v>
                </c:pt>
                <c:pt idx="408">
                  <c:v>-3.0026881774428884E-2</c:v>
                </c:pt>
                <c:pt idx="409">
                  <c:v>-2.9655019419647561E-2</c:v>
                </c:pt>
                <c:pt idx="410">
                  <c:v>-2.9287759354102029E-2</c:v>
                </c:pt>
                <c:pt idx="411">
                  <c:v>-2.8925044727889357E-2</c:v>
                </c:pt>
                <c:pt idx="412">
                  <c:v>-2.8566819389628378E-2</c:v>
                </c:pt>
                <c:pt idx="413">
                  <c:v>-2.8213027877999348E-2</c:v>
                </c:pt>
                <c:pt idx="414">
                  <c:v>-2.7863615413381365E-2</c:v>
                </c:pt>
                <c:pt idx="415">
                  <c:v>-2.7518527889587467E-2</c:v>
                </c:pt>
                <c:pt idx="416">
                  <c:v>-2.7177711865696591E-2</c:v>
                </c:pt>
                <c:pt idx="417">
                  <c:v>-2.6841114557980491E-2</c:v>
                </c:pt>
                <c:pt idx="418">
                  <c:v>-2.6508683831925364E-2</c:v>
                </c:pt>
                <c:pt idx="419">
                  <c:v>-2.6180368194347475E-2</c:v>
                </c:pt>
                <c:pt idx="420">
                  <c:v>-2.5856116785600104E-2</c:v>
                </c:pt>
                <c:pt idx="421">
                  <c:v>-2.5535879371873443E-2</c:v>
                </c:pt>
                <c:pt idx="422">
                  <c:v>-2.5219606337584091E-2</c:v>
                </c:pt>
                <c:pt idx="423">
                  <c:v>-2.4907248677854276E-2</c:v>
                </c:pt>
                <c:pt idx="424">
                  <c:v>-2.4598757991080196E-2</c:v>
                </c:pt>
                <c:pt idx="425">
                  <c:v>-2.4294086471587508E-2</c:v>
                </c:pt>
                <c:pt idx="426">
                  <c:v>-2.3993186902373776E-2</c:v>
                </c:pt>
                <c:pt idx="427">
                  <c:v>-2.3696012647936884E-2</c:v>
                </c:pt>
                <c:pt idx="428">
                  <c:v>-2.3402517647187825E-2</c:v>
                </c:pt>
                <c:pt idx="429">
                  <c:v>-2.3112656406448075E-2</c:v>
                </c:pt>
                <c:pt idx="430">
                  <c:v>-2.2826383992529509E-2</c:v>
                </c:pt>
                <c:pt idx="431">
                  <c:v>-2.2543656025896672E-2</c:v>
                </c:pt>
                <c:pt idx="432">
                  <c:v>-2.2264428673910184E-2</c:v>
                </c:pt>
                <c:pt idx="433">
                  <c:v>-2.1988658644150415E-2</c:v>
                </c:pt>
                <c:pt idx="434">
                  <c:v>-2.1716303177820969E-2</c:v>
                </c:pt>
                <c:pt idx="435">
                  <c:v>-2.1447320043230158E-2</c:v>
                </c:pt>
                <c:pt idx="436">
                  <c:v>-2.1181667529350485E-2</c:v>
                </c:pt>
                <c:pt idx="437">
                  <c:v>-2.0919304439455298E-2</c:v>
                </c:pt>
                <c:pt idx="438">
                  <c:v>-2.066019008483045E-2</c:v>
                </c:pt>
                <c:pt idx="439">
                  <c:v>-2.0404284278562158E-2</c:v>
                </c:pt>
                <c:pt idx="440">
                  <c:v>-2.0151547329398618E-2</c:v>
                </c:pt>
                <c:pt idx="441">
                  <c:v>-1.9901940035684858E-2</c:v>
                </c:pt>
                <c:pt idx="442">
                  <c:v>-1.9655423679370756E-2</c:v>
                </c:pt>
                <c:pt idx="443">
                  <c:v>-1.9411960020090505E-2</c:v>
                </c:pt>
                <c:pt idx="444">
                  <c:v>-1.9171511289313055E-2</c:v>
                </c:pt>
                <c:pt idx="445">
                  <c:v>-1.8934040184563104E-2</c:v>
                </c:pt>
                <c:pt idx="446">
                  <c:v>-1.8699509863710852E-2</c:v>
                </c:pt>
                <c:pt idx="447">
                  <c:v>-1.8467883939331155E-2</c:v>
                </c:pt>
                <c:pt idx="448">
                  <c:v>-1.8239126473129835E-2</c:v>
                </c:pt>
                <c:pt idx="449">
                  <c:v>-1.8013201970437282E-2</c:v>
                </c:pt>
                <c:pt idx="450">
                  <c:v>-1.7790075374768659E-2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876300</xdr:colOff>
      <xdr:row>10</xdr:row>
      <xdr:rowOff>28574</xdr:rowOff>
    </xdr:from>
    <xdr:to>
      <xdr:col>12</xdr:col>
      <xdr:colOff>666750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19049</xdr:rowOff>
    </xdr:from>
    <xdr:to>
      <xdr:col>12</xdr:col>
      <xdr:colOff>609600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885825</xdr:colOff>
      <xdr:row>10</xdr:row>
      <xdr:rowOff>38099</xdr:rowOff>
    </xdr:from>
    <xdr:to>
      <xdr:col>12</xdr:col>
      <xdr:colOff>676275</xdr:colOff>
      <xdr:row>29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7.9558570339503989</v>
      </c>
      <c r="N4" s="12" t="s">
        <v>22</v>
      </c>
      <c r="O4" s="4">
        <v>7.9558570339503989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v>0.05</v>
      </c>
      <c r="K5" s="2" t="s">
        <v>23</v>
      </c>
      <c r="L5" s="4">
        <f>O5</f>
        <v>2.729787673679593</v>
      </c>
      <c r="N5" s="12" t="s">
        <v>23</v>
      </c>
      <c r="O5" s="4">
        <v>2.729787673679593</v>
      </c>
      <c r="P5" t="s">
        <v>50</v>
      </c>
      <c r="Q5" s="28" t="s">
        <v>29</v>
      </c>
      <c r="R5" s="29">
        <f>L10</f>
        <v>2.5698679681063976</v>
      </c>
      <c r="S5" s="29">
        <f>L4</f>
        <v>7.9558570339503989</v>
      </c>
      <c r="T5" s="29">
        <f>L5</f>
        <v>2.729787673679593</v>
      </c>
      <c r="U5" s="29">
        <f>L6</f>
        <v>0.18203245294473888</v>
      </c>
      <c r="V5" s="29">
        <f>L7</f>
        <v>1.7522097506768131</v>
      </c>
      <c r="W5" s="30">
        <f>$L$10*SQRT(3)</f>
        <v>4.4511418895040755</v>
      </c>
      <c r="X5" s="30">
        <f>($L$10*SQRT(3)+$L$10*SQRT(4))/2</f>
        <v>4.7954389128584349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0.18203245294473888</v>
      </c>
      <c r="N6" s="12" t="s">
        <v>26</v>
      </c>
      <c r="O6" s="4">
        <v>0.18203245294473888</v>
      </c>
      <c r="P6" t="s">
        <v>50</v>
      </c>
    </row>
    <row r="7" spans="1:27" x14ac:dyDescent="0.4">
      <c r="A7" s="2" t="s">
        <v>1</v>
      </c>
      <c r="B7" s="5">
        <v>6.173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1.7522097506768131</v>
      </c>
      <c r="N7" s="12" t="s">
        <v>27</v>
      </c>
      <c r="O7" s="4">
        <v>1.7522097506768131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2.9144600185062646</v>
      </c>
      <c r="Q9" s="28" t="s">
        <v>29</v>
      </c>
      <c r="R9" s="29">
        <f>L10</f>
        <v>2.5698679681063976</v>
      </c>
      <c r="S9" s="29">
        <f>O4</f>
        <v>7.9558570339503989</v>
      </c>
      <c r="T9" s="29">
        <f>O5</f>
        <v>2.729787673679593</v>
      </c>
      <c r="U9" s="29">
        <f>O6</f>
        <v>0.18203245294473888</v>
      </c>
      <c r="V9" s="29">
        <f>O7</f>
        <v>1.7522097506768131</v>
      </c>
      <c r="W9" s="30">
        <f>$L$10*SQRT(3)</f>
        <v>4.4511418895040755</v>
      </c>
      <c r="X9" s="30">
        <f>($L$10*SQRT(3)+$L$10*SQRT(4))/2</f>
        <v>4.7954389128584349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259</v>
      </c>
      <c r="O10" s="1">
        <f>((SQRT(O9))^3/(O9-1)+(SQRT(1/O9)^3/(1/O9-1))-2)/6</f>
        <v>4.8823439016531189E-2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276</v>
      </c>
      <c r="N11" s="64" t="s">
        <v>261</v>
      </c>
      <c r="O11" s="20">
        <f>G121</f>
        <v>3.130451736868876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0.20917804494446784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0.16448605228163921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2.030845113527092</v>
      </c>
      <c r="H19" s="10">
        <f>-(-$B$4)*(1+D19+$E$5*D19^3)*EXP(-D19)</f>
        <v>0.5567041184684125</v>
      </c>
      <c r="I19">
        <f>H19*$E$6</f>
        <v>6.68044942162095</v>
      </c>
      <c r="K19">
        <f>$L$9*$L$6*EXP(-$L$4*(G19/$L$10-1))+6*$L$6*EXP(-$L$4*(SQRT(2)*G19/$L$10-1))+24*$L$6*EXP(-$L$4*(SQRT(3)*G19/$L$10-1))-SQRT($L$9*$L$7^2*EXP(-2*$L$5*(G19/$L$10-1))+6*$L$7^2*EXP(-2*$L$5*(SQRT(2)*G19/$L$10-1))+24*$L$7^2*EXP(-2*$L$5*(SQRT(3)*G19/$L$10-1)))</f>
        <v>0.61694533000139984</v>
      </c>
      <c r="M19">
        <f>$L$9*$O$6*EXP(-$O$4*(G19/$L$10-1))+6*$O$6*EXP(-$O$4*(SQRT(2)*G19/$L$10-1))+24*$O$6*EXP(-$O$4*(SQRT(3)*G19/$L$10-1))-SQRT($L$9*$O$7^2*EXP(-2*$O$5*(G19/$L$10-1))+6*$O$7^2*EXP(-2*$O$5*(SQRT(2)*G19/$L$10-1))+24*$O$7^2*EXP(-2*$O$5*(SQRT(3)*G19/$L$10-1)))</f>
        <v>0.61694533000139984</v>
      </c>
      <c r="N19" s="13">
        <f>(M19-H19)^2*O19</f>
        <v>3.6290035669621266E-3</v>
      </c>
      <c r="O19" s="13">
        <v>1</v>
      </c>
      <c r="P19" s="14">
        <f>SUMSQ(N26:N295)</f>
        <v>7.4050078741128229E-7</v>
      </c>
      <c r="Q19" s="1" t="s">
        <v>65</v>
      </c>
      <c r="R19" s="19">
        <f>O4/(O4-O5)*-B4/SQRT(L9)</f>
        <v>1.8000357303892198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2.0416255706186779</v>
      </c>
      <c r="H20" s="10">
        <f>-(-$B$4)*(1+D20+$E$5*D20^3)*EXP(-D20)</f>
        <v>0.29531799602836767</v>
      </c>
      <c r="I20">
        <f t="shared" ref="I20:I83" si="2">H20*$E$6</f>
        <v>3.5438159523404122</v>
      </c>
      <c r="K20">
        <f t="shared" ref="K20:K83" si="3">$L$9*$L$6*EXP(-$L$4*(G20/$L$10-1))+6*$L$6*EXP(-$L$4*(SQRT(2)*G20/$L$10-1))+24*$L$6*EXP(-$L$4*(SQRT(3)*G20/$L$10-1))-SQRT($L$9*$L$7^2*EXP(-2*$L$5*(G20/$L$10-1))+6*$L$7^2*EXP(-2*$L$5*(SQRT(2)*G20/$L$10-1))+24*$L$7^2*EXP(-2*$L$5*(SQRT(3)*G20/$L$10-1)))</f>
        <v>0.34704200950115904</v>
      </c>
      <c r="M20">
        <f t="shared" ref="M20:M83" si="4">$L$9*$O$6*EXP(-$O$4*(G20/$L$10-1))+6*$O$6*EXP(-$O$4*(SQRT(2)*G20/$L$10-1))+24*$O$6*EXP(-$O$4*(SQRT(3)*G20/$L$10-1))-SQRT($L$9*$O$7^2*EXP(-2*$O$5*(G20/$L$10-1))+6*$O$7^2*EXP(-2*$O$5*(SQRT(2)*G20/$L$10-1))+24*$O$7^2*EXP(-2*$O$5*(SQRT(3)*G20/$L$10-1)))</f>
        <v>0.34704200950115904</v>
      </c>
      <c r="N20" s="13">
        <f t="shared" ref="N20:N83" si="5">(M20-H20)^2*O20</f>
        <v>2.6753735697335039E-3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2.0524060277102643</v>
      </c>
      <c r="H21" s="10">
        <f t="shared" ref="H21:H84" si="6">-(-$B$4)*(1+D21+$E$5*D21^3)*EXP(-D21)</f>
        <v>4.5323205093781391E-2</v>
      </c>
      <c r="I21">
        <f t="shared" si="2"/>
        <v>0.54387846112537663</v>
      </c>
      <c r="K21">
        <f t="shared" si="3"/>
        <v>8.9372731887596757E-2</v>
      </c>
      <c r="M21">
        <f t="shared" si="4"/>
        <v>8.9372731887596757E-2</v>
      </c>
      <c r="N21" s="13">
        <f t="shared" si="5"/>
        <v>1.9403608107590579E-3</v>
      </c>
      <c r="O21" s="13">
        <v>1</v>
      </c>
      <c r="Q21" s="16" t="s">
        <v>57</v>
      </c>
      <c r="R21" s="19">
        <f>(O7/O6)/(O4/O5)</f>
        <v>3.3027763755954189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-0.16132523954233546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2.0631864848018502</v>
      </c>
      <c r="H22" s="10">
        <f t="shared" si="6"/>
        <v>-0.19367896998574674</v>
      </c>
      <c r="I22">
        <f t="shared" si="2"/>
        <v>-2.3241476398289609</v>
      </c>
      <c r="K22">
        <f t="shared" si="3"/>
        <v>-0.15652747539611056</v>
      </c>
      <c r="M22">
        <f t="shared" si="4"/>
        <v>-0.15652747539611056</v>
      </c>
      <c r="N22" s="13">
        <f t="shared" si="5"/>
        <v>1.3802335502437664E-3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2.0739669418934361</v>
      </c>
      <c r="H23" s="10">
        <f t="shared" si="6"/>
        <v>-0.42207443122982063</v>
      </c>
      <c r="I23">
        <f t="shared" si="2"/>
        <v>-5.0648931747578478</v>
      </c>
      <c r="K23">
        <f t="shared" si="3"/>
        <v>-0.39110635887034917</v>
      </c>
      <c r="M23">
        <f t="shared" si="4"/>
        <v>-0.39110635887034917</v>
      </c>
      <c r="N23" s="13">
        <f t="shared" si="5"/>
        <v>9.5902150566146063E-4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2.0847473989850225</v>
      </c>
      <c r="H24" s="10">
        <f t="shared" si="6"/>
        <v>-0.64023665751664272</v>
      </c>
      <c r="I24">
        <f t="shared" si="2"/>
        <v>-7.6828398901997126</v>
      </c>
      <c r="K24">
        <f t="shared" si="3"/>
        <v>-0.61479509063735982</v>
      </c>
      <c r="M24">
        <f t="shared" si="4"/>
        <v>-0.61479509063735982</v>
      </c>
      <c r="N24" s="13">
        <f t="shared" si="5"/>
        <v>6.4727332527302441E-4</v>
      </c>
      <c r="O24" s="13">
        <v>1</v>
      </c>
      <c r="Q24" s="17" t="s">
        <v>61</v>
      </c>
      <c r="R24" s="19">
        <f>O5/(O4-O5)*-B4/L9</f>
        <v>0.17829222341224696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2.0955278560766084</v>
      </c>
      <c r="H25" s="10">
        <f t="shared" si="6"/>
        <v>-0.84852708365716567</v>
      </c>
      <c r="I25">
        <f t="shared" si="2"/>
        <v>-10.182325003885989</v>
      </c>
      <c r="K25">
        <f t="shared" si="3"/>
        <v>-0.82800889428193081</v>
      </c>
      <c r="M25">
        <f t="shared" si="4"/>
        <v>-0.82800889428193081</v>
      </c>
      <c r="N25" s="13">
        <f t="shared" si="5"/>
        <v>4.2099609523800084E-4</v>
      </c>
      <c r="O25" s="13">
        <v>1</v>
      </c>
      <c r="Q25" s="17" t="s">
        <v>62</v>
      </c>
      <c r="R25" s="19">
        <f>O4/(O4-O5)*-B4/SQRT(L9)</f>
        <v>1.8000357303892198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2.1063083131681948</v>
      </c>
      <c r="H26" s="10">
        <f t="shared" si="6"/>
        <v>-1.0472954683761651</v>
      </c>
      <c r="I26">
        <f t="shared" si="2"/>
        <v>-12.567545620513981</v>
      </c>
      <c r="K26">
        <f t="shared" si="3"/>
        <v>-1.0311476461258433</v>
      </c>
      <c r="M26">
        <f t="shared" si="4"/>
        <v>-1.0311476461258433</v>
      </c>
      <c r="N26" s="13">
        <f t="shared" si="5"/>
        <v>2.6075216342798593E-4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2.1170887702597807</v>
      </c>
      <c r="H27" s="10">
        <f t="shared" si="6"/>
        <v>-1.2368802515135353</v>
      </c>
      <c r="I27">
        <f t="shared" si="2"/>
        <v>-14.842563018162423</v>
      </c>
      <c r="K27">
        <f t="shared" si="3"/>
        <v>-1.2245964528599966</v>
      </c>
      <c r="M27">
        <f t="shared" si="4"/>
        <v>-1.2245964528599966</v>
      </c>
      <c r="N27" s="13">
        <f t="shared" si="5"/>
        <v>1.5089170936067868E-4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6.173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2.1278692273513671</v>
      </c>
      <c r="H28" s="10">
        <f t="shared" si="6"/>
        <v>-1.4176089007505603</v>
      </c>
      <c r="I28">
        <f t="shared" si="2"/>
        <v>-17.011306809006726</v>
      </c>
      <c r="K28">
        <f t="shared" si="3"/>
        <v>-1.4087262065334034</v>
      </c>
      <c r="M28">
        <f t="shared" si="4"/>
        <v>-1.4087262065334034</v>
      </c>
      <c r="N28" s="13">
        <f t="shared" si="5"/>
        <v>7.8902256555513133E-5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3.2907572429162002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2.138649684442953</v>
      </c>
      <c r="H29" s="10">
        <f t="shared" si="6"/>
        <v>-1.5897982481575375</v>
      </c>
      <c r="I29">
        <f t="shared" si="2"/>
        <v>-19.07757897789045</v>
      </c>
      <c r="K29">
        <f t="shared" si="3"/>
        <v>-1.5838941178347081</v>
      </c>
      <c r="M29">
        <f t="shared" si="4"/>
        <v>-1.5838941178347081</v>
      </c>
      <c r="N29" s="13">
        <f t="shared" si="5"/>
        <v>3.4858754868952723E-5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8.714329712836907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2.1494301415345394</v>
      </c>
      <c r="H30" s="10">
        <f t="shared" si="6"/>
        <v>-1.753754816851022</v>
      </c>
      <c r="I30">
        <f t="shared" si="2"/>
        <v>-21.045057802212263</v>
      </c>
      <c r="K30">
        <f t="shared" si="3"/>
        <v>-1.7504442285616424</v>
      </c>
      <c r="M30">
        <f t="shared" si="4"/>
        <v>-1.7504442285616424</v>
      </c>
      <c r="N30" s="13">
        <f t="shared" si="5"/>
        <v>1.0959994821777207E-5</v>
      </c>
      <c r="O30" s="13">
        <v>1</v>
      </c>
      <c r="V30" s="22" t="s">
        <v>22</v>
      </c>
      <c r="W30" s="1">
        <f>1/(O5*W25^2)</f>
        <v>4.0979691142765455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2.1602105986261253</v>
      </c>
      <c r="H31" s="10">
        <f t="shared" si="6"/>
        <v>-1.9097751380410199</v>
      </c>
      <c r="I31">
        <f t="shared" si="2"/>
        <v>-22.917301656492238</v>
      </c>
      <c r="K31">
        <f t="shared" si="3"/>
        <v>-1.9087079041338164</v>
      </c>
      <c r="M31">
        <f t="shared" si="4"/>
        <v>-1.9087079041338164</v>
      </c>
      <c r="N31" s="13">
        <f t="shared" si="5"/>
        <v>1.1389882126849242E-6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2.1709910557177112</v>
      </c>
      <c r="H32" s="10">
        <f t="shared" si="6"/>
        <v>-2.0581460587407832</v>
      </c>
      <c r="I32">
        <f t="shared" si="2"/>
        <v>-24.697752704889396</v>
      </c>
      <c r="K32">
        <f t="shared" si="3"/>
        <v>-2.0590043069678057</v>
      </c>
      <c r="M32">
        <f t="shared" si="4"/>
        <v>-2.0590043069678057</v>
      </c>
      <c r="N32" s="13">
        <f t="shared" si="5"/>
        <v>7.3659001918729526E-7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2.1817715128092976</v>
      </c>
      <c r="H33" s="10">
        <f t="shared" si="6"/>
        <v>-2.1991450404043489</v>
      </c>
      <c r="I33">
        <f t="shared" si="2"/>
        <v>-26.389740484852187</v>
      </c>
      <c r="K33">
        <f t="shared" si="3"/>
        <v>-2.2016408514973165</v>
      </c>
      <c r="M33">
        <f t="shared" si="4"/>
        <v>-2.2016408514973165</v>
      </c>
      <c r="N33" s="13">
        <f t="shared" si="5"/>
        <v>6.2290730117800884E-6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2.1925519699008835</v>
      </c>
      <c r="H34" s="10">
        <f t="shared" si="6"/>
        <v>-2.3330404487496681</v>
      </c>
      <c r="I34">
        <f t="shared" si="2"/>
        <v>-27.996485384996017</v>
      </c>
      <c r="K34">
        <f t="shared" si="3"/>
        <v>-2.3369136415875982</v>
      </c>
      <c r="M34">
        <f t="shared" si="4"/>
        <v>-2.3369136415875982</v>
      </c>
      <c r="N34" s="13">
        <f t="shared" si="5"/>
        <v>1.5001622759792898E-5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2.2033324269924699</v>
      </c>
      <c r="H35" s="10">
        <f t="shared" si="6"/>
        <v>-2.4600918350180723</v>
      </c>
      <c r="I35">
        <f t="shared" si="2"/>
        <v>-29.521102020216865</v>
      </c>
      <c r="K35">
        <f t="shared" si="3"/>
        <v>-2.4651078910607849</v>
      </c>
      <c r="M35">
        <f t="shared" si="4"/>
        <v>-2.4651078910607849</v>
      </c>
      <c r="N35" s="13">
        <f t="shared" si="5"/>
        <v>2.5160818223633612E-5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2.2141128840840558</v>
      </c>
      <c r="H36" s="10">
        <f t="shared" si="6"/>
        <v>-2.5805502089139338</v>
      </c>
      <c r="I36">
        <f t="shared" si="2"/>
        <v>-30.966602506967206</v>
      </c>
      <c r="K36">
        <f t="shared" si="3"/>
        <v>-2.5864983280178855</v>
      </c>
      <c r="M36">
        <f t="shared" si="4"/>
        <v>-2.5864983280178855</v>
      </c>
      <c r="N36" s="13">
        <f t="shared" si="5"/>
        <v>3.5380120874794633E-5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2.2248933411756422</v>
      </c>
      <c r="H37" s="10">
        <f t="shared" si="6"/>
        <v>-2.6946583034616083</v>
      </c>
      <c r="I37">
        <f t="shared" si="2"/>
        <v>-32.335899641539299</v>
      </c>
      <c r="K37">
        <f t="shared" si="3"/>
        <v>-2.7013495836138555</v>
      </c>
      <c r="M37">
        <f t="shared" si="4"/>
        <v>-2.7013495836138555</v>
      </c>
      <c r="N37" s="13">
        <f t="shared" si="5"/>
        <v>4.4773230075857054E-5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2.2356737982672281</v>
      </c>
      <c r="H38" s="10">
        <f t="shared" si="6"/>
        <v>-2.802650832010249</v>
      </c>
      <c r="I38">
        <f t="shared" si="2"/>
        <v>-33.631809984122988</v>
      </c>
      <c r="K38">
        <f t="shared" si="3"/>
        <v>-2.8099165659137224</v>
      </c>
      <c r="M38">
        <f t="shared" si="4"/>
        <v>-2.8099165659137224</v>
      </c>
      <c r="N38" s="13">
        <f t="shared" si="5"/>
        <v>5.2790889156082862E-5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2.246454255358814</v>
      </c>
      <c r="H39" s="10">
        <f t="shared" si="6"/>
        <v>-2.9047547376106952</v>
      </c>
      <c r="I39">
        <f t="shared" si="2"/>
        <v>-34.857056851328345</v>
      </c>
      <c r="K39">
        <f t="shared" si="3"/>
        <v>-2.9124448194312915</v>
      </c>
      <c r="M39">
        <f t="shared" si="4"/>
        <v>-2.9124448194312915</v>
      </c>
      <c r="N39" s="13">
        <f t="shared" si="5"/>
        <v>5.9137358407465286E-5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2.2572347124504004</v>
      </c>
      <c r="H40" s="10">
        <f t="shared" si="6"/>
        <v>-3.0011894349824226</v>
      </c>
      <c r="I40">
        <f t="shared" si="2"/>
        <v>-36.014273219789075</v>
      </c>
      <c r="K40">
        <f t="shared" si="3"/>
        <v>-3.0091708709258089</v>
      </c>
      <c r="M40">
        <f t="shared" si="4"/>
        <v>-3.0091708709258089</v>
      </c>
      <c r="N40" s="13">
        <f t="shared" si="5"/>
        <v>6.3703319718378667E-5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2.2680151695419863</v>
      </c>
      <c r="H41" s="10">
        <f t="shared" si="6"/>
        <v>-3.0921670452825474</v>
      </c>
      <c r="I41">
        <f t="shared" si="2"/>
        <v>-37.106004543390569</v>
      </c>
      <c r="K41">
        <f t="shared" si="3"/>
        <v>-3.1003225620079418</v>
      </c>
      <c r="M41">
        <f t="shared" si="4"/>
        <v>-3.1003225620079418</v>
      </c>
      <c r="N41" s="13">
        <f t="shared" si="5"/>
        <v>6.6512453058187554E-5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2.2787956266335723</v>
      </c>
      <c r="H42" s="10">
        <f t="shared" si="6"/>
        <v>-3.1778926238829817</v>
      </c>
      <c r="I42">
        <f t="shared" si="2"/>
        <v>-38.134711486595776</v>
      </c>
      <c r="K42">
        <f t="shared" si="3"/>
        <v>-3.1861193690827321</v>
      </c>
      <c r="M42">
        <f t="shared" si="4"/>
        <v>-3.1861193690827321</v>
      </c>
      <c r="N42" s="13">
        <f t="shared" si="5"/>
        <v>6.7679336581616541E-5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2.2895760837251586</v>
      </c>
      <c r="H43" s="10">
        <f t="shared" si="6"/>
        <v>-3.2585643813561238</v>
      </c>
      <c r="I43">
        <f t="shared" si="2"/>
        <v>-39.102772576273487</v>
      </c>
      <c r="K43">
        <f t="shared" si="3"/>
        <v>-3.2667727111349647</v>
      </c>
      <c r="M43">
        <f t="shared" si="4"/>
        <v>-3.2667727111349647</v>
      </c>
      <c r="N43" s="13">
        <f t="shared" si="5"/>
        <v>6.737667775820622E-5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2.300356540816745</v>
      </c>
      <c r="H44" s="10">
        <f t="shared" si="6"/>
        <v>-3.3343738978639395</v>
      </c>
      <c r="I44">
        <f t="shared" si="2"/>
        <v>-40.012486774367275</v>
      </c>
      <c r="K44">
        <f t="shared" si="3"/>
        <v>-3.3424862458410409</v>
      </c>
      <c r="M44">
        <f t="shared" si="4"/>
        <v>-3.3424862458410409</v>
      </c>
      <c r="N44" s="13">
        <f t="shared" si="5"/>
        <v>6.58101897015824E-5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2.3111369979083309</v>
      </c>
      <c r="H45" s="10">
        <f t="shared" si="6"/>
        <v>-3.4055063311398448</v>
      </c>
      <c r="I45">
        <f t="shared" si="2"/>
        <v>-40.866075973678136</v>
      </c>
      <c r="K45">
        <f t="shared" si="3"/>
        <v>-3.4134561544710849</v>
      </c>
      <c r="M45">
        <f t="shared" si="4"/>
        <v>-3.4134561544710849</v>
      </c>
      <c r="N45" s="13">
        <f t="shared" si="5"/>
        <v>6.3199690997928773E-5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2.3219174549999169</v>
      </c>
      <c r="H46" s="10">
        <f t="shared" si="6"/>
        <v>-3.4721406182475745</v>
      </c>
      <c r="I46">
        <f t="shared" si="2"/>
        <v>-41.66568741897089</v>
      </c>
      <c r="K46">
        <f t="shared" si="3"/>
        <v>-3.4798714160255315</v>
      </c>
      <c r="M46">
        <f t="shared" si="4"/>
        <v>-3.4798714160255315</v>
      </c>
      <c r="N46" s="13">
        <f t="shared" si="5"/>
        <v>5.9765234283665562E-5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2.3326979120915032</v>
      </c>
      <c r="H47" s="10">
        <f t="shared" si="6"/>
        <v>-3.5344496712960605</v>
      </c>
      <c r="I47">
        <f t="shared" si="2"/>
        <v>-42.413396055552724</v>
      </c>
      <c r="K47">
        <f t="shared" si="3"/>
        <v>-3.5419140710317789</v>
      </c>
      <c r="M47">
        <f t="shared" si="4"/>
        <v>-3.5419140710317789</v>
      </c>
      <c r="N47" s="13">
        <f t="shared" si="5"/>
        <v>5.5717263414593532E-5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2.3434783691830896</v>
      </c>
      <c r="H48" s="10">
        <f t="shared" si="6"/>
        <v>-3.5926005672844274</v>
      </c>
      <c r="I48">
        <f t="shared" si="2"/>
        <v>-43.111206807413126</v>
      </c>
      <c r="K48">
        <f t="shared" si="3"/>
        <v>-3.5997594754088196</v>
      </c>
      <c r="M48">
        <f t="shared" si="4"/>
        <v>-3.5997594754088196</v>
      </c>
      <c r="N48" s="13">
        <f t="shared" si="5"/>
        <v>5.1249965533487605E-5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2.354258826274676</v>
      </c>
      <c r="H49" s="10">
        <f t="shared" si="6"/>
        <v>-3.646754732246265</v>
      </c>
      <c r="I49">
        <f t="shared" si="2"/>
        <v>-43.76105678695518</v>
      </c>
      <c r="K49">
        <f t="shared" si="3"/>
        <v>-3.6535765447907007</v>
      </c>
      <c r="M49">
        <f t="shared" si="4"/>
        <v>-3.6535765447907007</v>
      </c>
      <c r="N49" s="13">
        <f t="shared" si="5"/>
        <v>4.6537126391420298E-5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2.3650392833662619</v>
      </c>
      <c r="H50" s="10">
        <f t="shared" si="6"/>
        <v>-3.6970681198577586</v>
      </c>
      <c r="I50">
        <f t="shared" si="2"/>
        <v>-44.364817438293102</v>
      </c>
      <c r="K50">
        <f t="shared" si="3"/>
        <v>-3.703527989683435</v>
      </c>
      <c r="M50">
        <f t="shared" si="4"/>
        <v>-3.703527989683435</v>
      </c>
      <c r="N50" s="13">
        <f t="shared" si="5"/>
        <v>4.1729918164684026E-5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2.3758197404578483</v>
      </c>
      <c r="H51" s="10">
        <f t="shared" si="6"/>
        <v>-3.7436913846695195</v>
      </c>
      <c r="I51">
        <f t="shared" si="2"/>
        <v>-44.924296616034233</v>
      </c>
      <c r="K51">
        <f t="shared" si="3"/>
        <v>-3.7497705418144678</v>
      </c>
      <c r="M51">
        <f t="shared" si="4"/>
        <v>-3.7497705418144678</v>
      </c>
      <c r="N51" s="13">
        <f t="shared" si="5"/>
        <v>3.6956151592976368E-5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2.3866001975494342</v>
      </c>
      <c r="H52" s="10">
        <f t="shared" si="6"/>
        <v>-3.7867700501176196</v>
      </c>
      <c r="I52">
        <f t="shared" si="2"/>
        <v>-45.441240601411437</v>
      </c>
      <c r="K52">
        <f t="shared" si="3"/>
        <v>-3.7924551720189306</v>
      </c>
      <c r="M52">
        <f t="shared" si="4"/>
        <v>-3.7924551720189306</v>
      </c>
      <c r="N52" s="13">
        <f t="shared" si="5"/>
        <v>3.2320611032765837E-5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2.3973806546410201</v>
      </c>
      <c r="H53" s="10">
        <f t="shared" si="6"/>
        <v>-3.8264446714649116</v>
      </c>
      <c r="I53">
        <f t="shared" si="2"/>
        <v>-45.917336057578936</v>
      </c>
      <c r="K53">
        <f t="shared" si="3"/>
        <v>-3.8317272999928025</v>
      </c>
      <c r="M53">
        <f t="shared" si="4"/>
        <v>-3.8317272999928025</v>
      </c>
      <c r="N53" s="13">
        <f t="shared" si="5"/>
        <v>2.7906164163686287E-5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2.4081611117326065</v>
      </c>
      <c r="H54" s="10">
        <f t="shared" si="6"/>
        <v>-3.8628509938195461</v>
      </c>
      <c r="I54">
        <f t="shared" si="2"/>
        <v>-46.354211925834555</v>
      </c>
      <c r="K54">
        <f t="shared" si="3"/>
        <v>-3.8677269962293988</v>
      </c>
      <c r="M54">
        <f t="shared" si="4"/>
        <v>-3.8677269962293988</v>
      </c>
      <c r="N54" s="13">
        <f t="shared" si="5"/>
        <v>2.3775399500888773E-5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2.4189415688241924</v>
      </c>
      <c r="H55" s="10">
        <f t="shared" si="6"/>
        <v>-3.8961201053734231</v>
      </c>
      <c r="I55">
        <f t="shared" si="2"/>
        <v>-46.753441264481076</v>
      </c>
      <c r="K55">
        <f t="shared" si="3"/>
        <v>-3.9005891764427374</v>
      </c>
      <c r="M55">
        <f t="shared" si="4"/>
        <v>-3.9005891764427374</v>
      </c>
      <c r="N55" s="13">
        <f t="shared" si="5"/>
        <v>1.9972596222581771E-5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2.4297220259157788</v>
      </c>
      <c r="H56" s="10">
        <f t="shared" si="6"/>
        <v>-3.9263785859993994</v>
      </c>
      <c r="I56">
        <f t="shared" si="2"/>
        <v>-47.116543031992791</v>
      </c>
      <c r="K56">
        <f t="shared" si="3"/>
        <v>-3.930443788768863</v>
      </c>
      <c r="M56">
        <f t="shared" si="4"/>
        <v>-3.930443788768863</v>
      </c>
      <c r="N56" s="13">
        <f t="shared" si="5"/>
        <v>1.6525873556854926E-5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2.4405024830073647</v>
      </c>
      <c r="H57" s="10">
        <f t="shared" si="6"/>
        <v>-3.9537486513420932</v>
      </c>
      <c r="I57">
        <f t="shared" si="2"/>
        <v>-47.444983816105122</v>
      </c>
      <c r="K57">
        <f t="shared" si="3"/>
        <v>-3.9574159940243132</v>
      </c>
      <c r="M57">
        <f t="shared" si="4"/>
        <v>-3.9574159940243132</v>
      </c>
      <c r="N57" s="13">
        <f t="shared" si="5"/>
        <v>1.3449402348832734E-5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2.4512829400989511</v>
      </c>
      <c r="H58" s="10">
        <f t="shared" si="6"/>
        <v>-3.9783482925334228</v>
      </c>
      <c r="I58">
        <f t="shared" si="2"/>
        <v>-47.740179510401077</v>
      </c>
      <c r="K58">
        <f t="shared" si="3"/>
        <v>-3.9816263392896181</v>
      </c>
      <c r="M58">
        <f t="shared" si="4"/>
        <v>-3.9816263392896181</v>
      </c>
      <c r="N58" s="13">
        <f t="shared" si="5"/>
        <v>1.0745590535802214E-5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2.462063397190537</v>
      </c>
      <c r="H59" s="10">
        <f t="shared" si="6"/>
        <v>-4.0002914116602755</v>
      </c>
      <c r="I59">
        <f t="shared" si="2"/>
        <v>-48.003496939923309</v>
      </c>
      <c r="K59">
        <f t="shared" si="3"/>
        <v>-4.0031909250747306</v>
      </c>
      <c r="M59">
        <f t="shared" si="4"/>
        <v>-4.0031909250747306</v>
      </c>
      <c r="N59" s="13">
        <f t="shared" si="5"/>
        <v>8.4071780406054038E-6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2.4728438542821229</v>
      </c>
      <c r="H60" s="10">
        <f t="shared" si="6"/>
        <v>-4.019687953108166</v>
      </c>
      <c r="I60">
        <f t="shared" si="2"/>
        <v>-48.236255437297991</v>
      </c>
      <c r="K60">
        <f t="shared" si="3"/>
        <v>-4.0222215663130161</v>
      </c>
      <c r="M60">
        <f t="shared" si="4"/>
        <v>-4.0222215663130161</v>
      </c>
      <c r="N60" s="13">
        <f t="shared" si="5"/>
        <v>6.4191958717909317E-6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2.4836243113737093</v>
      </c>
      <c r="H61" s="10">
        <f t="shared" si="6"/>
        <v>-4.0366440309012139</v>
      </c>
      <c r="I61">
        <f t="shared" si="2"/>
        <v>-48.439728370814564</v>
      </c>
      <c r="K61">
        <f t="shared" si="3"/>
        <v>-4.0388259474203485</v>
      </c>
      <c r="M61">
        <f t="shared" si="4"/>
        <v>-4.0388259474203485</v>
      </c>
      <c r="N61" s="13">
        <f t="shared" si="5"/>
        <v>4.7607596964723383E-6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2.4944047684652952</v>
      </c>
      <c r="H62" s="10">
        <f t="shared" si="6"/>
        <v>-4.0512620521554421</v>
      </c>
      <c r="I62">
        <f t="shared" si="2"/>
        <v>-48.615144625865305</v>
      </c>
      <c r="K62">
        <f t="shared" si="3"/>
        <v>-4.0531077716463813</v>
      </c>
      <c r="M62">
        <f t="shared" si="4"/>
        <v>-4.0531077716463813</v>
      </c>
      <c r="N62" s="13">
        <f t="shared" si="5"/>
        <v>3.4066804392326607E-6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2.5051852255568816</v>
      </c>
      <c r="H63" s="10">
        <f t="shared" si="6"/>
        <v>-4.0636408367590366</v>
      </c>
      <c r="I63">
        <f t="shared" si="2"/>
        <v>-48.76369004110844</v>
      </c>
      <c r="K63">
        <f t="shared" si="3"/>
        <v>-4.0651669049359471</v>
      </c>
      <c r="M63">
        <f t="shared" si="4"/>
        <v>-4.0651669049359471</v>
      </c>
      <c r="N63" s="13">
        <f t="shared" si="5"/>
        <v>2.3288840805788692E-6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2.5159656826484675</v>
      </c>
      <c r="H64" s="10">
        <f t="shared" si="6"/>
        <v>-4.0738757333900466</v>
      </c>
      <c r="I64">
        <f t="shared" si="2"/>
        <v>-48.886508800680559</v>
      </c>
      <c r="K64">
        <f t="shared" si="3"/>
        <v>-4.0750995145097377</v>
      </c>
      <c r="M64">
        <f t="shared" si="4"/>
        <v>-4.0750995145097377</v>
      </c>
      <c r="N64" s="13">
        <f t="shared" si="5"/>
        <v>1.4976402289124642E-6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2.5267461397400539</v>
      </c>
      <c r="H65" s="10">
        <f t="shared" si="6"/>
        <v>-4.082058731978873</v>
      </c>
      <c r="I65">
        <f t="shared" si="2"/>
        <v>-48.98470478374648</v>
      </c>
      <c r="K65">
        <f t="shared" si="3"/>
        <v>-4.082998202365129</v>
      </c>
      <c r="M65">
        <f t="shared" si="4"/>
        <v>-4.082998202365129</v>
      </c>
      <c r="N65" s="13">
        <f t="shared" si="5"/>
        <v>8.8260460665194041E-7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2.5375265968316398</v>
      </c>
      <c r="H66" s="10">
        <f t="shared" si="6"/>
        <v>-4.0882785727198643</v>
      </c>
      <c r="I66">
        <f t="shared" si="2"/>
        <v>-49.059342872638368</v>
      </c>
      <c r="K66">
        <f t="shared" si="3"/>
        <v>-4.0889521338899133</v>
      </c>
      <c r="M66">
        <f t="shared" si="4"/>
        <v>-4.0889521338899133</v>
      </c>
      <c r="N66" s="13">
        <f t="shared" si="5"/>
        <v>4.5368464979780429E-7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2.5483070539232258</v>
      </c>
      <c r="H67" s="10">
        <f t="shared" si="6"/>
        <v>-4.0926208517333613</v>
      </c>
      <c r="I67">
        <f t="shared" si="2"/>
        <v>-49.111450220800336</v>
      </c>
      <c r="K67">
        <f t="shared" si="3"/>
        <v>-4.0930471617740949</v>
      </c>
      <c r="M67">
        <f t="shared" si="4"/>
        <v>-4.0930471617740949</v>
      </c>
      <c r="N67" s="13">
        <f t="shared" si="5"/>
        <v>1.8174025083025682E-7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2.5590875110148121</v>
      </c>
      <c r="H68" s="10">
        <f t="shared" si="6"/>
        <v>-4.095168123476725</v>
      </c>
      <c r="I68">
        <f t="shared" si="2"/>
        <v>-49.1420174817207</v>
      </c>
      <c r="K68">
        <f t="shared" si="3"/>
        <v>-4.0953659453975062</v>
      </c>
      <c r="M68">
        <f t="shared" si="4"/>
        <v>-4.0953659453975062</v>
      </c>
      <c r="N68" s="13">
        <f t="shared" si="5"/>
        <v>3.9133512341569686E-4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-4.095988065864006</v>
      </c>
      <c r="M69">
        <f t="shared" si="4"/>
        <v>-4.095988065864006</v>
      </c>
      <c r="N69" s="62">
        <f t="shared" si="5"/>
        <v>1.4242360192557999E-6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2.5806484251979835</v>
      </c>
      <c r="H70" s="10">
        <f t="shared" si="6"/>
        <v>-4.0951932471392656</v>
      </c>
      <c r="I70">
        <f t="shared" si="2"/>
        <v>-49.142318965671187</v>
      </c>
      <c r="K70">
        <f t="shared" si="3"/>
        <v>-4.0949901368461763</v>
      </c>
      <c r="M70">
        <f t="shared" si="4"/>
        <v>-4.0949901368461763</v>
      </c>
      <c r="N70" s="13">
        <f t="shared" si="5"/>
        <v>4.1253791158813797E-4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2.5914288822895695</v>
      </c>
      <c r="H71" s="10">
        <f t="shared" si="6"/>
        <v>-4.0928218777379701</v>
      </c>
      <c r="I71">
        <f t="shared" si="2"/>
        <v>-49.113862532855642</v>
      </c>
      <c r="K71">
        <f t="shared" si="3"/>
        <v>-4.092445911398106</v>
      </c>
      <c r="M71">
        <f t="shared" si="4"/>
        <v>-4.092445911398106</v>
      </c>
      <c r="N71" s="13">
        <f t="shared" si="5"/>
        <v>1.4135068871083967E-7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2.6022093393811563</v>
      </c>
      <c r="H72" s="10">
        <f t="shared" si="6"/>
        <v>-4.0889572419840672</v>
      </c>
      <c r="I72">
        <f t="shared" si="2"/>
        <v>-49.067486903808806</v>
      </c>
      <c r="K72">
        <f t="shared" si="3"/>
        <v>-4.0884263848875122</v>
      </c>
      <c r="M72">
        <f t="shared" si="4"/>
        <v>-4.0884263848875122</v>
      </c>
      <c r="N72" s="13">
        <f t="shared" si="5"/>
        <v>2.8180925696278541E-7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2.6129897964727422</v>
      </c>
      <c r="H73" s="10">
        <f t="shared" si="6"/>
        <v>-4.0836681149482352</v>
      </c>
      <c r="I73">
        <f t="shared" si="2"/>
        <v>-49.004017379378823</v>
      </c>
      <c r="K73">
        <f t="shared" si="3"/>
        <v>-4.0829998941926142</v>
      </c>
      <c r="M73">
        <f t="shared" si="4"/>
        <v>-4.0829998941926142</v>
      </c>
      <c r="N73" s="13">
        <f t="shared" si="5"/>
        <v>4.4651897824271004E-7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2.6237702535643281</v>
      </c>
      <c r="H74" s="10">
        <f t="shared" si="6"/>
        <v>-4.0770207814060333</v>
      </c>
      <c r="I74">
        <f t="shared" si="2"/>
        <v>-48.924249376872396</v>
      </c>
      <c r="K74">
        <f t="shared" si="3"/>
        <v>-4.076232213303399</v>
      </c>
      <c r="M74">
        <f t="shared" si="4"/>
        <v>-4.076232213303399</v>
      </c>
      <c r="N74" s="13">
        <f t="shared" si="5"/>
        <v>6.2183965249222754E-7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2.6345507106559145</v>
      </c>
      <c r="H75" s="10">
        <f t="shared" si="6"/>
        <v>-4.0690791180244945</v>
      </c>
      <c r="I75">
        <f t="shared" si="2"/>
        <v>-48.828949416293938</v>
      </c>
      <c r="K75">
        <f t="shared" si="3"/>
        <v>-4.0681866454615525</v>
      </c>
      <c r="M75">
        <f t="shared" si="4"/>
        <v>-4.0681866454615525</v>
      </c>
      <c r="N75" s="13">
        <f t="shared" si="5"/>
        <v>7.9650727560426901E-7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2.6453311677475004</v>
      </c>
      <c r="H76" s="10">
        <f t="shared" si="6"/>
        <v>-4.0599046729913777</v>
      </c>
      <c r="I76">
        <f t="shared" si="2"/>
        <v>-48.718856075896532</v>
      </c>
      <c r="K76">
        <f t="shared" si="3"/>
        <v>-4.0589241119679667</v>
      </c>
      <c r="M76">
        <f t="shared" si="4"/>
        <v>-4.0589241119679667</v>
      </c>
      <c r="N76" s="13">
        <f t="shared" si="5"/>
        <v>9.6149992063290974E-7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2.6561116248390864</v>
      </c>
      <c r="H77" s="10">
        <f t="shared" si="6"/>
        <v>-4.0495567431630244</v>
      </c>
      <c r="I77">
        <f t="shared" si="2"/>
        <v>-48.594680917956296</v>
      </c>
      <c r="K77">
        <f t="shared" si="3"/>
        <v>-4.048503237781877</v>
      </c>
      <c r="M77">
        <f t="shared" si="4"/>
        <v>-4.048503237781877</v>
      </c>
      <c r="N77" s="13">
        <f t="shared" si="5"/>
        <v>1.1098735881064149E-6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2.6668920819306723</v>
      </c>
      <c r="H78" s="10">
        <f t="shared" si="6"/>
        <v>-4.0380924488046528</v>
      </c>
      <c r="I78">
        <f t="shared" si="2"/>
        <v>-48.457109385655833</v>
      </c>
      <c r="K78">
        <f t="shared" si="3"/>
        <v>-4.0369804340306956</v>
      </c>
      <c r="M78">
        <f t="shared" si="4"/>
        <v>-4.0369804340306956</v>
      </c>
      <c r="N78" s="13">
        <f t="shared" si="5"/>
        <v>1.2365768574990173E-6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2.6776725390222587</v>
      </c>
      <c r="H79" s="10">
        <f t="shared" si="6"/>
        <v>-4.0255668059947389</v>
      </c>
      <c r="I79">
        <f t="shared" si="2"/>
        <v>-48.306801671936867</v>
      </c>
      <c r="K79">
        <f t="shared" si="3"/>
        <v>-4.0244099775451527</v>
      </c>
      <c r="M79">
        <f t="shared" si="4"/>
        <v>-4.0244099775451527</v>
      </c>
      <c r="N79" s="13">
        <f t="shared" si="5"/>
        <v>1.3382520617720119E-6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2.688452996113845</v>
      </c>
      <c r="H80" s="10">
        <f t="shared" si="6"/>
        <v>-4.0120327967631724</v>
      </c>
      <c r="I80">
        <f t="shared" si="2"/>
        <v>-48.144393561158068</v>
      </c>
      <c r="K80">
        <f t="shared" si="3"/>
        <v>-4.0108440875298097</v>
      </c>
      <c r="M80">
        <f t="shared" si="4"/>
        <v>-4.0108440875298097</v>
      </c>
      <c r="N80" s="13">
        <f t="shared" si="5"/>
        <v>1.4130296414816726E-6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2.699233453205431</v>
      </c>
      <c r="H81" s="10">
        <f t="shared" si="6"/>
        <v>-3.9975414370307911</v>
      </c>
      <c r="I81">
        <f t="shared" si="2"/>
        <v>-47.970497244369497</v>
      </c>
      <c r="K81">
        <f t="shared" si="3"/>
        <v>-3.9963329994748333</v>
      </c>
      <c r="M81">
        <f t="shared" si="4"/>
        <v>-3.9963329994748333</v>
      </c>
      <c r="N81" s="13">
        <f t="shared" si="5"/>
        <v>1.4603213266492282E-6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2.7100139102970173</v>
      </c>
      <c r="H82" s="10">
        <f t="shared" si="6"/>
        <v>-3.982141842416016</v>
      </c>
      <c r="I82">
        <f t="shared" si="2"/>
        <v>-47.78570210899219</v>
      </c>
      <c r="K82">
        <f t="shared" si="3"/>
        <v>-3.9809250364107953</v>
      </c>
      <c r="M82">
        <f t="shared" si="4"/>
        <v>-3.9809250364107953</v>
      </c>
      <c r="N82" s="13">
        <f t="shared" si="5"/>
        <v>1.48061685434109E-6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2.7207943673886033</v>
      </c>
      <c r="H83" s="10">
        <f t="shared" si="6"/>
        <v>-3.9658812919724054</v>
      </c>
      <c r="I83">
        <f t="shared" si="2"/>
        <v>-47.590575503668866</v>
      </c>
      <c r="K83">
        <f t="shared" si="3"/>
        <v>-3.9646666776044173</v>
      </c>
      <c r="M83">
        <f t="shared" si="4"/>
        <v>-3.9646666776044173</v>
      </c>
      <c r="N83" s="13">
        <f t="shared" si="5"/>
        <v>1.4752880629231005E-6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2.7315748244801892</v>
      </c>
      <c r="H84" s="10">
        <f t="shared" si="6"/>
        <v>-3.9488052899190929</v>
      </c>
      <c r="I84">
        <f t="shared" ref="I84:I147" si="9">H84*$E$6</f>
        <v>-47.385663479029112</v>
      </c>
      <c r="K84">
        <f t="shared" ref="K84:K147" si="10">$L$9*$L$6*EXP(-$L$4*(G84/$L$10-1))+6*$L$6*EXP(-$L$4*(SQRT(2)*G84/$L$10-1))+24*$L$6*EXP(-$L$4*(SQRT(3)*G84/$L$10-1))-SQRT($L$9*$L$7^2*EXP(-2*$L$5*(G84/$L$10-1))+6*$L$7^2*EXP(-2*$L$5*(SQRT(2)*G84/$L$10-1))+24*$L$7^2*EXP(-2*$L$5*(SQRT(3)*G84/$L$10-1)))</f>
        <v>-3.9476026247893445</v>
      </c>
      <c r="M84">
        <f t="shared" ref="M84:M147" si="11">$L$9*$O$6*EXP(-$O$4*(G84/$L$10-1))+6*$O$6*EXP(-$O$4*(SQRT(2)*G84/$L$10-1))+24*$O$6*EXP(-$O$4*(SQRT(3)*G84/$L$10-1))-SQRT($L$9*$O$7^2*EXP(-2*$O$5*(G84/$L$10-1))+6*$O$7^2*EXP(-2*$O$5*(SQRT(2)*G84/$L$10-1))+24*$O$7^2*EXP(-2*$O$5*(SQRT(3)*G84/$L$10-1)))</f>
        <v>-3.9476026247893445</v>
      </c>
      <c r="N84" s="13">
        <f t="shared" ref="N84:N147" si="12">(M84-H84)^2*O84</f>
        <v>1.4464034143125309E-6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2.7423552815717751</v>
      </c>
      <c r="H85" s="10">
        <f t="shared" ref="H85:H148" si="13">-(-$B$4)*(1+D85+$E$5*D85^3)*EXP(-D85)</f>
        <v>-3.9309576254243375</v>
      </c>
      <c r="I85">
        <f t="shared" si="9"/>
        <v>-47.17149150509205</v>
      </c>
      <c r="K85">
        <f t="shared" si="10"/>
        <v>-3.9297758660225064</v>
      </c>
      <c r="M85">
        <f t="shared" si="11"/>
        <v>-3.9297758660225064</v>
      </c>
      <c r="N85" s="13">
        <f t="shared" si="12"/>
        <v>1.3965552838161351E-6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2.7531357386633615</v>
      </c>
      <c r="H86" s="10">
        <f t="shared" si="13"/>
        <v>-3.9123804305006189</v>
      </c>
      <c r="I86">
        <f t="shared" si="9"/>
        <v>-46.948565166007427</v>
      </c>
      <c r="K86">
        <f t="shared" si="10"/>
        <v>-3.9112277372531263</v>
      </c>
      <c r="M86">
        <f t="shared" si="11"/>
        <v>-3.9112277372531263</v>
      </c>
      <c r="N86" s="13">
        <f t="shared" si="12"/>
        <v>1.3287017228149543E-6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2.7639161957549478</v>
      </c>
      <c r="H87" s="10">
        <f t="shared" si="13"/>
        <v>-3.8931142360680888</v>
      </c>
      <c r="I87">
        <f t="shared" si="9"/>
        <v>-46.717370832817068</v>
      </c>
      <c r="K87">
        <f t="shared" si="10"/>
        <v>-3.8919979816881392</v>
      </c>
      <c r="M87">
        <f t="shared" si="11"/>
        <v>-3.8919979816881392</v>
      </c>
      <c r="N87" s="13">
        <f t="shared" si="12"/>
        <v>1.2460238407568134E-6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2.7746966528465338</v>
      </c>
      <c r="H88" s="10">
        <f t="shared" si="13"/>
        <v>-3.8731980262414996</v>
      </c>
      <c r="I88">
        <f t="shared" si="9"/>
        <v>-46.478376314897993</v>
      </c>
      <c r="K88">
        <f t="shared" si="10"/>
        <v>-3.8721248070345946</v>
      </c>
      <c r="M88">
        <f t="shared" si="11"/>
        <v>-3.8721248070345946</v>
      </c>
      <c r="N88" s="13">
        <f t="shared" si="12"/>
        <v>1.1517994660696938E-6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2.7854771099381201</v>
      </c>
      <c r="H89" s="10">
        <f t="shared" si="13"/>
        <v>-3.8526692908941689</v>
      </c>
      <c r="I89">
        <f t="shared" si="9"/>
        <v>-46.232031490730023</v>
      </c>
      <c r="K89">
        <f t="shared" si="10"/>
        <v>-3.8516449406965334</v>
      </c>
      <c r="M89">
        <f t="shared" si="11"/>
        <v>-3.8516449406965334</v>
      </c>
      <c r="N89" s="13">
        <f t="shared" si="12"/>
        <v>1.0492933273958279E-6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2.7962575670297061</v>
      </c>
      <c r="H90" s="10">
        <f t="shared" si="13"/>
        <v>-3.8315640765509773</v>
      </c>
      <c r="I90">
        <f t="shared" si="9"/>
        <v>-45.978768918611728</v>
      </c>
      <c r="K90">
        <f t="shared" si="10"/>
        <v>-3.830593683000961</v>
      </c>
      <c r="M90">
        <f t="shared" si="11"/>
        <v>-3.830593683000961</v>
      </c>
      <c r="N90" s="13">
        <f t="shared" si="12"/>
        <v>9.4166364191317632E-7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2.807038024121292</v>
      </c>
      <c r="H91" s="10">
        <f t="shared" si="13"/>
        <v>-3.8099170356609058</v>
      </c>
      <c r="I91">
        <f t="shared" si="9"/>
        <v>-45.719004427930869</v>
      </c>
      <c r="K91">
        <f t="shared" si="10"/>
        <v>-3.8090049585246444</v>
      </c>
      <c r="M91">
        <f t="shared" si="11"/>
        <v>-3.8090049585246444</v>
      </c>
      <c r="N91" s="13">
        <f t="shared" si="12"/>
        <v>8.3188470249080045E-7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2.8178184812128779</v>
      </c>
      <c r="H92" s="10">
        <f t="shared" si="13"/>
        <v>-3.7877614742981223</v>
      </c>
      <c r="I92">
        <f t="shared" si="9"/>
        <v>-45.453137691577467</v>
      </c>
      <c r="K92">
        <f t="shared" si="10"/>
        <v>-3.7869113655908055</v>
      </c>
      <c r="M92">
        <f t="shared" si="11"/>
        <v>-3.7869113655908055</v>
      </c>
      <c r="N92" s="13">
        <f t="shared" si="12"/>
        <v>7.2268481425570691E-7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2.8285989383044643</v>
      </c>
      <c r="H93" s="10">
        <f t="shared" si="13"/>
        <v>-3.7651293983392549</v>
      </c>
      <c r="I93">
        <f t="shared" si="9"/>
        <v>-45.181552780071058</v>
      </c>
      <c r="K93">
        <f t="shared" si="10"/>
        <v>-3.7643442240021479</v>
      </c>
      <c r="M93">
        <f t="shared" si="11"/>
        <v>-3.7643442240021479</v>
      </c>
      <c r="N93" s="13">
        <f t="shared" si="12"/>
        <v>6.164987396514303E-7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2.8393793953960507</v>
      </c>
      <c r="H94" s="10">
        <f t="shared" si="13"/>
        <v>-3.7420515581630638</v>
      </c>
      <c r="I94">
        <f t="shared" si="9"/>
        <v>-44.904618697956764</v>
      </c>
      <c r="K94">
        <f t="shared" si="10"/>
        <v>-3.7413336210741939</v>
      </c>
      <c r="M94">
        <f t="shared" si="11"/>
        <v>-3.7413336210741939</v>
      </c>
      <c r="N94" s="13">
        <f t="shared" si="12"/>
        <v>5.1543366357500567E-7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2.8501598524876366</v>
      </c>
      <c r="H95" s="10">
        <f t="shared" si="13"/>
        <v>-3.7185574919173945</v>
      </c>
      <c r="I95">
        <f t="shared" si="9"/>
        <v>-44.622689903008734</v>
      </c>
      <c r="K95">
        <f t="shared" si="10"/>
        <v>-3.7179084560304925</v>
      </c>
      <c r="M95">
        <f t="shared" si="11"/>
        <v>-3.7179084560304925</v>
      </c>
      <c r="N95" s="13">
        <f t="shared" si="12"/>
        <v>4.2124758248668687E-7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2.860940309579223</v>
      </c>
      <c r="H96" s="10">
        <f t="shared" si="13"/>
        <v>-3.6946755673970073</v>
      </c>
      <c r="I96">
        <f t="shared" si="9"/>
        <v>-44.336106808764086</v>
      </c>
      <c r="K96">
        <f t="shared" si="10"/>
        <v>-3.6940964828189102</v>
      </c>
      <c r="M96">
        <f t="shared" si="11"/>
        <v>-3.6940964828189102</v>
      </c>
      <c r="N96" s="13">
        <f t="shared" si="12"/>
        <v>3.3533894858987049E-7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2.8717207666708089</v>
      </c>
      <c r="H97" s="10">
        <f t="shared" si="13"/>
        <v>-3.6704330225745712</v>
      </c>
      <c r="I97">
        <f t="shared" si="9"/>
        <v>-44.045196270894856</v>
      </c>
      <c r="K97">
        <f t="shared" si="10"/>
        <v>-3.6699243514061086</v>
      </c>
      <c r="M97">
        <f t="shared" si="11"/>
        <v>-3.6699243514061086</v>
      </c>
      <c r="N97" s="13">
        <f t="shared" si="12"/>
        <v>2.5874635762504348E-7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2.8825012237623948</v>
      </c>
      <c r="H98" s="10">
        <f t="shared" si="13"/>
        <v>-3.6458560048259105</v>
      </c>
      <c r="I98">
        <f t="shared" si="9"/>
        <v>-43.750272057910927</v>
      </c>
      <c r="K98">
        <f t="shared" si="10"/>
        <v>-3.6454176476050693</v>
      </c>
      <c r="M98">
        <f t="shared" si="11"/>
        <v>-3.6454176476050693</v>
      </c>
      <c r="N98" s="13">
        <f t="shared" si="12"/>
        <v>1.9215705306369952E-7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2.8932816808539807</v>
      </c>
      <c r="H99" s="10">
        <f t="shared" si="13"/>
        <v>-3.6209696088893759</v>
      </c>
      <c r="I99">
        <f t="shared" si="9"/>
        <v>-43.451635306672515</v>
      </c>
      <c r="K99">
        <f t="shared" si="10"/>
        <v>-3.620600931488553</v>
      </c>
      <c r="M99">
        <f t="shared" si="11"/>
        <v>-3.620600931488553</v>
      </c>
      <c r="N99" s="13">
        <f t="shared" si="12"/>
        <v>1.3592302587753985E-7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2.9040621379455667</v>
      </c>
      <c r="H100" s="10">
        <f t="shared" si="13"/>
        <v>-3.5957979135980582</v>
      </c>
      <c r="I100">
        <f t="shared" si="9"/>
        <v>-43.149574963176697</v>
      </c>
      <c r="K100">
        <f t="shared" si="10"/>
        <v>-3.5954977744393957</v>
      </c>
      <c r="M100">
        <f t="shared" si="11"/>
        <v>-3.5954977744393957</v>
      </c>
      <c r="N100" s="13">
        <f t="shared" si="12"/>
        <v>9.008351456266944E-8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2.9148425950371535</v>
      </c>
      <c r="H101" s="10">
        <f t="shared" si="13"/>
        <v>-3.5703640174224049</v>
      </c>
      <c r="I101">
        <f t="shared" si="9"/>
        <v>-42.844368209068861</v>
      </c>
      <c r="K101">
        <f t="shared" si="10"/>
        <v>-3.5701307948866443</v>
      </c>
      <c r="M101">
        <f t="shared" si="11"/>
        <v>-3.5701307948866443</v>
      </c>
      <c r="N101" s="13">
        <f t="shared" si="12"/>
        <v>5.4392751186620879E-8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2.9256230521287394</v>
      </c>
      <c r="H102" s="10">
        <f t="shared" si="13"/>
        <v>-3.5446900728597379</v>
      </c>
      <c r="I102">
        <f t="shared" si="9"/>
        <v>-42.536280874316859</v>
      </c>
      <c r="K102">
        <f t="shared" si="10"/>
        <v>-3.5445216927747447</v>
      </c>
      <c r="M102">
        <f t="shared" si="11"/>
        <v>-3.5445216927747447</v>
      </c>
      <c r="N102" s="13">
        <f t="shared" si="12"/>
        <v>2.8351853022318154E-8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2.9364035092203253</v>
      </c>
      <c r="H103" s="10">
        <f t="shared" si="13"/>
        <v>-3.5187973197060729</v>
      </c>
      <c r="I103">
        <f t="shared" si="9"/>
        <v>-42.225567836472877</v>
      </c>
      <c r="K103">
        <f t="shared" si="10"/>
        <v>-3.5186912828112051</v>
      </c>
      <c r="M103">
        <f t="shared" si="11"/>
        <v>-3.5186912828112051</v>
      </c>
      <c r="N103" s="13">
        <f t="shared" si="12"/>
        <v>1.1243823073197875E-8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2.9471839663119117</v>
      </c>
      <c r="H104" s="10">
        <f t="shared" si="13"/>
        <v>-3.4927061172445955</v>
      </c>
      <c r="I104">
        <f t="shared" si="9"/>
        <v>-41.912473406935149</v>
      </c>
      <c r="K104">
        <f t="shared" si="10"/>
        <v>-3.4926595265365412</v>
      </c>
      <c r="M104">
        <f t="shared" si="11"/>
        <v>-3.4926595265365412</v>
      </c>
      <c r="N104" s="13">
        <f t="shared" si="12"/>
        <v>2.1706940769953653E-9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2.9579644234034976</v>
      </c>
      <c r="H105" s="10">
        <f t="shared" si="13"/>
        <v>-3.4664359753841811</v>
      </c>
      <c r="I105">
        <f t="shared" si="9"/>
        <v>-41.597231704610174</v>
      </c>
      <c r="K105">
        <f t="shared" si="10"/>
        <v>-3.4664455632586404</v>
      </c>
      <c r="M105">
        <f t="shared" si="11"/>
        <v>-3.4664455632586404</v>
      </c>
      <c r="N105" s="13">
        <f t="shared" si="12"/>
        <v>9.1927336646536916E-11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2.9687448804950836</v>
      </c>
      <c r="H106" s="10">
        <f t="shared" si="13"/>
        <v>-3.440005584780307</v>
      </c>
      <c r="I106">
        <f t="shared" si="9"/>
        <v>-41.280067017363685</v>
      </c>
      <c r="K106">
        <f t="shared" si="10"/>
        <v>-3.44006773989216</v>
      </c>
      <c r="M106">
        <f t="shared" si="11"/>
        <v>-3.44006773989216</v>
      </c>
      <c r="N106" s="13">
        <f t="shared" si="12"/>
        <v>3.8632579294494925E-9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2.9795253375866704</v>
      </c>
      <c r="H107" s="10">
        <f t="shared" si="13"/>
        <v>-3.4134328459697985</v>
      </c>
      <c r="I107">
        <f t="shared" si="9"/>
        <v>-40.961194151637585</v>
      </c>
      <c r="K107">
        <f t="shared" si="10"/>
        <v>-3.4135436397420631</v>
      </c>
      <c r="M107">
        <f t="shared" si="11"/>
        <v>-3.4135436397420631</v>
      </c>
      <c r="N107" s="13">
        <f t="shared" si="12"/>
        <v>1.22752599726287E-8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2.9903057946782563</v>
      </c>
      <c r="H108" s="10">
        <f t="shared" si="13"/>
        <v>-3.3867348975499003</v>
      </c>
      <c r="I108">
        <f t="shared" si="9"/>
        <v>-40.640818770598806</v>
      </c>
      <c r="K108">
        <f t="shared" si="10"/>
        <v>-3.386890110269003</v>
      </c>
      <c r="M108">
        <f t="shared" si="11"/>
        <v>-3.386890110269003</v>
      </c>
      <c r="N108" s="13">
        <f t="shared" si="12"/>
        <v>2.4090988171248059E-8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3.0010862517698422</v>
      </c>
      <c r="H109" s="10">
        <f t="shared" si="13"/>
        <v>-3.3599281434312696</v>
      </c>
      <c r="I109">
        <f t="shared" si="9"/>
        <v>-40.319137721175238</v>
      </c>
      <c r="K109">
        <f t="shared" si="10"/>
        <v>-3.3601232898728108</v>
      </c>
      <c r="M109">
        <f t="shared" si="11"/>
        <v>-3.3601232898728108</v>
      </c>
      <c r="N109" s="13">
        <f t="shared" si="12"/>
        <v>3.8082133646225347E-8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3.0118667088614282</v>
      </c>
      <c r="H110" s="10">
        <f t="shared" si="13"/>
        <v>-3.3330282791936074</v>
      </c>
      <c r="I110">
        <f t="shared" si="9"/>
        <v>-39.996339350323289</v>
      </c>
      <c r="K110">
        <f t="shared" si="10"/>
        <v>-3.3332586337291001</v>
      </c>
      <c r="M110">
        <f t="shared" si="11"/>
        <v>-3.3332586337291001</v>
      </c>
      <c r="N110" s="13">
        <f t="shared" si="12"/>
        <v>5.3063212022054777E-8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3.0226471659530145</v>
      </c>
      <c r="H111" s="10">
        <f t="shared" si="13"/>
        <v>-3.3060503175718177</v>
      </c>
      <c r="I111">
        <f t="shared" si="9"/>
        <v>-39.672603810861816</v>
      </c>
      <c r="K111">
        <f t="shared" si="10"/>
        <v>-3.3063109387126604</v>
      </c>
      <c r="M111">
        <f t="shared" si="11"/>
        <v>-3.3063109387126604</v>
      </c>
      <c r="N111" s="13">
        <f t="shared" si="12"/>
        <v>6.7923379054143845E-8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3.0334276230446005</v>
      </c>
      <c r="H112" s="10">
        <f t="shared" si="13"/>
        <v>-3.2790086130997151</v>
      </c>
      <c r="I112">
        <f t="shared" si="9"/>
        <v>-39.348103357196578</v>
      </c>
      <c r="K112">
        <f t="shared" si="10"/>
        <v>-3.27929436744011</v>
      </c>
      <c r="M112">
        <f t="shared" si="11"/>
        <v>-3.27929436744011</v>
      </c>
      <c r="N112" s="13">
        <f t="shared" si="12"/>
        <v>8.1655543054527741E-5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3.0442080801361864</v>
      </c>
      <c r="H113" s="10">
        <f t="shared" si="13"/>
        <v>-3.2519168859375469</v>
      </c>
      <c r="I113">
        <f t="shared" si="9"/>
        <v>-39.023002631250563</v>
      </c>
      <c r="K113">
        <f t="shared" si="10"/>
        <v>-3.2522224714630967</v>
      </c>
      <c r="M113">
        <f t="shared" si="11"/>
        <v>-3.2522224714630967</v>
      </c>
      <c r="N113" s="13">
        <f t="shared" si="12"/>
        <v>9.3382513425561514E-5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3.0549885372277723</v>
      </c>
      <c r="H114" s="10">
        <f t="shared" si="13"/>
        <v>-3.2247882449087824</v>
      </c>
      <c r="I114">
        <f t="shared" si="9"/>
        <v>-38.697458938905385</v>
      </c>
      <c r="K114">
        <f t="shared" si="10"/>
        <v>-3.2251082136421889</v>
      </c>
      <c r="M114">
        <f t="shared" si="11"/>
        <v>-3.2251082136421889</v>
      </c>
      <c r="N114" s="13">
        <f t="shared" si="12"/>
        <v>1.0237999035779923E-4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3.0657689943193591</v>
      </c>
      <c r="H115" s="10">
        <f t="shared" si="13"/>
        <v>-3.1976352097708771</v>
      </c>
      <c r="I115">
        <f t="shared" si="9"/>
        <v>-38.371622517250529</v>
      </c>
      <c r="K115">
        <f t="shared" si="10"/>
        <v>-3.197963989730507</v>
      </c>
      <c r="M115">
        <f t="shared" si="11"/>
        <v>-3.197963989730507</v>
      </c>
      <c r="N115" s="13">
        <f t="shared" si="12"/>
        <v>1.0809626185422343E-7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3.076549451410945</v>
      </c>
      <c r="H116" s="10">
        <f t="shared" si="13"/>
        <v>-3.1704697327439959</v>
      </c>
      <c r="I116">
        <f t="shared" si="9"/>
        <v>-38.045636792927951</v>
      </c>
      <c r="K116">
        <f t="shared" si="10"/>
        <v>-3.1708016491950999</v>
      </c>
      <c r="M116">
        <f t="shared" si="11"/>
        <v>-3.1708016491950999</v>
      </c>
      <c r="N116" s="13">
        <f t="shared" si="12"/>
        <v>1.1016853051345753E-7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3.087329908502531</v>
      </c>
      <c r="H117" s="10">
        <f t="shared" si="13"/>
        <v>-3.1433032193209285</v>
      </c>
      <c r="I117">
        <f t="shared" si="9"/>
        <v>-37.71963863185114</v>
      </c>
      <c r="K117">
        <f t="shared" si="10"/>
        <v>-3.1436325153030422</v>
      </c>
      <c r="M117">
        <f t="shared" si="11"/>
        <v>-3.1436325153030422</v>
      </c>
      <c r="N117" s="13">
        <f t="shared" si="12"/>
        <v>1.0843584383624658E-7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3.0981103655941173</v>
      </c>
      <c r="H118" s="10">
        <f t="shared" si="13"/>
        <v>-3.1161465483807889</v>
      </c>
      <c r="I118">
        <f t="shared" si="9"/>
        <v>-37.393758580569468</v>
      </c>
      <c r="K118">
        <f t="shared" si="10"/>
        <v>-3.1164674044982701</v>
      </c>
      <c r="M118">
        <f t="shared" si="11"/>
        <v>-3.1164674044982701</v>
      </c>
      <c r="N118" s="13">
        <f t="shared" si="12"/>
        <v>1.0294864812512723E-7</v>
      </c>
      <c r="O118" s="13">
        <v>1</v>
      </c>
    </row>
    <row r="119" spans="3:16" x14ac:dyDescent="0.4">
      <c r="C119" t="s">
        <v>263</v>
      </c>
      <c r="D119" s="6">
        <v>1</v>
      </c>
      <c r="E119" s="7">
        <f t="shared" si="7"/>
        <v>-0.75415285440145674</v>
      </c>
      <c r="G119">
        <f t="shared" si="8"/>
        <v>3.1088908226857033</v>
      </c>
      <c r="H119" s="10">
        <f t="shared" si="13"/>
        <v>-3.0890100916283667</v>
      </c>
      <c r="I119">
        <f t="shared" si="9"/>
        <v>-37.068121099540399</v>
      </c>
      <c r="K119">
        <f t="shared" si="10"/>
        <v>-3.0893166450942164</v>
      </c>
      <c r="M119">
        <f t="shared" si="11"/>
        <v>-3.0893166450942164</v>
      </c>
      <c r="N119" s="13">
        <f t="shared" si="12"/>
        <v>9.3975027424484564E-8</v>
      </c>
      <c r="O119" s="13">
        <v>1</v>
      </c>
      <c r="P119" t="s">
        <v>264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3.1196712797772892</v>
      </c>
      <c r="H120" s="10">
        <f t="shared" si="13"/>
        <v>-3.0619037323803759</v>
      </c>
      <c r="I120">
        <f t="shared" si="9"/>
        <v>-36.742844788564511</v>
      </c>
      <c r="K120">
        <f t="shared" si="10"/>
        <v>-3.0621900953064189</v>
      </c>
      <c r="M120">
        <f t="shared" si="11"/>
        <v>-3.0621900953064189</v>
      </c>
      <c r="N120" s="13">
        <f t="shared" si="12"/>
        <v>8.2003725411911268E-8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3.130451736868876</v>
      </c>
      <c r="H121" s="10">
        <f t="shared" si="13"/>
        <v>-3.0348368837191906</v>
      </c>
      <c r="I121">
        <f t="shared" si="9"/>
        <v>-36.418042604630287</v>
      </c>
      <c r="K121">
        <f t="shared" si="10"/>
        <v>-3.0350971606483852</v>
      </c>
      <c r="M121">
        <f t="shared" si="11"/>
        <v>-3.0350971606483852</v>
      </c>
      <c r="N121" s="13">
        <f t="shared" si="12"/>
        <v>6.7744079870978049E-8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3.1412321939604619</v>
      </c>
      <c r="H122" s="10">
        <f t="shared" si="13"/>
        <v>-3.0078185060340585</v>
      </c>
      <c r="I122">
        <f t="shared" si="9"/>
        <v>-36.093822072408699</v>
      </c>
      <c r="K122">
        <f t="shared" si="10"/>
        <v>-3.0080468107131884</v>
      </c>
      <c r="M122">
        <f t="shared" si="11"/>
        <v>-3.0080468107131884</v>
      </c>
      <c r="N122" s="13">
        <f t="shared" si="12"/>
        <v>5.2123026512570273E-8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3.1520126510520479</v>
      </c>
      <c r="H123" s="10">
        <f t="shared" si="13"/>
        <v>-2.9808571239691686</v>
      </c>
      <c r="I123">
        <f t="shared" si="9"/>
        <v>-35.770285487630019</v>
      </c>
      <c r="K123">
        <f t="shared" si="10"/>
        <v>-2.9810475953624151</v>
      </c>
      <c r="M123">
        <f t="shared" si="11"/>
        <v>-2.9810475953624151</v>
      </c>
      <c r="N123" s="13">
        <f t="shared" si="12"/>
        <v>3.62793516452902E-8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3.1627931081436338</v>
      </c>
      <c r="H124" s="10">
        <f t="shared" si="13"/>
        <v>-2.9539608427973603</v>
      </c>
      <c r="I124">
        <f t="shared" si="9"/>
        <v>-35.44753011356832</v>
      </c>
      <c r="K124">
        <f t="shared" si="10"/>
        <v>-2.9541076603433738</v>
      </c>
      <c r="M124">
        <f t="shared" si="11"/>
        <v>-2.9541076603433738</v>
      </c>
      <c r="N124" s="13">
        <f t="shared" si="12"/>
        <v>2.1555391817436017E-8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3.1735735652352197</v>
      </c>
      <c r="H125" s="10">
        <f t="shared" si="13"/>
        <v>-2.9271373642377281</v>
      </c>
      <c r="I125">
        <f t="shared" si="9"/>
        <v>-35.125648370852737</v>
      </c>
      <c r="K125">
        <f t="shared" si="10"/>
        <v>-2.9272347623546571</v>
      </c>
      <c r="M125">
        <f t="shared" si="11"/>
        <v>-2.9272347623546571</v>
      </c>
      <c r="N125" s="13">
        <f t="shared" si="12"/>
        <v>9.4863931813137544E-9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3.1843540223268061</v>
      </c>
      <c r="H126" s="10">
        <f t="shared" si="13"/>
        <v>-2.9003940017347833</v>
      </c>
      <c r="I126">
        <f t="shared" si="9"/>
        <v>-34.8047280208174</v>
      </c>
      <c r="K126">
        <f t="shared" si="10"/>
        <v>-2.9004362835794844</v>
      </c>
      <c r="M126">
        <f t="shared" si="11"/>
        <v>-2.9004362835794844</v>
      </c>
      <c r="N126" s="13">
        <f t="shared" si="12"/>
        <v>1.7877543913202182E-9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3.195134479418392</v>
      </c>
      <c r="H127" s="10">
        <f t="shared" si="13"/>
        <v>-2.87373769521633</v>
      </c>
      <c r="I127">
        <f t="shared" si="9"/>
        <v>-34.484852342595957</v>
      </c>
      <c r="K127">
        <f t="shared" si="10"/>
        <v>-2.8737192457055132</v>
      </c>
      <c r="M127">
        <f t="shared" si="11"/>
        <v>-2.8737192457055132</v>
      </c>
      <c r="N127" s="13">
        <f t="shared" si="12"/>
        <v>3.4038444938160922E-10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3.2059149365099779</v>
      </c>
      <c r="H128" s="10">
        <f t="shared" si="13"/>
        <v>-2.8471750253466861</v>
      </c>
      <c r="I128">
        <f t="shared" si="9"/>
        <v>-34.166100304160231</v>
      </c>
      <c r="K128">
        <f t="shared" si="10"/>
        <v>-2.8470903234491916</v>
      </c>
      <c r="M128">
        <f t="shared" si="11"/>
        <v>-2.8470903234491916</v>
      </c>
      <c r="N128" s="13">
        <f t="shared" si="12"/>
        <v>7.1744114391761521E-9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3.2166953936015648</v>
      </c>
      <c r="H129" s="10">
        <f t="shared" si="13"/>
        <v>-2.8207122272913776</v>
      </c>
      <c r="I129">
        <f t="shared" si="9"/>
        <v>-33.848546727496533</v>
      </c>
      <c r="K129">
        <f t="shared" si="10"/>
        <v>-2.8205558576020131</v>
      </c>
      <c r="M129">
        <f t="shared" si="11"/>
        <v>-2.8205558576020131</v>
      </c>
      <c r="N129" s="13">
        <f t="shared" si="12"/>
        <v>2.4451479751950057E-8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3.2274758506931507</v>
      </c>
      <c r="H130" s="10">
        <f t="shared" si="13"/>
        <v>-2.7943552040089328</v>
      </c>
      <c r="I130">
        <f t="shared" si="9"/>
        <v>-33.53226244810719</v>
      </c>
      <c r="K130">
        <f t="shared" si="10"/>
        <v>-2.7941218676154866</v>
      </c>
      <c r="M130">
        <f t="shared" si="11"/>
        <v>-2.7941218676154866</v>
      </c>
      <c r="N130" s="13">
        <f t="shared" si="12"/>
        <v>5.444587250645065E-8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3.2382563077847366</v>
      </c>
      <c r="H131" s="10">
        <f t="shared" si="13"/>
        <v>-2.7681095390849624</v>
      </c>
      <c r="I131">
        <f t="shared" si="9"/>
        <v>-33.217314469019549</v>
      </c>
      <c r="K131">
        <f t="shared" si="10"/>
        <v>-2.7677940637409728</v>
      </c>
      <c r="M131">
        <f t="shared" si="11"/>
        <v>-2.7677940637409728</v>
      </c>
      <c r="N131" s="13">
        <f t="shared" si="12"/>
        <v>9.9524692665336605E-8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3.2490367648763225</v>
      </c>
      <c r="H132" s="10">
        <f t="shared" si="13"/>
        <v>-2.7419805091231999</v>
      </c>
      <c r="I132">
        <f t="shared" si="9"/>
        <v>-32.903766109478397</v>
      </c>
      <c r="K132">
        <f t="shared" si="10"/>
        <v>-2.7415778587400137</v>
      </c>
      <c r="M132">
        <f t="shared" si="11"/>
        <v>-2.7415778587400137</v>
      </c>
      <c r="N132" s="13">
        <f t="shared" si="12"/>
        <v>1.6212733108000125E-7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3.2598172219679089</v>
      </c>
      <c r="H133" s="10">
        <f t="shared" si="13"/>
        <v>-2.7159730957077852</v>
      </c>
      <c r="I133">
        <f t="shared" si="9"/>
        <v>-32.591677148493424</v>
      </c>
      <c r="K133">
        <f t="shared" si="10"/>
        <v>-2.7154783791801984</v>
      </c>
      <c r="M133">
        <f t="shared" si="11"/>
        <v>-2.7154783791801984</v>
      </c>
      <c r="N133" s="13">
        <f t="shared" si="12"/>
        <v>2.4474444266755463E-7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3.2705976790594953</v>
      </c>
      <c r="H134" s="10">
        <f t="shared" si="13"/>
        <v>-2.6900919969505908</v>
      </c>
      <c r="I134">
        <f t="shared" si="9"/>
        <v>-32.281103963407091</v>
      </c>
      <c r="K134">
        <f t="shared" si="10"/>
        <v>-2.689500476331077</v>
      </c>
      <c r="M134">
        <f t="shared" si="11"/>
        <v>-2.689500476331077</v>
      </c>
      <c r="N134" s="13">
        <f t="shared" si="12"/>
        <v>3.498966433099071E-7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3.2813781361510812</v>
      </c>
      <c r="H135" s="10">
        <f t="shared" si="13"/>
        <v>-2.6643416386370049</v>
      </c>
      <c r="I135">
        <f t="shared" si="9"/>
        <v>-31.972099663644059</v>
      </c>
      <c r="K135">
        <f t="shared" si="10"/>
        <v>-2.6636487366741366</v>
      </c>
      <c r="M135">
        <f t="shared" si="11"/>
        <v>-2.6636487366741366</v>
      </c>
      <c r="N135" s="13">
        <f t="shared" si="12"/>
        <v>4.8011313014675497E-7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3.2921585932426676</v>
      </c>
      <c r="H136" s="10">
        <f t="shared" si="13"/>
        <v>-2.6387261849831534</v>
      </c>
      <c r="I136">
        <f t="shared" si="9"/>
        <v>-31.66471421979784</v>
      </c>
      <c r="K136">
        <f t="shared" si="10"/>
        <v>-2.6379274920403244</v>
      </c>
      <c r="M136">
        <f t="shared" si="11"/>
        <v>-2.6379274920403244</v>
      </c>
      <c r="N136" s="13">
        <f t="shared" si="12"/>
        <v>6.3791041692480238E-7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3.3029390503342535</v>
      </c>
      <c r="H137" s="10">
        <f t="shared" si="13"/>
        <v>-2.6132495490171546</v>
      </c>
      <c r="I137">
        <f t="shared" si="9"/>
        <v>-31.358994588205853</v>
      </c>
      <c r="K137">
        <f t="shared" si="10"/>
        <v>-2.6123408293881742</v>
      </c>
      <c r="M137">
        <f t="shared" si="11"/>
        <v>-2.6123408293881742</v>
      </c>
      <c r="N137" s="13">
        <f t="shared" si="12"/>
        <v>8.2577136409412049E-7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3.3137195074258394</v>
      </c>
      <c r="H138" s="10">
        <f t="shared" si="13"/>
        <v>-2.5879154025966122</v>
      </c>
      <c r="I138">
        <f t="shared" si="9"/>
        <v>-31.054984831159345</v>
      </c>
      <c r="K138">
        <f t="shared" si="10"/>
        <v>-2.5868926002350796</v>
      </c>
      <c r="M138">
        <f t="shared" si="11"/>
        <v>-2.5868926002350796</v>
      </c>
      <c r="N138" s="13">
        <f t="shared" si="12"/>
        <v>1.0461246707567176E-6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3.3244999645174254</v>
      </c>
      <c r="H139" s="10">
        <f t="shared" si="13"/>
        <v>-2.5627271860741896</v>
      </c>
      <c r="I139">
        <f t="shared" si="9"/>
        <v>-30.752726232890275</v>
      </c>
      <c r="K139">
        <f t="shared" si="10"/>
        <v>-2.5615864297538486</v>
      </c>
      <c r="M139">
        <f t="shared" si="11"/>
        <v>-2.5615864297538486</v>
      </c>
      <c r="N139" s="13">
        <f t="shared" si="12"/>
        <v>1.3013249823978037E-6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3.3352804216090117</v>
      </c>
      <c r="H140" s="10">
        <f t="shared" si="13"/>
        <v>-2.5376881176227113</v>
      </c>
      <c r="I140">
        <f t="shared" si="9"/>
        <v>-30.452257411472537</v>
      </c>
      <c r="K140">
        <f t="shared" si="10"/>
        <v>-2.5364257255462341</v>
      </c>
      <c r="M140">
        <f t="shared" si="11"/>
        <v>-2.5364257255462341</v>
      </c>
      <c r="N140" s="13">
        <f t="shared" si="12"/>
        <v>1.5936337547523132E-6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3.3460608787005977</v>
      </c>
      <c r="H141" s="10">
        <f t="shared" si="13"/>
        <v>-2.5128012022309316</v>
      </c>
      <c r="I141">
        <f t="shared" si="9"/>
        <v>-30.153614426771178</v>
      </c>
      <c r="K141">
        <f t="shared" si="10"/>
        <v>-2.511413686104722</v>
      </c>
      <c r="M141">
        <f t="shared" si="11"/>
        <v>-2.511413686104722</v>
      </c>
      <c r="N141" s="13">
        <f t="shared" si="12"/>
        <v>1.9252010004916277E-6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3.3568413357921836</v>
      </c>
      <c r="H142" s="10">
        <f t="shared" si="13"/>
        <v>-2.488069240380725</v>
      </c>
      <c r="I142">
        <f t="shared" si="9"/>
        <v>-29.856830884568701</v>
      </c>
      <c r="K142">
        <f t="shared" si="10"/>
        <v>-2.4865533089734631</v>
      </c>
      <c r="M142">
        <f t="shared" si="11"/>
        <v>-2.4865533089734631</v>
      </c>
      <c r="N142" s="13">
        <f t="shared" si="12"/>
        <v>2.2980480315230955E-6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3.3676217928837704</v>
      </c>
      <c r="H143" s="10">
        <f t="shared" si="13"/>
        <v>-2.4634948364161535</v>
      </c>
      <c r="I143">
        <f t="shared" si="9"/>
        <v>-29.561938036993844</v>
      </c>
      <c r="K143">
        <f t="shared" si="10"/>
        <v>-2.4618473986188487</v>
      </c>
      <c r="M143">
        <f t="shared" si="11"/>
        <v>-2.4618473986188487</v>
      </c>
      <c r="N143" s="13">
        <f t="shared" si="12"/>
        <v>2.7140512959885146E-6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3.3784022499753563</v>
      </c>
      <c r="H144" s="10">
        <f t="shared" si="13"/>
        <v>-2.439080406614516</v>
      </c>
      <c r="I144">
        <f t="shared" si="9"/>
        <v>-29.268964879374192</v>
      </c>
      <c r="K144">
        <f t="shared" si="10"/>
        <v>-2.4372985740198754</v>
      </c>
      <c r="M144">
        <f t="shared" si="11"/>
        <v>-2.4372985740198754</v>
      </c>
      <c r="N144" s="13">
        <f t="shared" si="12"/>
        <v>3.1749273953236448E-6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3.3891827070669422</v>
      </c>
      <c r="H145" s="10">
        <f t="shared" si="13"/>
        <v>-2.4148281869691917</v>
      </c>
      <c r="I145">
        <f t="shared" si="9"/>
        <v>-28.977938243630298</v>
      </c>
      <c r="K145">
        <f t="shared" si="10"/>
        <v>-2.4129092759880524</v>
      </c>
      <c r="M145">
        <f t="shared" si="11"/>
        <v>-2.4129092759880524</v>
      </c>
      <c r="N145" s="13">
        <f t="shared" si="12"/>
        <v>3.6822193535369019E-6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3.3999631641585282</v>
      </c>
      <c r="H146" s="10">
        <f t="shared" si="13"/>
        <v>-2.3907402406937766</v>
      </c>
      <c r="I146">
        <f t="shared" si="9"/>
        <v>-28.688882888325317</v>
      </c>
      <c r="K146">
        <f t="shared" si="10"/>
        <v>-2.3886817742263089</v>
      </c>
      <c r="M146">
        <f t="shared" si="11"/>
        <v>-2.3886817742263089</v>
      </c>
      <c r="N146" s="13">
        <f t="shared" si="12"/>
        <v>4.2372841976887735E-6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3.4107436212501145</v>
      </c>
      <c r="H147" s="10">
        <f t="shared" si="13"/>
        <v>-2.3668184654567175</v>
      </c>
      <c r="I147">
        <f t="shared" si="9"/>
        <v>-28.401821585480612</v>
      </c>
      <c r="K147">
        <f t="shared" si="10"/>
        <v>-2.364618174135996</v>
      </c>
      <c r="M147">
        <f t="shared" si="11"/>
        <v>-2.364618174135996</v>
      </c>
      <c r="N147" s="13">
        <f t="shared" si="12"/>
        <v>4.8412818960424763E-6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3.4215240783417009</v>
      </c>
      <c r="H148" s="10">
        <f t="shared" si="13"/>
        <v>-2.3430646003553659</v>
      </c>
      <c r="I148">
        <f t="shared" ref="I148:I211" si="16">H148*$E$6</f>
        <v>-28.116775204264393</v>
      </c>
      <c r="K148">
        <f t="shared" ref="K148:K211" si="17">$L$9*$L$6*EXP(-$L$4*(G148/$L$10-1))+6*$L$6*EXP(-$L$4*(SQRT(2)*G148/$L$10-1))+24*$L$6*EXP(-$L$4*(SQRT(3)*G148/$L$10-1))-SQRT($L$9*$L$7^2*EXP(-2*$L$5*(G148/$L$10-1))+6*$L$7^2*EXP(-2*$L$5*(SQRT(2)*G148/$L$10-1))+24*$L$7^2*EXP(-2*$L$5*(SQRT(3)*G148/$L$10-1)))</f>
        <v>-2.340720423380755</v>
      </c>
      <c r="M148">
        <f t="shared" ref="M148:M211" si="18">$L$9*$O$6*EXP(-$O$4*(G148/$L$10-1))+6*$O$6*EXP(-$O$4*(SQRT(2)*G148/$L$10-1))+24*$O$6*EXP(-$O$4*(SQRT(3)*G148/$L$10-1))-SQRT($L$9*$O$7^2*EXP(-2*$O$5*(G148/$L$10-1))+6*$O$7^2*EXP(-2*$O$5*(SQRT(2)*G148/$L$10-1))+24*$O$7^2*EXP(-2*$O$5*(SQRT(3)*G148/$L$10-1)))</f>
        <v>-2.340720423380755</v>
      </c>
      <c r="N148" s="13">
        <f t="shared" ref="N148:N211" si="19">(M148-H148)^2*O148</f>
        <v>5.4951656882957606E-6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3.4323045354332868</v>
      </c>
      <c r="H149" s="10">
        <f t="shared" ref="H149:H212" si="20">-(-$B$4)*(1+D149+$E$5*D149^3)*EXP(-D149)</f>
        <v>-2.3194802326380932</v>
      </c>
      <c r="I149">
        <f t="shared" si="16"/>
        <v>-27.833762791657119</v>
      </c>
      <c r="K149">
        <f t="shared" si="17"/>
        <v>-2.3169903182157574</v>
      </c>
      <c r="M149">
        <f t="shared" si="18"/>
        <v>-2.3169903182157574</v>
      </c>
      <c r="N149" s="13">
        <f t="shared" si="19"/>
        <v>6.1996738305558953E-6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3.4430849925248732</v>
      </c>
      <c r="H150" s="10">
        <f t="shared" si="20"/>
        <v>-2.2960668041828294</v>
      </c>
      <c r="I150">
        <f t="shared" si="16"/>
        <v>-27.552801650193953</v>
      </c>
      <c r="K150">
        <f t="shared" si="17"/>
        <v>-2.2934295095904518</v>
      </c>
      <c r="M150">
        <f t="shared" si="18"/>
        <v>-2.2934295095904518</v>
      </c>
      <c r="N150" s="13">
        <f t="shared" si="19"/>
        <v>6.9553227669841506E-6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3.4538654496164591</v>
      </c>
      <c r="H151" s="10">
        <f t="shared" si="20"/>
        <v>-2.2728256177401547</v>
      </c>
      <c r="I151">
        <f t="shared" si="16"/>
        <v>-27.273907412881854</v>
      </c>
      <c r="K151">
        <f t="shared" si="17"/>
        <v>-2.2700395090327574</v>
      </c>
      <c r="M151">
        <f t="shared" si="18"/>
        <v>-2.2700395090327574</v>
      </c>
      <c r="N151" s="13">
        <f t="shared" si="19"/>
        <v>7.7624017294348382E-6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3.4646459067080451</v>
      </c>
      <c r="H152" s="10">
        <f t="shared" si="20"/>
        <v>-2.2497578429487843</v>
      </c>
      <c r="I152">
        <f t="shared" si="16"/>
        <v>-26.997094115385412</v>
      </c>
      <c r="K152">
        <f t="shared" si="17"/>
        <v>-2.2468216943222901</v>
      </c>
      <c r="M152">
        <f t="shared" si="18"/>
        <v>-2.2468216943222901</v>
      </c>
      <c r="N152" s="13">
        <f t="shared" si="19"/>
        <v>8.6209687568642047E-6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3.475426363799631</v>
      </c>
      <c r="H153" s="10">
        <f t="shared" si="20"/>
        <v>-2.226864522131061</v>
      </c>
      <c r="I153">
        <f t="shared" si="16"/>
        <v>-26.722374265572732</v>
      </c>
      <c r="K153">
        <f t="shared" si="17"/>
        <v>-2.2237773149599795</v>
      </c>
      <c r="M153">
        <f t="shared" si="18"/>
        <v>-2.2237773149599795</v>
      </c>
      <c r="N153" s="13">
        <f t="shared" si="19"/>
        <v>9.5308481171768099E-6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3.4862068208912169</v>
      </c>
      <c r="H154" s="10">
        <f t="shared" si="20"/>
        <v>-2.2041465758758414</v>
      </c>
      <c r="I154">
        <f t="shared" si="16"/>
        <v>-26.449758910510099</v>
      </c>
      <c r="K154">
        <f t="shared" si="17"/>
        <v>-2.2009074974411811</v>
      </c>
      <c r="M154">
        <f t="shared" si="18"/>
        <v>-2.2009074974411811</v>
      </c>
      <c r="N154" s="13">
        <f t="shared" si="19"/>
        <v>1.0491629105881511E-5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3.4969872779828033</v>
      </c>
      <c r="H155" s="10">
        <f t="shared" si="20"/>
        <v>-2.1816048084158819</v>
      </c>
      <c r="I155">
        <f t="shared" si="16"/>
        <v>-26.179257700990583</v>
      </c>
      <c r="K155">
        <f t="shared" si="17"/>
        <v>-2.1782132503391138</v>
      </c>
      <c r="M155">
        <f t="shared" si="18"/>
        <v>-2.1782132503391138</v>
      </c>
      <c r="N155" s="13">
        <f t="shared" si="19"/>
        <v>1.1502666188090614E-5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3.5077677350743892</v>
      </c>
      <c r="H156" s="10">
        <f t="shared" si="20"/>
        <v>-2.1592399128066835</v>
      </c>
      <c r="I156">
        <f t="shared" si="16"/>
        <v>-25.910878953680204</v>
      </c>
      <c r="K156">
        <f t="shared" si="17"/>
        <v>-2.1556954692052459</v>
      </c>
      <c r="M156">
        <f t="shared" si="18"/>
        <v>-2.1556954692052459</v>
      </c>
      <c r="N156" s="13">
        <f t="shared" si="19"/>
        <v>1.2563080443771764E-5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3.5185481921659756</v>
      </c>
      <c r="H157" s="10">
        <f t="shared" si="20"/>
        <v>-2.1370524759134542</v>
      </c>
      <c r="I157">
        <f t="shared" si="16"/>
        <v>-25.64462971096145</v>
      </c>
      <c r="K157">
        <f t="shared" si="17"/>
        <v>-2.1333549412929957</v>
      </c>
      <c r="M157">
        <f t="shared" si="18"/>
        <v>-2.1333549412929957</v>
      </c>
      <c r="N157" s="13">
        <f t="shared" si="19"/>
        <v>1.3671762269488512E-5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3.529328649257562</v>
      </c>
      <c r="H158" s="10">
        <f t="shared" si="20"/>
        <v>-2.1150429832127009</v>
      </c>
      <c r="I158">
        <f t="shared" si="16"/>
        <v>-25.380515798552409</v>
      </c>
      <c r="K158">
        <f t="shared" si="17"/>
        <v>-2.1111923501109144</v>
      </c>
      <c r="M158">
        <f t="shared" si="18"/>
        <v>-2.1111923501109144</v>
      </c>
      <c r="N158" s="13">
        <f t="shared" si="19"/>
        <v>1.4827375284573617E-5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3.5401091063491479</v>
      </c>
      <c r="H159" s="10">
        <f t="shared" si="20"/>
        <v>-2.0932118234147099</v>
      </c>
      <c r="I159">
        <f t="shared" si="16"/>
        <v>-25.118541880976519</v>
      </c>
      <c r="K159">
        <f t="shared" si="17"/>
        <v>-2.0892082798112748</v>
      </c>
      <c r="M159">
        <f t="shared" si="18"/>
        <v>-2.0892082798112748</v>
      </c>
      <c r="N159" s="13">
        <f t="shared" si="19"/>
        <v>1.6028361384606372E-5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3.5508895634407338</v>
      </c>
      <c r="H160" s="10">
        <f t="shared" si="20"/>
        <v>-2.0715592929130162</v>
      </c>
      <c r="I160">
        <f t="shared" si="16"/>
        <v>-24.858711514956195</v>
      </c>
      <c r="K160">
        <f t="shared" si="17"/>
        <v>-2.0674032194198197</v>
      </c>
      <c r="M160">
        <f t="shared" si="18"/>
        <v>-2.0674032194198197</v>
      </c>
      <c r="N160" s="13">
        <f t="shared" si="19"/>
        <v>1.7272946880850275E-5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3.5616700205323206</v>
      </c>
      <c r="H161" s="10">
        <f t="shared" si="20"/>
        <v>-2.0500856000667365</v>
      </c>
      <c r="I161">
        <f t="shared" si="16"/>
        <v>-24.601027200800836</v>
      </c>
      <c r="K161">
        <f t="shared" si="17"/>
        <v>-2.0457775669121934</v>
      </c>
      <c r="M161">
        <f t="shared" si="18"/>
        <v>-2.0457775669121934</v>
      </c>
      <c r="N161" s="13">
        <f t="shared" si="19"/>
        <v>1.8559149660642484E-5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3.5724504776239066</v>
      </c>
      <c r="H162" s="10">
        <f t="shared" si="20"/>
        <v>-2.0287908693214693</v>
      </c>
      <c r="I162">
        <f t="shared" si="16"/>
        <v>-24.345490431857634</v>
      </c>
      <c r="K162">
        <f t="shared" si="17"/>
        <v>-2.0243316331424057</v>
      </c>
      <c r="M162">
        <f t="shared" si="18"/>
        <v>-2.0243316331424057</v>
      </c>
      <c r="N162" s="13">
        <f t="shared" si="19"/>
        <v>1.9884787300670005E-5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3.5832309347154925</v>
      </c>
      <c r="H163" s="10">
        <f t="shared" si="20"/>
        <v>-2.0076751451742858</v>
      </c>
      <c r="I163">
        <f t="shared" si="16"/>
        <v>-24.09210174209143</v>
      </c>
      <c r="K163">
        <f t="shared" si="17"/>
        <v>-2.0030656456284714</v>
      </c>
      <c r="M163">
        <f t="shared" si="18"/>
        <v>-2.0030656456284714</v>
      </c>
      <c r="N163" s="13">
        <f t="shared" si="19"/>
        <v>2.1247486062862744E-5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3.5940113918070784</v>
      </c>
      <c r="H164" s="10">
        <f t="shared" si="20"/>
        <v>-1.9867383959881497</v>
      </c>
      <c r="I164">
        <f t="shared" si="16"/>
        <v>-23.840860751857797</v>
      </c>
      <c r="K164">
        <f t="shared" si="17"/>
        <v>-1.9819797522002274</v>
      </c>
      <c r="M164">
        <f t="shared" si="18"/>
        <v>-1.9819797522002274</v>
      </c>
      <c r="N164" s="13">
        <f t="shared" si="19"/>
        <v>2.2644690700331926E-5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3.6047918488986648</v>
      </c>
      <c r="H165" s="10">
        <f t="shared" si="20"/>
        <v>-1.96598051766094</v>
      </c>
      <c r="I165">
        <f t="shared" si="16"/>
        <v>-23.591766211931279</v>
      </c>
      <c r="K165">
        <f t="shared" si="17"/>
        <v>-1.9610740245141087</v>
      </c>
      <c r="M165">
        <f t="shared" si="18"/>
        <v>-1.9610740245141087</v>
      </c>
      <c r="N165" s="13">
        <f t="shared" si="19"/>
        <v>2.4073674999901783E-5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3.6155723059902507</v>
      </c>
      <c r="H166" s="10">
        <f t="shared" si="20"/>
        <v>-1.9454013371540801</v>
      </c>
      <c r="I166">
        <f t="shared" si="16"/>
        <v>-23.344816045848962</v>
      </c>
      <c r="K166">
        <f t="shared" si="17"/>
        <v>-1.9403484614395385</v>
      </c>
      <c r="M166">
        <f t="shared" si="18"/>
        <v>-1.9403484614395385</v>
      </c>
      <c r="N166" s="13">
        <f t="shared" si="19"/>
        <v>2.5531552986604333E-5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3.6263527630818366</v>
      </c>
      <c r="H167" s="10">
        <f t="shared" si="20"/>
        <v>-1.9250006158856243</v>
      </c>
      <c r="I167">
        <f t="shared" si="16"/>
        <v>-23.100007390627493</v>
      </c>
      <c r="K167">
        <f t="shared" si="17"/>
        <v>-1.9198029923214035</v>
      </c>
      <c r="M167">
        <f t="shared" si="18"/>
        <v>-1.9198029923214035</v>
      </c>
      <c r="N167" s="13">
        <f t="shared" si="19"/>
        <v>2.7015290715343554E-5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3.6371332201734226</v>
      </c>
      <c r="H168" s="10">
        <f t="shared" si="20"/>
        <v>-1.9047780529924891</v>
      </c>
      <c r="I168">
        <f t="shared" si="16"/>
        <v>-22.857336635909871</v>
      </c>
      <c r="K168">
        <f t="shared" si="17"/>
        <v>-1.8994374801229335</v>
      </c>
      <c r="M168">
        <f t="shared" si="18"/>
        <v>-1.8994374801229335</v>
      </c>
      <c r="N168" s="13">
        <f t="shared" si="19"/>
        <v>2.8521718575034331E-5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3.6479136772650089</v>
      </c>
      <c r="H169" s="10">
        <f t="shared" si="20"/>
        <v>-1.884733288466363</v>
      </c>
      <c r="I169">
        <f t="shared" si="16"/>
        <v>-22.616799461596358</v>
      </c>
      <c r="K169">
        <f t="shared" si="17"/>
        <v>-1.8792517244531664</v>
      </c>
      <c r="M169">
        <f t="shared" si="18"/>
        <v>-1.8792517244531664</v>
      </c>
      <c r="N169" s="13">
        <f t="shared" si="19"/>
        <v>3.0047544030772677E-5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3.6586941343565953</v>
      </c>
      <c r="H170" s="10">
        <f t="shared" si="20"/>
        <v>-1.8648659061676989</v>
      </c>
      <c r="I170">
        <f t="shared" si="16"/>
        <v>-22.378390874012386</v>
      </c>
      <c r="K170">
        <f t="shared" si="17"/>
        <v>-1.8592454644830214</v>
      </c>
      <c r="M170">
        <f t="shared" si="18"/>
        <v>-1.8592454644830214</v>
      </c>
      <c r="N170" s="13">
        <f t="shared" si="19"/>
        <v>3.1589364730859974E-5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3.6694745914481812</v>
      </c>
      <c r="H171" s="10">
        <f t="shared" si="20"/>
        <v>-1.8451754367220277</v>
      </c>
      <c r="I171">
        <f t="shared" si="16"/>
        <v>-22.142105240664332</v>
      </c>
      <c r="K171">
        <f t="shared" si="17"/>
        <v>-1.8394183817538727</v>
      </c>
      <c r="M171">
        <f t="shared" si="18"/>
        <v>-1.8394183817538727</v>
      </c>
      <c r="N171" s="13">
        <f t="shared" si="19"/>
        <v>3.3143681906357346E-5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3.6802550485397676</v>
      </c>
      <c r="H172" s="10">
        <f t="shared" si="20"/>
        <v>-1.8256613603027134</v>
      </c>
      <c r="I172">
        <f t="shared" si="16"/>
        <v>-21.907936323632562</v>
      </c>
      <c r="K172">
        <f t="shared" si="17"/>
        <v>-1.8197701028823701</v>
      </c>
      <c r="M172">
        <f t="shared" si="18"/>
        <v>-1.8197701028823701</v>
      </c>
      <c r="N172" s="13">
        <f t="shared" si="19"/>
        <v>3.4706913992750634E-5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3.6910355056313535</v>
      </c>
      <c r="H173" s="10">
        <f t="shared" si="20"/>
        <v>-1.8063231093041248</v>
      </c>
      <c r="I173">
        <f t="shared" si="16"/>
        <v>-21.675877311649497</v>
      </c>
      <c r="K173">
        <f t="shared" si="17"/>
        <v>-1.80030020216514</v>
      </c>
      <c r="M173">
        <f t="shared" si="18"/>
        <v>-1.80030020216514</v>
      </c>
      <c r="N173" s="13">
        <f t="shared" si="19"/>
        <v>3.6275410404833945E-5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3.7018159627229394</v>
      </c>
      <c r="H174" s="10">
        <f t="shared" si="20"/>
        <v>-1.7871600709090805</v>
      </c>
      <c r="I174">
        <f t="shared" si="16"/>
        <v>-21.445920850908966</v>
      </c>
      <c r="K174">
        <f t="shared" si="17"/>
        <v>-1.7810082040868667</v>
      </c>
      <c r="M174">
        <f t="shared" si="18"/>
        <v>-1.7810082040868667</v>
      </c>
      <c r="N174" s="13">
        <f t="shared" si="19"/>
        <v>3.7845465398254956E-5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3.7125964198145263</v>
      </c>
      <c r="H175" s="10">
        <f t="shared" si="20"/>
        <v>-1.7681715895542804</v>
      </c>
      <c r="I175">
        <f t="shared" si="16"/>
        <v>-21.218059074651364</v>
      </c>
      <c r="K175">
        <f t="shared" si="17"/>
        <v>-1.7618935857351188</v>
      </c>
      <c r="M175">
        <f t="shared" si="18"/>
        <v>-1.7618935857351188</v>
      </c>
      <c r="N175" s="13">
        <f t="shared" si="19"/>
        <v>3.9413331953408382E-5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3.7233768769061122</v>
      </c>
      <c r="H176" s="10">
        <f t="shared" si="20"/>
        <v>-1.7493569692973401</v>
      </c>
      <c r="I176">
        <f t="shared" si="16"/>
        <v>-20.992283631568082</v>
      </c>
      <c r="K176">
        <f t="shared" si="17"/>
        <v>-1.7429557791252008</v>
      </c>
      <c r="M176">
        <f t="shared" si="18"/>
        <v>-1.7429557791252008</v>
      </c>
      <c r="N176" s="13">
        <f t="shared" si="19"/>
        <v>4.09752356198921E-5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3.7341573339976981</v>
      </c>
      <c r="H177" s="10">
        <f t="shared" si="20"/>
        <v>-1.7307154760889036</v>
      </c>
      <c r="I177">
        <f t="shared" si="16"/>
        <v>-20.768585713066845</v>
      </c>
      <c r="K177">
        <f t="shared" si="17"/>
        <v>-1.7241941734381572</v>
      </c>
      <c r="M177">
        <f t="shared" si="18"/>
        <v>-1.7241941734381572</v>
      </c>
      <c r="N177" s="13">
        <f t="shared" si="19"/>
        <v>4.2527388262632848E-5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3.744937791089284</v>
      </c>
      <c r="H178" s="10">
        <f t="shared" si="20"/>
        <v>-1.7122463399532091</v>
      </c>
      <c r="I178">
        <f t="shared" si="16"/>
        <v>-20.546956079438509</v>
      </c>
      <c r="K178">
        <f t="shared" si="17"/>
        <v>-1.7056081171749902</v>
      </c>
      <c r="M178">
        <f t="shared" si="18"/>
        <v>-1.7056081171749902</v>
      </c>
      <c r="N178" s="13">
        <f t="shared" si="19"/>
        <v>4.4066001653264319E-5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3.7557182481808704</v>
      </c>
      <c r="H179" s="10">
        <f t="shared" si="20"/>
        <v>-1.6939487570803711</v>
      </c>
      <c r="I179">
        <f t="shared" si="16"/>
        <v>-20.327385084964455</v>
      </c>
      <c r="K179">
        <f t="shared" si="17"/>
        <v>-1.6871969202300112</v>
      </c>
      <c r="M179">
        <f t="shared" si="18"/>
        <v>-1.6871969202300112</v>
      </c>
      <c r="N179" s="13">
        <f t="shared" si="19"/>
        <v>4.5587300853877207E-5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3.7664987052724563</v>
      </c>
      <c r="H180" s="10">
        <f t="shared" si="20"/>
        <v>-1.6758218918335246</v>
      </c>
      <c r="I180">
        <f t="shared" si="16"/>
        <v>-20.109862702002296</v>
      </c>
      <c r="K180">
        <f t="shared" si="17"/>
        <v>-1.6689598558861656</v>
      </c>
      <c r="M180">
        <f t="shared" si="18"/>
        <v>-1.6689598558861656</v>
      </c>
      <c r="N180" s="13">
        <f t="shared" si="19"/>
        <v>4.7087537342847306E-5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3.7772791623640423</v>
      </c>
      <c r="H181" s="10">
        <f t="shared" si="20"/>
        <v>-1.6578648786738919</v>
      </c>
      <c r="I181">
        <f t="shared" si="16"/>
        <v>-19.894378544086702</v>
      </c>
      <c r="K181">
        <f t="shared" si="17"/>
        <v>-1.6508961627350616</v>
      </c>
      <c r="M181">
        <f t="shared" si="18"/>
        <v>-1.6508961627350616</v>
      </c>
      <c r="N181" s="13">
        <f t="shared" si="19"/>
        <v>4.8563001836107549E-5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3.7880596194556282</v>
      </c>
      <c r="H182" s="10">
        <f t="shared" si="20"/>
        <v>-1.640076824006707</v>
      </c>
      <c r="I182">
        <f t="shared" si="16"/>
        <v>-19.680921888080483</v>
      </c>
      <c r="K182">
        <f t="shared" si="17"/>
        <v>-1.6330050465243553</v>
      </c>
      <c r="M182">
        <f t="shared" si="18"/>
        <v>-1.6330050465243553</v>
      </c>
      <c r="N182" s="13">
        <f t="shared" si="19"/>
        <v>5.001003675989598E-5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3.7988400765472141</v>
      </c>
      <c r="H183" s="10">
        <f t="shared" si="20"/>
        <v>-1.6224568079508628</v>
      </c>
      <c r="I183">
        <f t="shared" si="16"/>
        <v>-19.469481695410352</v>
      </c>
      <c r="K183">
        <f t="shared" si="17"/>
        <v>-1.6152856819350265</v>
      </c>
      <c r="M183">
        <f t="shared" si="18"/>
        <v>-1.6152856819350265</v>
      </c>
      <c r="N183" s="13">
        <f t="shared" si="19"/>
        <v>5.142504833500347E-5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3.8096205336388005</v>
      </c>
      <c r="H184" s="10">
        <f t="shared" si="20"/>
        <v>-1.605003886035026</v>
      </c>
      <c r="I184">
        <f t="shared" si="16"/>
        <v>-19.260046632420313</v>
      </c>
      <c r="K184">
        <f t="shared" si="17"/>
        <v>-1.5977372142910202</v>
      </c>
      <c r="M184">
        <f t="shared" si="18"/>
        <v>-1.5977372142910202</v>
      </c>
      <c r="N184" s="13">
        <f t="shared" si="19"/>
        <v>5.2804518235131543E-5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3.8204009907303869</v>
      </c>
      <c r="H185" s="10">
        <f t="shared" si="20"/>
        <v>-1.5877170908228915</v>
      </c>
      <c r="I185">
        <f t="shared" si="16"/>
        <v>-19.052605089874696</v>
      </c>
      <c r="K185">
        <f t="shared" si="17"/>
        <v>-1.580358761203625</v>
      </c>
      <c r="M185">
        <f t="shared" si="18"/>
        <v>-1.580358761203625</v>
      </c>
      <c r="N185" s="13">
        <f t="shared" si="19"/>
        <v>5.4145014785775026E-5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3.8311814478219728</v>
      </c>
      <c r="H186" s="10">
        <f t="shared" si="20"/>
        <v>-1.5705954334701508</v>
      </c>
      <c r="I186">
        <f t="shared" si="16"/>
        <v>-18.847145201641808</v>
      </c>
      <c r="K186">
        <f t="shared" si="17"/>
        <v>-1.5631494141528863</v>
      </c>
      <c r="M186">
        <f t="shared" si="18"/>
        <v>-1.5631494141528863</v>
      </c>
      <c r="N186" s="13">
        <f t="shared" si="19"/>
        <v>5.5443203673076367E-5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3.8419619049135592</v>
      </c>
      <c r="H187" s="10">
        <f t="shared" si="20"/>
        <v>-1.5536379052156626</v>
      </c>
      <c r="I187">
        <f t="shared" si="16"/>
        <v>-18.643654862587951</v>
      </c>
      <c r="K187">
        <f t="shared" si="17"/>
        <v>-1.5461082400082646</v>
      </c>
      <c r="M187">
        <f t="shared" si="18"/>
        <v>-1.5461082400082646</v>
      </c>
      <c r="N187" s="13">
        <f t="shared" si="19"/>
        <v>5.6695858135499229E-5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3.8527423620051451</v>
      </c>
      <c r="H188" s="10">
        <f t="shared" si="20"/>
        <v>-1.5368434788092371</v>
      </c>
      <c r="I188">
        <f t="shared" si="16"/>
        <v>-18.442121745710846</v>
      </c>
      <c r="K188">
        <f t="shared" si="17"/>
        <v>-1.5292342824906853</v>
      </c>
      <c r="M188">
        <f t="shared" si="18"/>
        <v>-1.5292342824906853</v>
      </c>
      <c r="N188" s="13">
        <f t="shared" si="19"/>
        <v>5.7899868614262822E-5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3.8635228190967315</v>
      </c>
      <c r="H189" s="10">
        <f t="shared" si="20"/>
        <v>-1.5202111098783517</v>
      </c>
      <c r="I189">
        <f t="shared" si="16"/>
        <v>-18.242533318540222</v>
      </c>
      <c r="K189">
        <f t="shared" si="17"/>
        <v>-1.512526563578044</v>
      </c>
      <c r="M189">
        <f t="shared" si="18"/>
        <v>-1.512526563578044</v>
      </c>
      <c r="N189" s="13">
        <f t="shared" si="19"/>
        <v>5.9052251841572481E-5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3.8743032761883178</v>
      </c>
      <c r="H190" s="10">
        <f t="shared" si="20"/>
        <v>-1.5037397382360616</v>
      </c>
      <c r="I190">
        <f t="shared" si="16"/>
        <v>-18.044876858832737</v>
      </c>
      <c r="K190">
        <f t="shared" si="17"/>
        <v>-1.4959840848561632</v>
      </c>
      <c r="M190">
        <f t="shared" si="18"/>
        <v>-1.4959840848561632</v>
      </c>
      <c r="N190" s="13">
        <f t="shared" si="19"/>
        <v>6.0150159349128915E-5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3.8850837332799038</v>
      </c>
      <c r="H191" s="10">
        <f t="shared" si="20"/>
        <v>-1.4874282891322572</v>
      </c>
      <c r="I191">
        <f t="shared" si="16"/>
        <v>-17.849139469587087</v>
      </c>
      <c r="K191">
        <f t="shared" si="17"/>
        <v>-1.4796058288171126</v>
      </c>
      <c r="M191">
        <f t="shared" si="18"/>
        <v>-1.4796058288171126</v>
      </c>
      <c r="N191" s="13">
        <f t="shared" si="19"/>
        <v>6.119088538201315E-5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3.8958641903714897</v>
      </c>
      <c r="H192" s="10">
        <f t="shared" si="20"/>
        <v>-1.4712756744503865</v>
      </c>
      <c r="I192">
        <f t="shared" si="16"/>
        <v>-17.655308093404638</v>
      </c>
      <c r="K192">
        <f t="shared" si="17"/>
        <v>-1.4633907601067788</v>
      </c>
      <c r="M192">
        <f t="shared" si="18"/>
        <v>-1.4633907601067788</v>
      </c>
      <c r="N192" s="13">
        <f t="shared" si="19"/>
        <v>6.2171874206030738E-5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3.9066446474630756</v>
      </c>
      <c r="H193" s="10">
        <f t="shared" si="20"/>
        <v>-1.4552807938516583</v>
      </c>
      <c r="I193">
        <f t="shared" si="16"/>
        <v>-17.4633695262199</v>
      </c>
      <c r="K193">
        <f t="shared" si="17"/>
        <v>-1.4473378267234533</v>
      </c>
      <c r="M193">
        <f t="shared" si="18"/>
        <v>-1.4473378267234533</v>
      </c>
      <c r="N193" s="13">
        <f t="shared" si="19"/>
        <v>6.3090726799744704E-5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3.917425104554662</v>
      </c>
      <c r="H194" s="10">
        <f t="shared" si="20"/>
        <v>-1.4394425358686895</v>
      </c>
      <c r="I194">
        <f t="shared" si="16"/>
        <v>-17.273310430424274</v>
      </c>
      <c r="K194">
        <f t="shared" si="17"/>
        <v>-1.4314459611691892</v>
      </c>
      <c r="M194">
        <f t="shared" si="18"/>
        <v>-1.4314459611691892</v>
      </c>
      <c r="N194" s="13">
        <f t="shared" si="19"/>
        <v>6.3945206924688713E-5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3.9282055616462479</v>
      </c>
      <c r="H195" s="10">
        <f t="shared" si="20"/>
        <v>-1.4237597789504932</v>
      </c>
      <c r="I195">
        <f t="shared" si="16"/>
        <v>-17.085117347405919</v>
      </c>
      <c r="K195">
        <f t="shared" si="17"/>
        <v>-1.4157140815555938</v>
      </c>
      <c r="M195">
        <f t="shared" si="18"/>
        <v>-1.4157140815555938</v>
      </c>
      <c r="N195" s="13">
        <f t="shared" si="19"/>
        <v>6.4733246570292035E-5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3.9389860187378338</v>
      </c>
      <c r="H196" s="10">
        <f t="shared" si="20"/>
        <v>-1.4082313924606287</v>
      </c>
      <c r="I196">
        <f t="shared" si="16"/>
        <v>-16.898776709527546</v>
      </c>
      <c r="K196">
        <f t="shared" si="17"/>
        <v>-1.4001410926656692</v>
      </c>
      <c r="M196">
        <f t="shared" si="18"/>
        <v>-1.4001410926656692</v>
      </c>
      <c r="N196" s="13">
        <f t="shared" si="19"/>
        <v>6.545295077232099E-5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3.9497664758294198</v>
      </c>
      <c r="H197" s="10">
        <f t="shared" si="20"/>
        <v>-1.3928562376302833</v>
      </c>
      <c r="I197">
        <f t="shared" si="16"/>
        <v>-16.714274851563399</v>
      </c>
      <c r="K197">
        <f t="shared" si="17"/>
        <v>-1.3847258869732721</v>
      </c>
      <c r="M197">
        <f t="shared" si="18"/>
        <v>-1.3847258869732721</v>
      </c>
      <c r="N197" s="13">
        <f t="shared" si="19"/>
        <v>6.6102601805962064E-5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3.9605469329210066</v>
      </c>
      <c r="H198" s="10">
        <f t="shared" si="20"/>
        <v>-1.3776331684679928</v>
      </c>
      <c r="I198">
        <f t="shared" si="16"/>
        <v>-16.531598021615913</v>
      </c>
      <c r="K198">
        <f t="shared" si="17"/>
        <v>-1.3694673456216884</v>
      </c>
      <c r="M198">
        <f t="shared" si="18"/>
        <v>-1.3694673456216884</v>
      </c>
      <c r="N198" s="13">
        <f t="shared" si="19"/>
        <v>6.6680662757226966E-5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3.9713273900125925</v>
      </c>
      <c r="H199" s="10">
        <f t="shared" si="20"/>
        <v>-1.3625610326276449</v>
      </c>
      <c r="I199">
        <f t="shared" si="16"/>
        <v>-16.350732391531739</v>
      </c>
      <c r="K199">
        <f t="shared" si="17"/>
        <v>-1.3543643393627827</v>
      </c>
      <c r="M199">
        <f t="shared" si="18"/>
        <v>-1.3543643393627827</v>
      </c>
      <c r="N199" s="13">
        <f t="shared" si="19"/>
        <v>6.7185780478238598E-5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3.9821078471041784</v>
      </c>
      <c r="H200" s="10">
        <f t="shared" si="20"/>
        <v>-1.3476386722363549</v>
      </c>
      <c r="I200">
        <f t="shared" si="16"/>
        <v>-16.171664066836257</v>
      </c>
      <c r="K200">
        <f t="shared" si="17"/>
        <v>-1.3394157294581246</v>
      </c>
      <c r="M200">
        <f t="shared" si="18"/>
        <v>-1.3394157294581246</v>
      </c>
      <c r="N200" s="13">
        <f t="shared" si="19"/>
        <v>6.7616787934050252E-5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3.9928883041957652</v>
      </c>
      <c r="H201" s="10">
        <f t="shared" si="20"/>
        <v>-1.3328649246837561</v>
      </c>
      <c r="I201">
        <f t="shared" si="16"/>
        <v>-15.994379096205073</v>
      </c>
      <c r="K201">
        <f t="shared" si="17"/>
        <v>-1.3246203685434486</v>
      </c>
      <c r="M201">
        <f t="shared" si="18"/>
        <v>-1.3246203685434486</v>
      </c>
      <c r="N201" s="13">
        <f t="shared" si="19"/>
        <v>6.7972705950682127E-5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4.0036687612873516</v>
      </c>
      <c r="H202" s="10">
        <f t="shared" si="20"/>
        <v>-1.3182386233741761</v>
      </c>
      <c r="I202">
        <f t="shared" si="16"/>
        <v>-15.818863480490112</v>
      </c>
      <c r="K202">
        <f t="shared" si="17"/>
        <v>-1.309977101457761</v>
      </c>
      <c r="M202">
        <f t="shared" si="18"/>
        <v>-1.309977101457761</v>
      </c>
      <c r="N202" s="13">
        <f t="shared" si="19"/>
        <v>6.8252744375406186E-5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4.0144492183789371</v>
      </c>
      <c r="H203" s="10">
        <f t="shared" si="20"/>
        <v>-1.3037585984431417</v>
      </c>
      <c r="I203">
        <f t="shared" si="16"/>
        <v>-15.645103181317701</v>
      </c>
      <c r="K203">
        <f t="shared" si="17"/>
        <v>-1.2954847660383473</v>
      </c>
      <c r="M203">
        <f t="shared" si="18"/>
        <v>-1.2954847660383473</v>
      </c>
      <c r="N203" s="13">
        <f t="shared" si="19"/>
        <v>6.8456302662625902E-5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4.0252296754705235</v>
      </c>
      <c r="H204" s="10">
        <f t="shared" si="20"/>
        <v>-1.2894236774395857</v>
      </c>
      <c r="I204">
        <f t="shared" si="16"/>
        <v>-15.47308412927503</v>
      </c>
      <c r="K204">
        <f t="shared" si="17"/>
        <v>-1.2811421938829068</v>
      </c>
      <c r="M204">
        <f t="shared" si="18"/>
        <v>-1.2811421938829068</v>
      </c>
      <c r="N204" s="13">
        <f t="shared" si="19"/>
        <v>6.858296989954306E-5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4.0360101325621089</v>
      </c>
      <c r="H205" s="10">
        <f t="shared" si="20"/>
        <v>-1.2752326859750922</v>
      </c>
      <c r="I205">
        <f t="shared" si="16"/>
        <v>-15.302792231701106</v>
      </c>
      <c r="K205">
        <f t="shared" si="17"/>
        <v>-1.2669482110799997</v>
      </c>
      <c r="M205">
        <f t="shared" si="18"/>
        <v>-1.2669482110799997</v>
      </c>
      <c r="N205" s="13">
        <f t="shared" si="19"/>
        <v>6.8632524287418577E-5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4.0467905896536953</v>
      </c>
      <c r="H206" s="10">
        <f t="shared" si="20"/>
        <v>-1.2611844483414667</v>
      </c>
      <c r="I206">
        <f t="shared" si="16"/>
        <v>-15.1342133800976</v>
      </c>
      <c r="K206">
        <f t="shared" si="17"/>
        <v>-1.2529016389089267</v>
      </c>
      <c r="M206">
        <f t="shared" si="18"/>
        <v>-1.2529016389089267</v>
      </c>
      <c r="N206" s="13">
        <f t="shared" si="19"/>
        <v>6.8604932095773689E-5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4.0575710467452817</v>
      </c>
      <c r="H207" s="10">
        <f t="shared" si="20"/>
        <v>-1.2472777880978727</v>
      </c>
      <c r="I207">
        <f t="shared" si="16"/>
        <v>-14.967333457174472</v>
      </c>
      <c r="K207">
        <f t="shared" si="17"/>
        <v>-1.2390012945101607</v>
      </c>
      <c r="M207">
        <f t="shared" si="18"/>
        <v>-1.2390012945101607</v>
      </c>
      <c r="N207" s="13">
        <f t="shared" si="19"/>
        <v>6.8500346107437616E-5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4.0683515038368672</v>
      </c>
      <c r="H208" s="10">
        <f t="shared" si="20"/>
        <v>-1.2335115286287315</v>
      </c>
      <c r="I208">
        <f t="shared" si="16"/>
        <v>-14.802138343544778</v>
      </c>
      <c r="K208">
        <f t="shared" si="17"/>
        <v>-1.2252459915273703</v>
      </c>
      <c r="M208">
        <f t="shared" si="18"/>
        <v>-1.2252459915273703</v>
      </c>
      <c r="N208" s="13">
        <f t="shared" si="19"/>
        <v>6.8319103573977365E-5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4.0791319609284535</v>
      </c>
      <c r="H209" s="10">
        <f t="shared" si="20"/>
        <v>-1.219884493673544</v>
      </c>
      <c r="I209">
        <f t="shared" si="16"/>
        <v>-14.638613924082527</v>
      </c>
      <c r="K209">
        <f t="shared" si="17"/>
        <v>-1.2116345407220686</v>
      </c>
      <c r="M209">
        <f t="shared" si="18"/>
        <v>-1.2116345407220686</v>
      </c>
      <c r="N209" s="13">
        <f t="shared" si="19"/>
        <v>6.8061723701558639E-5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4.089912418020039</v>
      </c>
      <c r="H210" s="10">
        <f t="shared" si="20"/>
        <v>-1.2063955078297464</v>
      </c>
      <c r="I210">
        <f t="shared" si="16"/>
        <v>-14.476746093956956</v>
      </c>
      <c r="K210">
        <f t="shared" si="17"/>
        <v>-1.198165750561885</v>
      </c>
      <c r="M210">
        <f t="shared" si="18"/>
        <v>-1.198165750561885</v>
      </c>
      <c r="N210" s="13">
        <f t="shared" si="19"/>
        <v>6.7728904687916689E-5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4.1006928751116254</v>
      </c>
      <c r="H211" s="10">
        <f t="shared" si="20"/>
        <v>-1.1930433970296777</v>
      </c>
      <c r="I211">
        <f t="shared" si="16"/>
        <v>-14.316520764356131</v>
      </c>
      <c r="K211">
        <f t="shared" si="17"/>
        <v>-1.1848384277833908</v>
      </c>
      <c r="M211">
        <f t="shared" si="18"/>
        <v>-1.1848384277833908</v>
      </c>
      <c r="N211" s="13">
        <f t="shared" si="19"/>
        <v>6.7321520332513595E-5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4.1114733322032118</v>
      </c>
      <c r="H212" s="10">
        <f t="shared" si="20"/>
        <v>-1.1798269889926947</v>
      </c>
      <c r="I212">
        <f t="shared" ref="I212:I275" si="23">H212*$E$6</f>
        <v>-14.157923867912336</v>
      </c>
      <c r="K212">
        <f t="shared" ref="K212:K275" si="24">$L$9*$L$6*EXP(-$L$4*(G212/$L$10-1))+6*$L$6*EXP(-$L$4*(SQRT(2)*G212/$L$10-1))+24*$L$6*EXP(-$L$4*(SQRT(3)*G212/$L$10-1))-SQRT($L$9*$L$7^2*EXP(-2*$L$5*(G212/$L$10-1))+6*$L$7^2*EXP(-2*$L$5*(SQRT(2)*G212/$L$10-1))+24*$L$7^2*EXP(-2*$L$5*(SQRT(3)*G212/$L$10-1)))</f>
        <v>-1.171651377930427</v>
      </c>
      <c r="M212">
        <f t="shared" ref="M212:M275" si="25">$L$9*$O$6*EXP(-$O$4*(G212/$L$10-1))+6*$O$6*EXP(-$O$4*(SQRT(2)*G212/$L$10-1))+24*$O$6*EXP(-$O$4*(SQRT(3)*G212/$L$10-1))-SQRT($L$9*$O$7^2*EXP(-2*$O$5*(G212/$L$10-1))+6*$O$7^2*EXP(-2*$O$5*(SQRT(2)*G212/$L$10-1))+24*$O$7^2*EXP(-2*$O$5*(SQRT(3)*G212/$L$10-1)))</f>
        <v>-1.171651377930427</v>
      </c>
      <c r="N212" s="13">
        <f t="shared" ref="N212:N275" si="26">(M212-H212)^2*O212</f>
        <v>6.6840616241474289E-5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4.1222537892947981</v>
      </c>
      <c r="H213" s="10">
        <f t="shared" ref="H213:H276" si="27">-(-$B$4)*(1+D213+$E$5*D213^3)*EXP(-D213)</f>
        <v>-1.1667451136534364</v>
      </c>
      <c r="I213">
        <f t="shared" si="23"/>
        <v>-14.000941363841235</v>
      </c>
      <c r="K213">
        <f t="shared" si="24"/>
        <v>-1.1586034058687984</v>
      </c>
      <c r="M213">
        <f t="shared" si="25"/>
        <v>-1.1586034058687984</v>
      </c>
      <c r="N213" s="13">
        <f t="shared" si="26"/>
        <v>6.6287405650434424E-5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4.1330342463863845</v>
      </c>
      <c r="H214" s="10">
        <f t="shared" si="27"/>
        <v>-1.1537966035672023</v>
      </c>
      <c r="I214">
        <f t="shared" si="23"/>
        <v>-13.845559242806427</v>
      </c>
      <c r="K214">
        <f t="shared" si="24"/>
        <v>-1.1456933162782121</v>
      </c>
      <c r="M214">
        <f t="shared" si="25"/>
        <v>-1.1456933162782121</v>
      </c>
      <c r="N214" s="13">
        <f t="shared" si="26"/>
        <v>6.5663264887908914E-5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4.14381470347797</v>
      </c>
      <c r="H215" s="10">
        <f t="shared" si="27"/>
        <v>-1.1409802942933724</v>
      </c>
      <c r="I215">
        <f t="shared" si="23"/>
        <v>-13.691763531520468</v>
      </c>
      <c r="K215">
        <f t="shared" si="24"/>
        <v>-1.1329199141222788</v>
      </c>
      <c r="M215">
        <f t="shared" si="25"/>
        <v>-1.1329199141222788</v>
      </c>
      <c r="N215" s="13">
        <f t="shared" si="26"/>
        <v>6.4969728502560069E-5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4.1545951605695564</v>
      </c>
      <c r="H216" s="10">
        <f t="shared" si="27"/>
        <v>-1.1282950247577717</v>
      </c>
      <c r="I216">
        <f t="shared" si="23"/>
        <v>-13.539540297093261</v>
      </c>
      <c r="K216">
        <f t="shared" si="24"/>
        <v>-1.1202820050973732</v>
      </c>
      <c r="M216">
        <f t="shared" si="25"/>
        <v>-1.1202820050973732</v>
      </c>
      <c r="N216" s="13">
        <f t="shared" si="26"/>
        <v>6.4208484077932381E-5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4.1653756176611427</v>
      </c>
      <c r="H217" s="10">
        <f t="shared" si="27"/>
        <v>-1.1157396375948343</v>
      </c>
      <c r="I217">
        <f t="shared" si="23"/>
        <v>-13.388875651138012</v>
      </c>
      <c r="K217">
        <f t="shared" si="24"/>
        <v>-1.1077783960611463</v>
      </c>
      <c r="M217">
        <f t="shared" si="25"/>
        <v>-1.1077783960611463</v>
      </c>
      <c r="N217" s="13">
        <f t="shared" si="26"/>
        <v>6.3381366757719594E-5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4.1761560747527291</v>
      </c>
      <c r="H218" s="10">
        <f t="shared" si="27"/>
        <v>-1.1033129794704135</v>
      </c>
      <c r="I218">
        <f t="shared" si="23"/>
        <v>-13.239755753644962</v>
      </c>
      <c r="K218">
        <f t="shared" si="24"/>
        <v>-1.0954078954414115</v>
      </c>
      <c r="M218">
        <f t="shared" si="25"/>
        <v>-1.0954078954414115</v>
      </c>
      <c r="N218" s="13">
        <f t="shared" si="26"/>
        <v>6.2490353505582967E-5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4.1869365318443146</v>
      </c>
      <c r="H219" s="10">
        <f t="shared" si="27"/>
        <v>-1.0910139013860232</v>
      </c>
      <c r="I219">
        <f t="shared" si="23"/>
        <v>-13.092166816632279</v>
      </c>
      <c r="K219">
        <f t="shared" si="24"/>
        <v>-1.0831693136261329</v>
      </c>
      <c r="M219">
        <f t="shared" si="25"/>
        <v>-1.0831693136261329</v>
      </c>
      <c r="N219" s="13">
        <f t="shared" si="26"/>
        <v>6.1537557122620339E-5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4.197716988935901</v>
      </c>
      <c r="H220" s="10">
        <f t="shared" si="27"/>
        <v>-1.0788412589653051</v>
      </c>
      <c r="I220">
        <f t="shared" si="23"/>
        <v>-12.946095107583663</v>
      </c>
      <c r="K220">
        <f t="shared" si="24"/>
        <v>-1.0710614633352156</v>
      </c>
      <c r="M220">
        <f t="shared" si="25"/>
        <v>-1.0710614633352156</v>
      </c>
      <c r="N220" s="13">
        <f t="shared" si="26"/>
        <v>6.0525220045960769E-5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4.2084974460274873</v>
      </c>
      <c r="H221" s="10">
        <f t="shared" si="27"/>
        <v>-1.0667939127234485</v>
      </c>
      <c r="I221">
        <f t="shared" si="23"/>
        <v>-12.801526952681382</v>
      </c>
      <c r="K221">
        <f t="shared" si="24"/>
        <v>-1.0590831599747699</v>
      </c>
      <c r="M221">
        <f t="shared" si="25"/>
        <v>-1.0590831599747699</v>
      </c>
      <c r="N221" s="13">
        <f t="shared" si="26"/>
        <v>5.9455707951254686E-5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4.2192779031190728</v>
      </c>
      <c r="H222" s="10">
        <f t="shared" si="27"/>
        <v>-1.0548707283202932</v>
      </c>
      <c r="I222">
        <f t="shared" si="23"/>
        <v>-12.658448739843518</v>
      </c>
      <c r="K222">
        <f t="shared" si="24"/>
        <v>-1.0472332219744815</v>
      </c>
      <c r="M222">
        <f t="shared" si="25"/>
        <v>-1.0472332219744815</v>
      </c>
      <c r="N222" s="13">
        <f t="shared" si="26"/>
        <v>5.8331503182312733E-5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4.2300583602106592</v>
      </c>
      <c r="H223" s="10">
        <f t="shared" si="27"/>
        <v>-1.0430705767978037</v>
      </c>
      <c r="I223">
        <f t="shared" si="23"/>
        <v>-12.516846921573645</v>
      </c>
      <c r="K223">
        <f t="shared" si="24"/>
        <v>-1.0355104711087288</v>
      </c>
      <c r="M223">
        <f t="shared" si="25"/>
        <v>-1.0355104711087288</v>
      </c>
      <c r="N223" s="13">
        <f t="shared" si="26"/>
        <v>5.7155198029981706E-5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4.2408388173022447</v>
      </c>
      <c r="H224" s="10">
        <f t="shared" si="27"/>
        <v>-1.0313923348025795</v>
      </c>
      <c r="I224">
        <f t="shared" si="23"/>
        <v>-12.376708017630953</v>
      </c>
      <c r="K224">
        <f t="shared" si="24"/>
        <v>-1.0239137328020482</v>
      </c>
      <c r="M224">
        <f t="shared" si="25"/>
        <v>-1.0239137328020482</v>
      </c>
      <c r="N224" s="13">
        <f t="shared" si="26"/>
        <v>5.5929487882350736E-5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4.251619274393831</v>
      </c>
      <c r="H225" s="10">
        <f t="shared" si="27"/>
        <v>-1.0198348847940455</v>
      </c>
      <c r="I225">
        <f t="shared" si="23"/>
        <v>-12.238018617528546</v>
      </c>
      <c r="K225">
        <f t="shared" si="24"/>
        <v>-1.0124418364195185</v>
      </c>
      <c r="M225">
        <f t="shared" si="25"/>
        <v>-1.0124418364195185</v>
      </c>
      <c r="N225" s="13">
        <f t="shared" si="26"/>
        <v>5.4657164268096814E-5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4.2623997314854174</v>
      </c>
      <c r="H226" s="10">
        <f t="shared" si="27"/>
        <v>-1.0083971152389399</v>
      </c>
      <c r="I226">
        <f t="shared" si="23"/>
        <v>-12.10076538286728</v>
      </c>
      <c r="K226">
        <f t="shared" si="24"/>
        <v>-1.0010936155426451</v>
      </c>
      <c r="M226">
        <f t="shared" si="25"/>
        <v>-1.0010936155426451</v>
      </c>
      <c r="N226" s="13">
        <f t="shared" si="26"/>
        <v>5.3341107813778911E-5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4.2731801885770038</v>
      </c>
      <c r="H227" s="10">
        <f t="shared" si="27"/>
        <v>-0.99707792079269475</v>
      </c>
      <c r="I227">
        <f t="shared" si="23"/>
        <v>-11.964935049512338</v>
      </c>
      <c r="K227">
        <f t="shared" si="24"/>
        <v>-0.98986790823126503</v>
      </c>
      <c r="M227">
        <f t="shared" si="25"/>
        <v>-0.98986790823126503</v>
      </c>
      <c r="N227" s="13">
        <f t="shared" si="26"/>
        <v>5.1984281135974407E-5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4.2839606456685901</v>
      </c>
      <c r="H228" s="10">
        <f t="shared" si="27"/>
        <v>-0.98587620246828112</v>
      </c>
      <c r="I228">
        <f t="shared" si="23"/>
        <v>-11.830514429619374</v>
      </c>
      <c r="K228">
        <f t="shared" si="24"/>
        <v>-0.97876355727201281</v>
      </c>
      <c r="M228">
        <f t="shared" si="25"/>
        <v>-0.97876355727201281</v>
      </c>
      <c r="N228" s="13">
        <f t="shared" si="26"/>
        <v>5.0589721687998634E-5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4.2947411027601765</v>
      </c>
      <c r="H229" s="10">
        <f t="shared" si="27"/>
        <v>-0.97479086779307356</v>
      </c>
      <c r="I229">
        <f t="shared" si="23"/>
        <v>-11.697490413516883</v>
      </c>
      <c r="K229">
        <f t="shared" si="24"/>
        <v>-0.96777941041384896</v>
      </c>
      <c r="M229">
        <f t="shared" si="25"/>
        <v>-0.96777941041384896</v>
      </c>
      <c r="N229" s="13">
        <f t="shared" si="26"/>
        <v>4.9160534580683021E-5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4.305521559851762</v>
      </c>
      <c r="H230" s="10">
        <f t="shared" si="27"/>
        <v>-0.9638208309542563</v>
      </c>
      <c r="I230">
        <f t="shared" si="23"/>
        <v>-11.565849971451076</v>
      </c>
      <c r="K230">
        <f t="shared" si="24"/>
        <v>-0.95691432059113046</v>
      </c>
      <c r="M230">
        <f t="shared" si="25"/>
        <v>-0.95691432059113046</v>
      </c>
      <c r="N230" s="13">
        <f t="shared" si="26"/>
        <v>4.7699885395964619E-5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4.3163020169433484</v>
      </c>
      <c r="H231" s="10">
        <f t="shared" si="27"/>
        <v>-0.95296501293329494</v>
      </c>
      <c r="I231">
        <f t="shared" si="23"/>
        <v>-11.435580155199538</v>
      </c>
      <c r="K231">
        <f t="shared" si="24"/>
        <v>-0.94616714613470421</v>
      </c>
      <c r="M231">
        <f t="shared" si="25"/>
        <v>-0.94616714613470421</v>
      </c>
      <c r="N231" s="13">
        <f t="shared" si="26"/>
        <v>4.6210993011382249E-5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4.3270824740349347</v>
      </c>
      <c r="H232" s="10">
        <f t="shared" si="27"/>
        <v>-0.94222234162995055</v>
      </c>
      <c r="I232">
        <f t="shared" si="23"/>
        <v>-11.306668099559406</v>
      </c>
      <c r="K232">
        <f t="shared" si="24"/>
        <v>-0.93553675097147559</v>
      </c>
      <c r="M232">
        <f t="shared" si="25"/>
        <v>-0.93553675097147559</v>
      </c>
      <c r="N232" s="13">
        <f t="shared" si="26"/>
        <v>4.4697122452687654E-5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4.3378629311265202</v>
      </c>
      <c r="H233" s="10">
        <f t="shared" si="27"/>
        <v>-0.93159175197631872</v>
      </c>
      <c r="I233">
        <f t="shared" si="23"/>
        <v>-11.179101023715825</v>
      </c>
      <c r="K233">
        <f t="shared" si="24"/>
        <v>-0.92502200481288599</v>
      </c>
      <c r="M233">
        <f t="shared" si="25"/>
        <v>-0.92502200481288599</v>
      </c>
      <c r="N233" s="13">
        <f t="shared" si="26"/>
        <v>4.3161577791432357E-5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4.3486433882181066</v>
      </c>
      <c r="H234" s="10">
        <f t="shared" si="27"/>
        <v>-0.92107218604134478</v>
      </c>
      <c r="I234">
        <f t="shared" si="23"/>
        <v>-11.052866232496138</v>
      </c>
      <c r="K234">
        <f t="shared" si="24"/>
        <v>-0.91462178333271971</v>
      </c>
      <c r="M234">
        <f t="shared" si="25"/>
        <v>-0.91462178333271971</v>
      </c>
      <c r="N234" s="13">
        <f t="shared" si="26"/>
        <v>4.1607695103437628E-5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4.359423845309693</v>
      </c>
      <c r="H235" s="10">
        <f t="shared" si="27"/>
        <v>-0.91066259312625086</v>
      </c>
      <c r="I235">
        <f t="shared" si="23"/>
        <v>-10.927951117515011</v>
      </c>
      <c r="K235">
        <f t="shared" si="24"/>
        <v>-0.9043349683346642</v>
      </c>
      <c r="M235">
        <f t="shared" si="25"/>
        <v>-0.9043349683346642</v>
      </c>
      <c r="N235" s="13">
        <f t="shared" si="26"/>
        <v>4.003883550310214E-5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4.3702043024012784</v>
      </c>
      <c r="H236" s="10">
        <f t="shared" si="27"/>
        <v>-0.90036192985129804</v>
      </c>
      <c r="I236">
        <f t="shared" si="23"/>
        <v>-10.804343158215577</v>
      </c>
      <c r="K236">
        <f t="shared" si="24"/>
        <v>-0.89416044791000338</v>
      </c>
      <c r="M236">
        <f t="shared" si="25"/>
        <v>-0.89416044791000338</v>
      </c>
      <c r="N236" s="13">
        <f t="shared" si="26"/>
        <v>3.8458378268203812E-5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4.3809847594928648</v>
      </c>
      <c r="H237" s="10">
        <f t="shared" si="27"/>
        <v>-0.89016916023428538</v>
      </c>
      <c r="I237">
        <f t="shared" si="23"/>
        <v>-10.682029922811424</v>
      </c>
      <c r="K237">
        <f t="shared" si="24"/>
        <v>-0.88409711658581847</v>
      </c>
      <c r="M237">
        <f t="shared" si="25"/>
        <v>-0.88409711658581847</v>
      </c>
      <c r="N237" s="13">
        <f t="shared" si="26"/>
        <v>3.6869714068887443E-5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4.3917652165844503</v>
      </c>
      <c r="H238" s="10">
        <f t="shared" si="27"/>
        <v>-0.88008325576117363</v>
      </c>
      <c r="I238">
        <f t="shared" si="23"/>
        <v>-10.560999069134084</v>
      </c>
      <c r="K238">
        <f t="shared" si="24"/>
        <v>-0.874143875464088</v>
      </c>
      <c r="M238">
        <f t="shared" si="25"/>
        <v>-0.874143875464088</v>
      </c>
      <c r="N238" s="13">
        <f t="shared" si="26"/>
        <v>3.5276238313408963E-5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4.4025456736760367</v>
      </c>
      <c r="H239" s="10">
        <f t="shared" si="27"/>
        <v>-0.87010319544921111</v>
      </c>
      <c r="I239">
        <f t="shared" si="23"/>
        <v>-10.441238345390534</v>
      </c>
      <c r="K239">
        <f t="shared" si="24"/>
        <v>-0.86429963235201124</v>
      </c>
      <c r="M239">
        <f t="shared" si="25"/>
        <v>-0.86429963235201124</v>
      </c>
      <c r="N239" s="13">
        <f t="shared" si="26"/>
        <v>3.3681344623180157E-5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4.413326130767623</v>
      </c>
      <c r="H240" s="10">
        <f t="shared" si="27"/>
        <v>-0.86022796590291395</v>
      </c>
      <c r="I240">
        <f t="shared" si="23"/>
        <v>-10.322735590834967</v>
      </c>
      <c r="K240">
        <f t="shared" si="24"/>
        <v>-0.85456330188392182</v>
      </c>
      <c r="M240">
        <f t="shared" si="25"/>
        <v>-0.85456330188392182</v>
      </c>
      <c r="N240" s="13">
        <f t="shared" si="26"/>
        <v>3.2088418448064036E-5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4.4241065878592094</v>
      </c>
      <c r="H241" s="10">
        <f t="shared" si="27"/>
        <v>-0.85045656136325032</v>
      </c>
      <c r="I241">
        <f t="shared" si="23"/>
        <v>-10.205478736359003</v>
      </c>
      <c r="K241">
        <f t="shared" si="24"/>
        <v>-0.84493380563510101</v>
      </c>
      <c r="M241">
        <f t="shared" si="25"/>
        <v>-0.84493380563510101</v>
      </c>
      <c r="N241" s="13">
        <f t="shared" si="26"/>
        <v>3.0500830832806002E-5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4.4348870449507949</v>
      </c>
      <c r="H242" s="10">
        <f t="shared" si="27"/>
        <v>-0.8407879837503599</v>
      </c>
      <c r="I242">
        <f t="shared" si="23"/>
        <v>-10.089455805004318</v>
      </c>
      <c r="K242">
        <f t="shared" si="24"/>
        <v>-0.83541007222782138</v>
      </c>
      <c r="M242">
        <f t="shared" si="25"/>
        <v>-0.83541007222782138</v>
      </c>
      <c r="N242" s="13">
        <f t="shared" si="26"/>
        <v>2.8921932344252641E-5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4.4456675020423813</v>
      </c>
      <c r="H243" s="10">
        <f t="shared" si="27"/>
        <v>-0.83122124270011943</v>
      </c>
      <c r="I243">
        <f t="shared" si="23"/>
        <v>-9.9746549124014336</v>
      </c>
      <c r="K243">
        <f t="shared" si="24"/>
        <v>-0.82599103742991942</v>
      </c>
      <c r="M243">
        <f t="shared" si="25"/>
        <v>-0.82599103742991942</v>
      </c>
      <c r="N243" s="13">
        <f t="shared" si="26"/>
        <v>2.7355047168428029E-5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4.4564479591339676</v>
      </c>
      <c r="H244" s="10">
        <f t="shared" si="27"/>
        <v>-0.82175535559486901</v>
      </c>
      <c r="I244">
        <f t="shared" si="23"/>
        <v>-9.8610642671384277</v>
      </c>
      <c r="K244">
        <f t="shared" si="24"/>
        <v>-0.81667564424620454</v>
      </c>
      <c r="M244">
        <f t="shared" si="25"/>
        <v>-0.81667564424620454</v>
      </c>
      <c r="N244" s="13">
        <f t="shared" si="26"/>
        <v>2.580346738575064E-5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4.467228416225554</v>
      </c>
      <c r="H245" s="10">
        <f t="shared" si="27"/>
        <v>-0.81238934758858616</v>
      </c>
      <c r="I245">
        <f t="shared" si="23"/>
        <v>-9.7486721710630349</v>
      </c>
      <c r="K245">
        <f t="shared" si="24"/>
        <v>-0.80746284300297155</v>
      </c>
      <c r="M245">
        <f t="shared" si="25"/>
        <v>-0.80746284300297155</v>
      </c>
      <c r="N245" s="13">
        <f t="shared" si="26"/>
        <v>2.4270447432081785E-5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4.4780088733171404</v>
      </c>
      <c r="H246" s="10">
        <f t="shared" si="27"/>
        <v>-0.80312225162678996</v>
      </c>
      <c r="I246">
        <f t="shared" si="23"/>
        <v>-9.6374670195214804</v>
      </c>
      <c r="K246">
        <f t="shared" si="24"/>
        <v>-0.79835159142590961</v>
      </c>
      <c r="M246">
        <f t="shared" si="25"/>
        <v>-0.79835159142590961</v>
      </c>
      <c r="N246" s="13">
        <f t="shared" si="26"/>
        <v>2.2759198752263742E-5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4.4887893304087259</v>
      </c>
      <c r="H247" s="10">
        <f t="shared" si="27"/>
        <v>-0.79395310846144507</v>
      </c>
      <c r="I247">
        <f t="shared" si="23"/>
        <v>-9.5274373015373399</v>
      </c>
      <c r="K247">
        <f t="shared" si="24"/>
        <v>-0.78934085471166338</v>
      </c>
      <c r="M247">
        <f t="shared" si="25"/>
        <v>-0.78934085471166338</v>
      </c>
      <c r="N247" s="13">
        <f t="shared" si="26"/>
        <v>2.1272884652375276E-5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4.4995697875003122</v>
      </c>
      <c r="H248" s="10">
        <f t="shared" si="27"/>
        <v>-0.78488096666112583</v>
      </c>
      <c r="I248">
        <f t="shared" si="23"/>
        <v>-9.4185715999335109</v>
      </c>
      <c r="K248">
        <f t="shared" si="24"/>
        <v>-0.78042960559329944</v>
      </c>
      <c r="M248">
        <f t="shared" si="25"/>
        <v>-0.78042960559329944</v>
      </c>
      <c r="N248" s="13">
        <f t="shared" si="26"/>
        <v>1.9814615356160572E-5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4.5103502445918977</v>
      </c>
      <c r="H249" s="10">
        <f t="shared" si="27"/>
        <v>-0.77590488261668811</v>
      </c>
      <c r="I249">
        <f t="shared" si="23"/>
        <v>-9.3108585914002582</v>
      </c>
      <c r="K249">
        <f t="shared" si="24"/>
        <v>-0.77161682439994073</v>
      </c>
      <c r="M249">
        <f t="shared" si="25"/>
        <v>-0.77161682439994073</v>
      </c>
      <c r="N249" s="13">
        <f t="shared" si="26"/>
        <v>1.8387443270214732E-5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4.5211307016834841</v>
      </c>
      <c r="H250" s="10">
        <f t="shared" si="27"/>
        <v>-0.76702392054268509</v>
      </c>
      <c r="I250">
        <f t="shared" si="23"/>
        <v>-9.2042870465122206</v>
      </c>
      <c r="K250">
        <f t="shared" si="24"/>
        <v>-0.76290149911078464</v>
      </c>
      <c r="M250">
        <f t="shared" si="25"/>
        <v>-0.76290149911078464</v>
      </c>
      <c r="N250" s="13">
        <f t="shared" si="26"/>
        <v>1.6994358462192133E-5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4.5319111587750704</v>
      </c>
      <c r="H251" s="10">
        <f t="shared" si="27"/>
        <v>-0.75823715247475909</v>
      </c>
      <c r="I251">
        <f t="shared" si="23"/>
        <v>-9.0988458296971082</v>
      </c>
      <c r="K251">
        <f t="shared" si="24"/>
        <v>-0.75428262540375857</v>
      </c>
      <c r="M251">
        <f t="shared" si="25"/>
        <v>-0.75428262540375857</v>
      </c>
      <c r="N251" s="13">
        <f t="shared" si="26"/>
        <v>1.5638284355275984E-5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4.5426916158666559</v>
      </c>
      <c r="H252" s="10">
        <f t="shared" si="27"/>
        <v>-0.749543658263224</v>
      </c>
      <c r="I252">
        <f t="shared" si="23"/>
        <v>-8.994523899158688</v>
      </c>
      <c r="K252">
        <f t="shared" si="24"/>
        <v>-0.74575920669900952</v>
      </c>
      <c r="M252">
        <f t="shared" si="25"/>
        <v>-0.74575920669900952</v>
      </c>
      <c r="N252" s="13">
        <f t="shared" si="26"/>
        <v>1.4322073641885387E-5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4.5534720729582432</v>
      </c>
      <c r="H253" s="10">
        <f t="shared" si="27"/>
        <v>-0.74094252556305318</v>
      </c>
      <c r="I253">
        <f t="shared" si="23"/>
        <v>-8.8913103067566386</v>
      </c>
      <c r="K253">
        <f t="shared" si="24"/>
        <v>-0.73733025419746212</v>
      </c>
      <c r="M253">
        <f t="shared" si="25"/>
        <v>-0.73733025419746212</v>
      </c>
      <c r="N253" s="13">
        <f t="shared" si="26"/>
        <v>1.3048504418669085E-5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4.5642525300498287</v>
      </c>
      <c r="H254" s="10">
        <f t="shared" si="27"/>
        <v>-0.73243284982046797</v>
      </c>
      <c r="I254">
        <f t="shared" si="23"/>
        <v>-8.7891941978456156</v>
      </c>
      <c r="K254">
        <f t="shared" si="24"/>
        <v>-0.72899478691464381</v>
      </c>
      <c r="M254">
        <f t="shared" si="25"/>
        <v>-0.72899478691464381</v>
      </c>
      <c r="N254" s="13">
        <f t="shared" si="26"/>
        <v>1.1820276544404049E-5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4.575032987141415</v>
      </c>
      <c r="H255" s="10">
        <f t="shared" si="27"/>
        <v>-0.72401373425632487</v>
      </c>
      <c r="I255">
        <f t="shared" si="23"/>
        <v>-8.6881648110758984</v>
      </c>
      <c r="K255">
        <f t="shared" si="24"/>
        <v>-0.72075183170996548</v>
      </c>
      <c r="M255">
        <f t="shared" si="25"/>
        <v>-0.72075183170996548</v>
      </c>
      <c r="N255" s="13">
        <f t="shared" si="26"/>
        <v>1.0640008221945843E-5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4.5858134442330014</v>
      </c>
      <c r="H256" s="10">
        <f t="shared" si="27"/>
        <v>-0.71568428984648225</v>
      </c>
      <c r="I256">
        <f t="shared" si="23"/>
        <v>-8.5882114781577865</v>
      </c>
      <c r="K256">
        <f t="shared" si="24"/>
        <v>-0.7126004233116694</v>
      </c>
      <c r="M256">
        <f t="shared" si="25"/>
        <v>-0.7126004233116694</v>
      </c>
      <c r="N256" s="13">
        <f t="shared" si="26"/>
        <v>9.510232804538624E-6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4.5965939013245869</v>
      </c>
      <c r="H257" s="10">
        <f t="shared" si="27"/>
        <v>-0.70744363529932319</v>
      </c>
      <c r="I257">
        <f t="shared" si="23"/>
        <v>-8.4893236235918792</v>
      </c>
      <c r="K257">
        <f t="shared" si="24"/>
        <v>-0.70453960433761242</v>
      </c>
      <c r="M257">
        <f t="shared" si="25"/>
        <v>-0.70453960433761242</v>
      </c>
      <c r="N257" s="13">
        <f t="shared" si="26"/>
        <v>8.4333958265747715E-6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4.6073743584161733</v>
      </c>
      <c r="H258" s="10">
        <f t="shared" si="27"/>
        <v>-0.69929089703060632</v>
      </c>
      <c r="I258">
        <f t="shared" si="23"/>
        <v>-8.3914907643672763</v>
      </c>
      <c r="K258">
        <f t="shared" si="24"/>
        <v>-0.69656842531206398</v>
      </c>
      <c r="M258">
        <f t="shared" si="25"/>
        <v>-0.69656842531206398</v>
      </c>
      <c r="N258" s="13">
        <f t="shared" si="26"/>
        <v>7.4118522582628864E-6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4.6181548155077596</v>
      </c>
      <c r="H259" s="10">
        <f t="shared" si="27"/>
        <v>-0.69122520913580376</v>
      </c>
      <c r="I259">
        <f t="shared" si="23"/>
        <v>-8.2947025096296443</v>
      </c>
      <c r="K259">
        <f t="shared" si="24"/>
        <v>-0.68868594467870581</v>
      </c>
      <c r="M259">
        <f t="shared" si="25"/>
        <v>-0.68868594467870581</v>
      </c>
      <c r="N259" s="13">
        <f t="shared" si="26"/>
        <v>6.4478639830809781E-6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4.628935272599346</v>
      </c>
      <c r="H260" s="10">
        <f t="shared" si="27"/>
        <v>-0.68324571336008033</v>
      </c>
      <c r="I260">
        <f t="shared" si="23"/>
        <v>-8.1989485603209644</v>
      </c>
      <c r="K260">
        <f t="shared" si="24"/>
        <v>-0.68089122880997244</v>
      </c>
      <c r="M260">
        <f t="shared" si="25"/>
        <v>-0.68089122880997244</v>
      </c>
      <c r="N260" s="13">
        <f t="shared" si="26"/>
        <v>5.543597496696771E-6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4.6397157296909315</v>
      </c>
      <c r="H261" s="10">
        <f t="shared" si="27"/>
        <v>-0.67535155906606514</v>
      </c>
      <c r="I261">
        <f t="shared" si="23"/>
        <v>-8.1042187087927822</v>
      </c>
      <c r="K261">
        <f t="shared" si="24"/>
        <v>-0.67318335201292101</v>
      </c>
      <c r="M261">
        <f t="shared" si="25"/>
        <v>-0.67318335201292101</v>
      </c>
      <c r="N261" s="13">
        <f t="shared" si="26"/>
        <v>4.7011218253039667E-6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4.6504961867825179</v>
      </c>
      <c r="H262" s="10">
        <f t="shared" si="27"/>
        <v>-0.6675419031995532</v>
      </c>
      <c r="I262">
        <f t="shared" si="23"/>
        <v>-8.0105028383946379</v>
      </c>
      <c r="K262">
        <f t="shared" si="24"/>
        <v>-0.6655613965317555</v>
      </c>
      <c r="M262">
        <f t="shared" si="25"/>
        <v>-0.6655613965317555</v>
      </c>
      <c r="N262" s="13">
        <f t="shared" si="26"/>
        <v>3.9224066611911451E-6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4.6612766438741033</v>
      </c>
      <c r="H263" s="10">
        <f t="shared" si="27"/>
        <v>-0.65981591025327557</v>
      </c>
      <c r="I263">
        <f t="shared" si="23"/>
        <v>-7.9177909230393073</v>
      </c>
      <c r="K263">
        <f t="shared" si="24"/>
        <v>-0.65802445254717967</v>
      </c>
      <c r="M263">
        <f t="shared" si="25"/>
        <v>-0.65802445254717967</v>
      </c>
      <c r="N263" s="13">
        <f t="shared" si="26"/>
        <v>3.2093207127303852E-6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4.6720571009656897</v>
      </c>
      <c r="H264" s="10">
        <f t="shared" si="27"/>
        <v>-0.65217275222886417</v>
      </c>
      <c r="I264">
        <f t="shared" si="23"/>
        <v>-7.8260730267463696</v>
      </c>
      <c r="K264">
        <f t="shared" si="24"/>
        <v>-0.65057161817269937</v>
      </c>
      <c r="M264">
        <f t="shared" si="25"/>
        <v>-0.65057161817269937</v>
      </c>
      <c r="N264" s="13">
        <f t="shared" si="26"/>
        <v>2.5636302658107421E-6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4.6828375580572761</v>
      </c>
      <c r="H265" s="10">
        <f t="shared" si="27"/>
        <v>-0.64461160859713773</v>
      </c>
      <c r="I265">
        <f t="shared" si="23"/>
        <v>-7.7353393031656523</v>
      </c>
      <c r="K265">
        <f t="shared" si="24"/>
        <v>-0.64320199944802969</v>
      </c>
      <c r="M265">
        <f t="shared" si="25"/>
        <v>-0.64320199944802969</v>
      </c>
      <c r="N265" s="13">
        <f t="shared" si="26"/>
        <v>1.9869979532490856E-6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4.6936180151488616</v>
      </c>
      <c r="H266" s="10">
        <f t="shared" si="27"/>
        <v>-0.63713166625682383</v>
      </c>
      <c r="I266">
        <f t="shared" si="23"/>
        <v>-7.6455799950818859</v>
      </c>
      <c r="K266">
        <f t="shared" si="24"/>
        <v>-0.63591471032972346</v>
      </c>
      <c r="M266">
        <f t="shared" si="25"/>
        <v>-0.63591471032972346</v>
      </c>
      <c r="N266" s="13">
        <f t="shared" si="26"/>
        <v>1.4809817285046979E-6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4.7043984722404479</v>
      </c>
      <c r="H267" s="10">
        <f t="shared" si="27"/>
        <v>-0.62973211949183172</v>
      </c>
      <c r="I267">
        <f t="shared" si="23"/>
        <v>-7.5567854339019807</v>
      </c>
      <c r="K267">
        <f t="shared" si="24"/>
        <v>-0.62870887267915787</v>
      </c>
      <c r="M267">
        <f t="shared" si="25"/>
        <v>-0.62870887267915787</v>
      </c>
      <c r="N267" s="13">
        <f t="shared" si="26"/>
        <v>1.0470340396471937E-6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4.7151789293320343</v>
      </c>
      <c r="H268" s="10">
        <f t="shared" si="27"/>
        <v>-0.62241216992718129</v>
      </c>
      <c r="I268">
        <f t="shared" si="23"/>
        <v>-7.4689460391261751</v>
      </c>
      <c r="K268">
        <f t="shared" si="24"/>
        <v>-0.62158361624800385</v>
      </c>
      <c r="M268">
        <f t="shared" si="25"/>
        <v>-0.62158361624800385</v>
      </c>
      <c r="N268" s="13">
        <f t="shared" si="26"/>
        <v>6.8650119927848233E-7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4.7259593864236207</v>
      </c>
      <c r="H269" s="10">
        <f t="shared" si="27"/>
        <v>-0.61517102648369248</v>
      </c>
      <c r="I269">
        <f t="shared" si="23"/>
        <v>-7.3820523178043098</v>
      </c>
      <c r="K269">
        <f t="shared" si="24"/>
        <v>-0.61453807866129084</v>
      </c>
      <c r="M269">
        <f t="shared" si="25"/>
        <v>-0.61453807866129084</v>
      </c>
      <c r="N269" s="13">
        <f t="shared" si="26"/>
        <v>4.0062294588298006E-7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4.7367398435152062</v>
      </c>
      <c r="H270" s="10">
        <f t="shared" si="27"/>
        <v>-0.60800790533153226</v>
      </c>
      <c r="I270">
        <f t="shared" si="23"/>
        <v>-7.2960948639783876</v>
      </c>
      <c r="K270">
        <f t="shared" si="24"/>
        <v>-0.60757140539818011</v>
      </c>
      <c r="M270">
        <f t="shared" si="25"/>
        <v>-0.60757140539818011</v>
      </c>
      <c r="N270" s="13">
        <f t="shared" si="26"/>
        <v>1.9053219181643352E-7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4.7475203006067934</v>
      </c>
      <c r="H271" s="10">
        <f t="shared" si="27"/>
        <v>-0.60092202984270782</v>
      </c>
      <c r="I271">
        <f t="shared" si="23"/>
        <v>-7.2110643581124938</v>
      </c>
      <c r="K271">
        <f t="shared" si="24"/>
        <v>-0.60068274977056169</v>
      </c>
      <c r="M271">
        <f t="shared" si="25"/>
        <v>-0.60068274977056169</v>
      </c>
      <c r="N271" s="13">
        <f t="shared" si="26"/>
        <v>5.725495292625755E-8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4.7583007576983789</v>
      </c>
      <c r="H272" s="10">
        <f t="shared" si="27"/>
        <v>-0.59391263054260501</v>
      </c>
      <c r="I272">
        <f t="shared" si="23"/>
        <v>-7.1269515665112602</v>
      </c>
      <c r="K272">
        <f t="shared" si="24"/>
        <v>-0.59387127289958419</v>
      </c>
      <c r="M272">
        <f t="shared" si="25"/>
        <v>-0.59387127289958419</v>
      </c>
      <c r="N272" s="13">
        <f t="shared" si="26"/>
        <v>1.7104546362378211E-9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4.7690812147899653</v>
      </c>
      <c r="H273" s="10">
        <f t="shared" si="27"/>
        <v>-0.58697894506064374</v>
      </c>
      <c r="I273">
        <f t="shared" si="23"/>
        <v>-7.0437473407277249</v>
      </c>
      <c r="K273">
        <f t="shared" si="24"/>
        <v>-0.58713614369019851</v>
      </c>
      <c r="M273">
        <f t="shared" si="25"/>
        <v>-0.58713614369019851</v>
      </c>
      <c r="N273" s="13">
        <f t="shared" si="26"/>
        <v>2.4711409133896775E-8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4.7798616718815508</v>
      </c>
      <c r="H274" s="10">
        <f t="shared" si="27"/>
        <v>-0.58012021808014036</v>
      </c>
      <c r="I274">
        <f t="shared" si="23"/>
        <v>-6.9614426169616843</v>
      </c>
      <c r="K274">
        <f t="shared" si="24"/>
        <v>-0.58047653880384542</v>
      </c>
      <c r="M274">
        <f t="shared" si="25"/>
        <v>-0.58047653880384542</v>
      </c>
      <c r="N274" s="13">
        <f t="shared" si="26"/>
        <v>1.269644581416987E-7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4.7906421289731371</v>
      </c>
      <c r="H275" s="10">
        <f t="shared" si="27"/>
        <v>-0.57333570128744749</v>
      </c>
      <c r="I275">
        <f t="shared" si="23"/>
        <v>-6.8800284154493703</v>
      </c>
      <c r="K275">
        <f t="shared" si="24"/>
        <v>-0.57389164262935044</v>
      </c>
      <c r="M275">
        <f t="shared" si="25"/>
        <v>-0.57389164262935044</v>
      </c>
      <c r="N275" s="13">
        <f t="shared" si="26"/>
        <v>3.0907077563685793E-7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4.8014225860647235</v>
      </c>
      <c r="H276" s="10">
        <f t="shared" si="27"/>
        <v>-0.56662465332044987</v>
      </c>
      <c r="I276">
        <f t="shared" ref="I276:I339" si="30">H276*$E$6</f>
        <v>-6.7994958398453988</v>
      </c>
      <c r="K276">
        <f t="shared" ref="K276:K339" si="31">$L$9*$L$6*EXP(-$L$4*(G276/$L$10-1))+6*$L$6*EXP(-$L$4*(SQRT(2)*G276/$L$10-1))+24*$L$6*EXP(-$L$4*(SQRT(3)*G276/$L$10-1))-SQRT($L$9*$L$7^2*EXP(-2*$L$5*(G276/$L$10-1))+6*$L$7^2*EXP(-2*$L$5*(SQRT(2)*G276/$L$10-1))+24*$L$7^2*EXP(-2*$L$5*(SQRT(3)*G276/$L$10-1)))</f>
        <v>-0.56738064725214088</v>
      </c>
      <c r="M276">
        <f t="shared" ref="M276:M339" si="32">$L$9*$O$6*EXP(-$O$4*(G276/$L$10-1))+6*$O$6*EXP(-$O$4*(SQRT(2)*G276/$L$10-1))+24*$O$6*EXP(-$O$4*(SQRT(3)*G276/$L$10-1))-SQRT($L$9*$O$7^2*EXP(-2*$O$5*(G276/$L$10-1))+6*$O$7^2*EXP(-2*$O$5*(SQRT(2)*G276/$L$10-1))+24*$O$7^2*EXP(-2*$O$5*(SQRT(3)*G276/$L$10-1)))</f>
        <v>-0.56738064725214088</v>
      </c>
      <c r="N276" s="13">
        <f t="shared" ref="N276:N339" si="33">(M276-H276)^2*O276</f>
        <v>5.7152682475363523E-7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4.812203043156309</v>
      </c>
      <c r="H277" s="10">
        <f t="shared" ref="H277:H340" si="34">-(-$B$4)*(1+D277+$E$5*D277^3)*EXP(-D277)</f>
        <v>-0.55998633971647616</v>
      </c>
      <c r="I277">
        <f t="shared" si="30"/>
        <v>-6.7198360765977139</v>
      </c>
      <c r="K277">
        <f t="shared" si="31"/>
        <v>-0.56094275242185532</v>
      </c>
      <c r="M277">
        <f t="shared" si="32"/>
        <v>-0.56094275242185532</v>
      </c>
      <c r="N277" s="13">
        <f t="shared" si="33"/>
        <v>9.1472526301068686E-7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4.8229835002479007</v>
      </c>
      <c r="H278" s="10">
        <f t="shared" si="34"/>
        <v>-0.55342003285970121</v>
      </c>
      <c r="I278">
        <f t="shared" si="30"/>
        <v>-6.6410403943164145</v>
      </c>
      <c r="K278">
        <f t="shared" si="31"/>
        <v>-0.55457716551843672</v>
      </c>
      <c r="M278">
        <f t="shared" si="32"/>
        <v>-0.55457716551843672</v>
      </c>
      <c r="N278" s="13">
        <f t="shared" si="33"/>
        <v>1.3389559899123234E-6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4.8337639573394817</v>
      </c>
      <c r="H279" s="10">
        <f t="shared" si="34"/>
        <v>-0.54692501192811183</v>
      </c>
      <c r="I279">
        <f t="shared" si="30"/>
        <v>-6.5631001431373424</v>
      </c>
      <c r="K279">
        <f t="shared" si="31"/>
        <v>-0.54828310151680604</v>
      </c>
      <c r="M279">
        <f t="shared" si="32"/>
        <v>-0.54828310151680604</v>
      </c>
      <c r="N279" s="13">
        <f t="shared" si="33"/>
        <v>1.844407330919612E-6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4.8445444144310672</v>
      </c>
      <c r="H280" s="10">
        <f t="shared" si="34"/>
        <v>-0.540500562840035</v>
      </c>
      <c r="I280">
        <f t="shared" si="30"/>
        <v>-6.48600675408042</v>
      </c>
      <c r="K280">
        <f t="shared" si="31"/>
        <v>-0.5420597829501389</v>
      </c>
      <c r="M280">
        <f t="shared" si="32"/>
        <v>-0.5420597829501389</v>
      </c>
      <c r="N280" s="13">
        <f t="shared" si="33"/>
        <v>2.4311673517524125E-6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4.8553248715226536</v>
      </c>
      <c r="H281" s="10">
        <f t="shared" si="34"/>
        <v>-0.53414597820039533</v>
      </c>
      <c r="I281">
        <f t="shared" si="30"/>
        <v>-6.4097517384047435</v>
      </c>
      <c r="K281">
        <f t="shared" si="31"/>
        <v>-0.53590643987190845</v>
      </c>
      <c r="M281">
        <f t="shared" si="32"/>
        <v>-0.53590643987190845</v>
      </c>
      <c r="N281" s="13">
        <f t="shared" si="33"/>
        <v>3.0992252968667466E-6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4.8661053286142453</v>
      </c>
      <c r="H282" s="10">
        <f t="shared" si="34"/>
        <v>-0.52786055724664005</v>
      </c>
      <c r="I282">
        <f t="shared" si="30"/>
        <v>-6.334326686959681</v>
      </c>
      <c r="K282">
        <f t="shared" si="31"/>
        <v>-0.52982230981668144</v>
      </c>
      <c r="M282">
        <f t="shared" si="32"/>
        <v>-0.52982230981668144</v>
      </c>
      <c r="N282" s="13">
        <f t="shared" si="33"/>
        <v>3.8484731460639843E-6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4.8768857857058263</v>
      </c>
      <c r="H283" s="10">
        <f t="shared" si="34"/>
        <v>-0.52164360579446589</v>
      </c>
      <c r="I283">
        <f t="shared" si="30"/>
        <v>-6.2597232695335912</v>
      </c>
      <c r="K283">
        <f t="shared" si="31"/>
        <v>-0.52380663775980196</v>
      </c>
      <c r="M283">
        <f t="shared" si="32"/>
        <v>-0.52380663775980196</v>
      </c>
      <c r="N283" s="13">
        <f t="shared" si="33"/>
        <v>4.6787072830656248E-6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4.8876662427974118</v>
      </c>
      <c r="H284" s="10">
        <f t="shared" si="34"/>
        <v>-0.51549443618331825</v>
      </c>
      <c r="I284">
        <f t="shared" si="30"/>
        <v>-6.185933234199819</v>
      </c>
      <c r="K284">
        <f t="shared" si="31"/>
        <v>-0.51785867607595604</v>
      </c>
      <c r="M284">
        <f t="shared" si="32"/>
        <v>-0.51785867607595604</v>
      </c>
      <c r="N284" s="13">
        <f t="shared" si="33"/>
        <v>5.5896302699399358E-6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4.8984466998889991</v>
      </c>
      <c r="H285" s="10">
        <f t="shared" si="34"/>
        <v>-0.50941236722180683</v>
      </c>
      <c r="I285">
        <f t="shared" si="30"/>
        <v>-6.1129484066616815</v>
      </c>
      <c r="K285">
        <f t="shared" si="31"/>
        <v>-0.51197768449677927</v>
      </c>
      <c r="M285">
        <f t="shared" si="32"/>
        <v>-0.51197768449677927</v>
      </c>
      <c r="N285" s="13">
        <f t="shared" si="33"/>
        <v>6.5808527212720516E-6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4.909227156980589</v>
      </c>
      <c r="H286" s="10">
        <f t="shared" si="34"/>
        <v>-0.50339672413298109</v>
      </c>
      <c r="I286">
        <f t="shared" si="30"/>
        <v>-6.0407606895957731</v>
      </c>
      <c r="K286">
        <f t="shared" si="31"/>
        <v>-0.50616293006748037</v>
      </c>
      <c r="M286">
        <f t="shared" si="32"/>
        <v>-0.50616293006748037</v>
      </c>
      <c r="N286" s="13">
        <f t="shared" si="33"/>
        <v>7.6518952720590206E-6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4.9200076140721709</v>
      </c>
      <c r="H287" s="10">
        <f t="shared" si="34"/>
        <v>-0.49744683849958105</v>
      </c>
      <c r="I287">
        <f t="shared" si="30"/>
        <v>-5.969362061994973</v>
      </c>
      <c r="K287">
        <f t="shared" si="31"/>
        <v>-0.50041368710259293</v>
      </c>
      <c r="M287">
        <f t="shared" si="32"/>
        <v>-0.50041368710259293</v>
      </c>
      <c r="N287" s="13">
        <f t="shared" si="33"/>
        <v>8.8021906331935703E-6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4.9307880711637564</v>
      </c>
      <c r="H288" s="10">
        <f t="shared" si="34"/>
        <v>-0.49156204820922655</v>
      </c>
      <c r="I288">
        <f t="shared" si="30"/>
        <v>-5.8987445785107191</v>
      </c>
      <c r="K288">
        <f t="shared" si="31"/>
        <v>-0.49472923714086792</v>
      </c>
      <c r="M288">
        <f t="shared" si="32"/>
        <v>-0.49472923714086792</v>
      </c>
      <c r="N288" s="13">
        <f t="shared" si="33"/>
        <v>1.0031085728711555E-5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4.9415685282553428</v>
      </c>
      <c r="H289" s="10">
        <f t="shared" si="34"/>
        <v>-0.4857416973996796</v>
      </c>
      <c r="I289">
        <f t="shared" si="30"/>
        <v>-5.8289003687961554</v>
      </c>
      <c r="K289">
        <f t="shared" si="31"/>
        <v>-0.48910886889942745</v>
      </c>
      <c r="M289">
        <f t="shared" si="32"/>
        <v>-0.48910886889942745</v>
      </c>
      <c r="N289" s="13">
        <f t="shared" si="33"/>
        <v>1.1337843908714228E-5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4.9523489853469336</v>
      </c>
      <c r="H290" s="10">
        <f t="shared" si="34"/>
        <v>-0.4799851364041135</v>
      </c>
      <c r="I290">
        <f t="shared" si="30"/>
        <v>-5.7598216368493622</v>
      </c>
      <c r="K290">
        <f t="shared" si="31"/>
        <v>-0.48355187822716184</v>
      </c>
      <c r="M290">
        <f t="shared" si="32"/>
        <v>-0.48355187822716184</v>
      </c>
      <c r="N290" s="13">
        <f t="shared" si="33"/>
        <v>1.2721647232282168E-5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4.9631294424385146</v>
      </c>
      <c r="H291" s="10">
        <f t="shared" si="34"/>
        <v>-0.47429172169649703</v>
      </c>
      <c r="I291">
        <f t="shared" si="30"/>
        <v>-5.6915006603579643</v>
      </c>
      <c r="K291">
        <f t="shared" si="31"/>
        <v>-0.47805756805747374</v>
      </c>
      <c r="M291">
        <f t="shared" si="32"/>
        <v>-0.47805756805747374</v>
      </c>
      <c r="N291" s="13">
        <f t="shared" si="33"/>
        <v>1.418159881448153E-5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4.973909899530101</v>
      </c>
      <c r="H292" s="10">
        <f t="shared" si="34"/>
        <v>-0.46866081583704983</v>
      </c>
      <c r="I292">
        <f t="shared" si="30"/>
        <v>-5.6239297900445981</v>
      </c>
      <c r="K292">
        <f t="shared" si="31"/>
        <v>-0.47262524836036246</v>
      </c>
      <c r="M292">
        <f t="shared" si="32"/>
        <v>-0.47262524836036246</v>
      </c>
      <c r="N292" s="13">
        <f t="shared" si="33"/>
        <v>1.5716725231898973E-5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4.9846903566216874</v>
      </c>
      <c r="H293" s="10">
        <f t="shared" si="34"/>
        <v>-0.46309178741789103</v>
      </c>
      <c r="I293">
        <f t="shared" si="30"/>
        <v>-5.5571014490146924</v>
      </c>
      <c r="K293">
        <f t="shared" si="31"/>
        <v>-0.46725423609397521</v>
      </c>
      <c r="M293">
        <f t="shared" si="32"/>
        <v>-0.46725423609397521</v>
      </c>
      <c r="N293" s="13">
        <f t="shared" si="33"/>
        <v>1.7325978981034891E-5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4.9954708137132791</v>
      </c>
      <c r="H294" s="10">
        <f t="shared" si="34"/>
        <v>-0.45758401100881324</v>
      </c>
      <c r="I294">
        <f t="shared" si="30"/>
        <v>-5.4910081321057591</v>
      </c>
      <c r="K294">
        <f t="shared" si="31"/>
        <v>-0.46194385515558378</v>
      </c>
      <c r="M294">
        <f t="shared" si="32"/>
        <v>-0.46194385515558378</v>
      </c>
      <c r="N294" s="13">
        <f t="shared" si="33"/>
        <v>1.9008240984129355E-5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5.0062512708048592</v>
      </c>
      <c r="H295" s="10">
        <f t="shared" si="34"/>
        <v>-0.45213686710327883</v>
      </c>
      <c r="I295">
        <f t="shared" si="30"/>
        <v>-5.4256424052393459</v>
      </c>
      <c r="K295">
        <f t="shared" si="31"/>
        <v>-0.45669343633210074</v>
      </c>
      <c r="M295">
        <f t="shared" si="32"/>
        <v>-0.45669343633210074</v>
      </c>
      <c r="N295" s="13">
        <f t="shared" si="33"/>
        <v>2.0762323137046752E-5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5.0170317278964456</v>
      </c>
      <c r="H296" s="10">
        <f t="shared" si="34"/>
        <v>-0.44674974206458934</v>
      </c>
      <c r="I296">
        <f t="shared" si="30"/>
        <v>-5.3609969047750718</v>
      </c>
      <c r="K296">
        <f t="shared" si="31"/>
        <v>-0.45150231725009937</v>
      </c>
      <c r="M296">
        <f t="shared" si="32"/>
        <v>-0.45150231725009937</v>
      </c>
      <c r="N296" s="13">
        <f t="shared" si="33"/>
        <v>2.2586970893925725E-5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5.0278121849880311</v>
      </c>
      <c r="H297" s="10">
        <f t="shared" si="34"/>
        <v>-0.44142202807234582</v>
      </c>
      <c r="I297">
        <f t="shared" si="30"/>
        <v>-5.29706433686815</v>
      </c>
      <c r="K297">
        <f t="shared" si="31"/>
        <v>-0.44636984232548221</v>
      </c>
      <c r="M297">
        <f t="shared" si="32"/>
        <v>-0.44636984232548221</v>
      </c>
      <c r="N297" s="13">
        <f t="shared" si="33"/>
        <v>2.4480865883539666E-5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5.0385926420796228</v>
      </c>
      <c r="H298" s="10">
        <f t="shared" si="34"/>
        <v>-0.43615312306911841</v>
      </c>
      <c r="I298">
        <f t="shared" si="30"/>
        <v>-5.2338374768294207</v>
      </c>
      <c r="K298">
        <f t="shared" si="31"/>
        <v>-0.44129536271272507</v>
      </c>
      <c r="M298">
        <f t="shared" si="32"/>
        <v>-0.44129536271272507</v>
      </c>
      <c r="N298" s="13">
        <f t="shared" si="33"/>
        <v>2.6442628552279959E-5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5.0493730991712038</v>
      </c>
      <c r="H299" s="10">
        <f t="shared" si="34"/>
        <v>-0.43094243070742866</v>
      </c>
      <c r="I299">
        <f t="shared" si="30"/>
        <v>-5.1713091684891435</v>
      </c>
      <c r="K299">
        <f t="shared" si="31"/>
        <v>-0.43627823625382228</v>
      </c>
      <c r="M299">
        <f t="shared" si="32"/>
        <v>-0.43627823625382228</v>
      </c>
      <c r="N299" s="13">
        <f t="shared" si="33"/>
        <v>2.8470820828924958E-5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5.0601535562627902</v>
      </c>
      <c r="H300" s="10">
        <f t="shared" si="34"/>
        <v>-0.42578936029697645</v>
      </c>
      <c r="I300">
        <f t="shared" si="30"/>
        <v>-5.1094723235637174</v>
      </c>
      <c r="K300">
        <f t="shared" si="31"/>
        <v>-0.43131782742688496</v>
      </c>
      <c r="M300">
        <f t="shared" si="32"/>
        <v>-0.43131782742688496</v>
      </c>
      <c r="N300" s="13">
        <f t="shared" si="33"/>
        <v>3.0563948806478838E-5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5.0709340133543819</v>
      </c>
      <c r="H301" s="10">
        <f t="shared" si="34"/>
        <v>-0.42069332675223009</v>
      </c>
      <c r="I301">
        <f t="shared" si="30"/>
        <v>-5.0483199210267609</v>
      </c>
      <c r="K301">
        <f t="shared" si="31"/>
        <v>-0.4264135072945211</v>
      </c>
      <c r="M301">
        <f t="shared" si="32"/>
        <v>-0.4264135072945211</v>
      </c>
      <c r="N301" s="13">
        <f t="shared" si="33"/>
        <v>3.272046543640466E-5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5.0817144704459674</v>
      </c>
      <c r="H302" s="10">
        <f t="shared" si="34"/>
        <v>-0.41565375054030906</v>
      </c>
      <c r="I302">
        <f t="shared" si="30"/>
        <v>-4.9878450064837088</v>
      </c>
      <c r="K302">
        <f t="shared" si="31"/>
        <v>-0.42156465345195188</v>
      </c>
      <c r="M302">
        <f t="shared" si="32"/>
        <v>-0.42156465345195188</v>
      </c>
      <c r="N302" s="13">
        <f t="shared" si="33"/>
        <v>3.4938773230867481E-5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5.0924949275375537</v>
      </c>
      <c r="H303" s="10">
        <f t="shared" si="34"/>
        <v>-0.41067005762919651</v>
      </c>
      <c r="I303">
        <f t="shared" si="30"/>
        <v>-4.9280406915503576</v>
      </c>
      <c r="K303">
        <f t="shared" si="31"/>
        <v>-0.4167706499749117</v>
      </c>
      <c r="M303">
        <f t="shared" si="32"/>
        <v>-0.4167706499749117</v>
      </c>
      <c r="N303" s="13">
        <f t="shared" si="33"/>
        <v>3.7217226968598822E-5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5.1032753846291348</v>
      </c>
      <c r="H304" s="10">
        <f t="shared" si="34"/>
        <v>-0.4057416794363265</v>
      </c>
      <c r="I304">
        <f t="shared" si="30"/>
        <v>-4.8689001532359182</v>
      </c>
      <c r="K304">
        <f t="shared" si="31"/>
        <v>-0.41203088736739968</v>
      </c>
      <c r="M304">
        <f t="shared" si="32"/>
        <v>-0.41203088736739968</v>
      </c>
      <c r="N304" s="13">
        <f t="shared" si="33"/>
        <v>3.9554136400273815E-5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5.1140558417207265</v>
      </c>
      <c r="H305" s="10">
        <f t="shared" si="34"/>
        <v>-0.40086805277750376</v>
      </c>
      <c r="I305">
        <f t="shared" si="30"/>
        <v>-4.8104166333300453</v>
      </c>
      <c r="K305">
        <f t="shared" si="31"/>
        <v>-0.40734476250925411</v>
      </c>
      <c r="M305">
        <f t="shared" si="32"/>
        <v>-0.40734476250925411</v>
      </c>
      <c r="N305" s="13">
        <f t="shared" si="33"/>
        <v>4.1947768949349714E-5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5.124836298812312</v>
      </c>
      <c r="H306" s="10">
        <f t="shared" si="34"/>
        <v>-0.39604861981623679</v>
      </c>
      <c r="I306">
        <f t="shared" si="30"/>
        <v>-4.7525834377948417</v>
      </c>
      <c r="K306">
        <f t="shared" si="31"/>
        <v>-0.4027116786036421</v>
      </c>
      <c r="M306">
        <f t="shared" si="32"/>
        <v>-0.4027116786036421</v>
      </c>
      <c r="N306" s="13">
        <f t="shared" si="33"/>
        <v>4.4396352404419082E-5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5.1356167559038983</v>
      </c>
      <c r="H307" s="10">
        <f t="shared" si="34"/>
        <v>-0.39128282801340108</v>
      </c>
      <c r="I307">
        <f t="shared" si="30"/>
        <v>-4.695393936160813</v>
      </c>
      <c r="K307">
        <f t="shared" si="31"/>
        <v>-0.39813104512440667</v>
      </c>
      <c r="M307">
        <f t="shared" si="32"/>
        <v>-0.39813104512440667</v>
      </c>
      <c r="N307" s="13">
        <f t="shared" si="33"/>
        <v>4.689807759946966E-5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5.1463972129954794</v>
      </c>
      <c r="H308" s="10">
        <f t="shared" si="34"/>
        <v>-0.38657013007733387</v>
      </c>
      <c r="I308">
        <f t="shared" si="30"/>
        <v>-4.6388415609280065</v>
      </c>
      <c r="K308">
        <f t="shared" si="31"/>
        <v>-0.39360227776338508</v>
      </c>
      <c r="M308">
        <f t="shared" si="32"/>
        <v>-0.39360227776338508</v>
      </c>
      <c r="N308" s="13">
        <f t="shared" si="33"/>
        <v>4.9451101078435306E-5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5.1571776700870702</v>
      </c>
      <c r="H309" s="10">
        <f t="shared" si="34"/>
        <v>-0.38190998391429853</v>
      </c>
      <c r="I309">
        <f t="shared" si="30"/>
        <v>-4.5829198069715824</v>
      </c>
      <c r="K309">
        <f t="shared" si="31"/>
        <v>-0.38912479837764691</v>
      </c>
      <c r="M309">
        <f t="shared" si="32"/>
        <v>-0.38912479837764691</v>
      </c>
      <c r="N309" s="13">
        <f t="shared" si="33"/>
        <v>5.2053547740540876E-5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5.1679581271786565</v>
      </c>
      <c r="H310" s="10">
        <f t="shared" si="34"/>
        <v>-0.3773018525793892</v>
      </c>
      <c r="I310">
        <f t="shared" si="30"/>
        <v>-4.5276222309526704</v>
      </c>
      <c r="K310">
        <f t="shared" si="31"/>
        <v>-0.3846980349367437</v>
      </c>
      <c r="M310">
        <f t="shared" si="32"/>
        <v>-0.3846980349367437</v>
      </c>
      <c r="N310" s="13">
        <f t="shared" si="33"/>
        <v>5.4703513463242093E-5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5.178738584270242</v>
      </c>
      <c r="H311" s="10">
        <f t="shared" si="34"/>
        <v>-0.37274520422780494</v>
      </c>
      <c r="I311">
        <f t="shared" si="30"/>
        <v>-4.472942450733659</v>
      </c>
      <c r="K311">
        <f t="shared" si="31"/>
        <v>-0.38032142146991549</v>
      </c>
      <c r="M311">
        <f t="shared" si="32"/>
        <v>-0.38032142146991549</v>
      </c>
      <c r="N311" s="13">
        <f t="shared" si="33"/>
        <v>5.7399067699653186E-5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5.189519041361824</v>
      </c>
      <c r="H312" s="10">
        <f t="shared" si="34"/>
        <v>-0.36823951206657407</v>
      </c>
      <c r="I312">
        <f t="shared" si="30"/>
        <v>-4.4188741447988891</v>
      </c>
      <c r="K312">
        <f t="shared" si="31"/>
        <v>-0.37599439801334467</v>
      </c>
      <c r="M312">
        <f t="shared" si="32"/>
        <v>-0.37599439801334467</v>
      </c>
      <c r="N312" s="13">
        <f t="shared" si="33"/>
        <v>6.0138256047420075E-5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5.2002994984534148</v>
      </c>
      <c r="H313" s="10">
        <f t="shared" si="34"/>
        <v>-0.36378425430667805</v>
      </c>
      <c r="I313">
        <f t="shared" si="30"/>
        <v>-4.3654110516801365</v>
      </c>
      <c r="K313">
        <f t="shared" si="31"/>
        <v>-0.37171641055742638</v>
      </c>
      <c r="M313">
        <f t="shared" si="32"/>
        <v>-0.37171641055742638</v>
      </c>
      <c r="N313" s="13">
        <f t="shared" si="33"/>
        <v>6.291910278628587E-5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5.2110799555450003</v>
      </c>
      <c r="H314" s="10">
        <f t="shared" si="34"/>
        <v>-0.359378914115633</v>
      </c>
      <c r="I314">
        <f t="shared" si="30"/>
        <v>-4.3125469693875962</v>
      </c>
      <c r="K314">
        <f t="shared" si="31"/>
        <v>-0.36748691099412173</v>
      </c>
      <c r="M314">
        <f t="shared" si="32"/>
        <v>-0.36748691099412173</v>
      </c>
      <c r="N314" s="13">
        <f t="shared" si="33"/>
        <v>6.5739613381583022E-5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5.2218604126365866</v>
      </c>
      <c r="H315" s="10">
        <f t="shared" si="34"/>
        <v>-0.35502297957046225</v>
      </c>
      <c r="I315">
        <f t="shared" si="30"/>
        <v>-4.260275754845547</v>
      </c>
      <c r="K315">
        <f t="shared" si="31"/>
        <v>-0.36330535706435085</v>
      </c>
      <c r="M315">
        <f t="shared" si="32"/>
        <v>-0.36330535706435085</v>
      </c>
      <c r="N315" s="13">
        <f t="shared" si="33"/>
        <v>6.8597776951272478E-5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5.2326408697281677</v>
      </c>
      <c r="H316" s="10">
        <f t="shared" si="34"/>
        <v>-0.35071594361113306</v>
      </c>
      <c r="I316">
        <f t="shared" si="30"/>
        <v>-4.2085913233335965</v>
      </c>
      <c r="K316">
        <f t="shared" si="31"/>
        <v>-0.35917121230550419</v>
      </c>
      <c r="M316">
        <f t="shared" si="32"/>
        <v>-0.35917121230550419</v>
      </c>
      <c r="N316" s="13">
        <f t="shared" si="33"/>
        <v>7.1491568694012506E-5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5.2434213268197585</v>
      </c>
      <c r="H317" s="10">
        <f t="shared" si="34"/>
        <v>-0.34645730399440794</v>
      </c>
      <c r="I317">
        <f t="shared" si="30"/>
        <v>-4.1574876479328955</v>
      </c>
      <c r="K317">
        <f t="shared" si="31"/>
        <v>-0.3550839459990412</v>
      </c>
      <c r="M317">
        <f t="shared" si="32"/>
        <v>-0.3550839459990412</v>
      </c>
      <c r="N317" s="13">
        <f t="shared" si="33"/>
        <v>7.441895227610288E-5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5.2542017839113457</v>
      </c>
      <c r="H318" s="10">
        <f t="shared" si="34"/>
        <v>-0.34224656324816344</v>
      </c>
      <c r="I318">
        <f t="shared" si="30"/>
        <v>-4.106958758977961</v>
      </c>
      <c r="K318">
        <f t="shared" si="31"/>
        <v>-0.35104303311823748</v>
      </c>
      <c r="M318">
        <f t="shared" si="32"/>
        <v>-0.35104303311823748</v>
      </c>
      <c r="N318" s="13">
        <f t="shared" si="33"/>
        <v>7.737788217512043E-5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5.2649822410029303</v>
      </c>
      <c r="H319" s="10">
        <f t="shared" si="34"/>
        <v>-0.33808322862611034</v>
      </c>
      <c r="I319">
        <f t="shared" si="30"/>
        <v>-4.0569987435133239</v>
      </c>
      <c r="K319">
        <f t="shared" si="31"/>
        <v>-0.34704795427603874</v>
      </c>
      <c r="M319">
        <f t="shared" si="32"/>
        <v>-0.34704795427603874</v>
      </c>
      <c r="N319" s="13">
        <f t="shared" si="33"/>
        <v>8.0366305978484096E-5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5.2757626980945123</v>
      </c>
      <c r="H320" s="10">
        <f t="shared" si="34"/>
        <v>-0.33396681206298551</v>
      </c>
      <c r="I320">
        <f t="shared" si="30"/>
        <v>-4.0076017447558261</v>
      </c>
      <c r="K320">
        <f t="shared" si="31"/>
        <v>-0.3430981956730878</v>
      </c>
      <c r="M320">
        <f t="shared" si="32"/>
        <v>-0.3430981956730878</v>
      </c>
      <c r="N320" s="13">
        <f t="shared" si="33"/>
        <v>8.3382166634844821E-5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5.286543155186104</v>
      </c>
      <c r="H321" s="10">
        <f t="shared" si="34"/>
        <v>-0.32989683013016075</v>
      </c>
      <c r="I321">
        <f t="shared" si="30"/>
        <v>-3.9587619615619287</v>
      </c>
      <c r="K321">
        <f t="shared" si="31"/>
        <v>-0.33919324904590281</v>
      </c>
      <c r="M321">
        <f t="shared" si="32"/>
        <v>-0.33919324904590281</v>
      </c>
      <c r="N321" s="13">
        <f t="shared" si="33"/>
        <v>8.6423404656966893E-5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5.2973236122776894</v>
      </c>
      <c r="H322" s="10">
        <f t="shared" si="34"/>
        <v>-0.32587280399172741</v>
      </c>
      <c r="I322">
        <f t="shared" si="30"/>
        <v>-3.9104736479007292</v>
      </c>
      <c r="K322">
        <f t="shared" si="31"/>
        <v>-0.33533261161525735</v>
      </c>
      <c r="M322">
        <f t="shared" si="32"/>
        <v>-0.33533261161525735</v>
      </c>
      <c r="N322" s="13">
        <f t="shared" si="33"/>
        <v>8.9487960274195114E-5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5.3081040693692758</v>
      </c>
      <c r="H323" s="10">
        <f t="shared" si="34"/>
        <v>-0.32189425936097921</v>
      </c>
      <c r="I323">
        <f t="shared" si="30"/>
        <v>-3.8627311123317503</v>
      </c>
      <c r="K323">
        <f t="shared" si="31"/>
        <v>-0.33151578603471399</v>
      </c>
      <c r="M323">
        <f t="shared" si="32"/>
        <v>-0.33151578603471399</v>
      </c>
      <c r="N323" s="13">
        <f t="shared" si="33"/>
        <v>9.2573775533389891E-5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5.318884526460856</v>
      </c>
      <c r="H324" s="10">
        <f t="shared" si="34"/>
        <v>-0.31796072645736917</v>
      </c>
      <c r="I324">
        <f t="shared" si="30"/>
        <v>-3.81552871748843</v>
      </c>
      <c r="K324">
        <f t="shared" si="31"/>
        <v>-0.32774228033939157</v>
      </c>
      <c r="M324">
        <f t="shared" si="32"/>
        <v>-0.32774228033939157</v>
      </c>
      <c r="N324" s="13">
        <f t="shared" si="33"/>
        <v>9.5678796346907445E-5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5.3296649835524477</v>
      </c>
      <c r="H325" s="10">
        <f t="shared" si="34"/>
        <v>-0.31407173996388321</v>
      </c>
      <c r="I325">
        <f t="shared" si="30"/>
        <v>-3.7688608795665983</v>
      </c>
      <c r="K325">
        <f t="shared" si="31"/>
        <v>-0.32401160789491801</v>
      </c>
      <c r="M325">
        <f t="shared" si="32"/>
        <v>-0.32401160789491801</v>
      </c>
      <c r="N325" s="13">
        <f t="shared" si="33"/>
        <v>9.8800974486413956E-5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5.3404454406440349</v>
      </c>
      <c r="H326" s="10">
        <f t="shared" si="34"/>
        <v>-0.31022683898488324</v>
      </c>
      <c r="I326">
        <f t="shared" si="30"/>
        <v>-3.7227220678185988</v>
      </c>
      <c r="K326">
        <f t="shared" si="31"/>
        <v>-0.32032328734663995</v>
      </c>
      <c r="M326">
        <f t="shared" si="32"/>
        <v>-0.32032328734663995</v>
      </c>
      <c r="N326" s="13">
        <f t="shared" si="33"/>
        <v>1.0193826952161986E-4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5.3512258977356213</v>
      </c>
      <c r="H327" s="10">
        <f t="shared" si="34"/>
        <v>-0.30642556700434809</v>
      </c>
      <c r="I327">
        <f t="shared" si="30"/>
        <v>-3.677106804052177</v>
      </c>
      <c r="K327">
        <f t="shared" si="31"/>
        <v>-0.31667684256902473</v>
      </c>
      <c r="M327">
        <f t="shared" si="32"/>
        <v>-0.31667684256902473</v>
      </c>
      <c r="N327" s="13">
        <f t="shared" si="33"/>
        <v>1.0508865070293642E-4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5.3620063548272068</v>
      </c>
      <c r="H328" s="10">
        <f t="shared" si="34"/>
        <v>-0.30266747184457826</v>
      </c>
      <c r="I328">
        <f t="shared" si="30"/>
        <v>-3.6320096621349389</v>
      </c>
      <c r="K328">
        <f t="shared" si="31"/>
        <v>-0.3130718026153308</v>
      </c>
      <c r="M328">
        <f t="shared" si="32"/>
        <v>-0.3130718026153308</v>
      </c>
      <c r="N328" s="13">
        <f t="shared" si="33"/>
        <v>1.0825009878722803E-4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5.3727868119187931</v>
      </c>
      <c r="H329" s="10">
        <f t="shared" si="34"/>
        <v>-0.29895210562532504</v>
      </c>
      <c r="I329">
        <f t="shared" si="30"/>
        <v>-3.5874252675039005</v>
      </c>
      <c r="K329">
        <f t="shared" si="31"/>
        <v>-0.3095077016675194</v>
      </c>
      <c r="M329">
        <f t="shared" si="32"/>
        <v>-0.3095077016675194</v>
      </c>
      <c r="N329" s="13">
        <f t="shared" si="33"/>
        <v>1.1142060780598923E-4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5.3835672690103795</v>
      </c>
      <c r="H330" s="10">
        <f t="shared" si="34"/>
        <v>-0.29527902472334872</v>
      </c>
      <c r="I330">
        <f t="shared" si="30"/>
        <v>-3.5433482966801844</v>
      </c>
      <c r="K330">
        <f t="shared" si="31"/>
        <v>-0.30598407898642566</v>
      </c>
      <c r="M330">
        <f t="shared" si="32"/>
        <v>-0.30598407898642566</v>
      </c>
      <c r="N330" s="13">
        <f t="shared" si="33"/>
        <v>1.1459818677542178E-4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5.394347726101965</v>
      </c>
      <c r="H331" s="10">
        <f t="shared" si="34"/>
        <v>-0.29164778973240857</v>
      </c>
      <c r="I331">
        <f t="shared" si="30"/>
        <v>-3.4997734767889028</v>
      </c>
      <c r="K331">
        <f t="shared" si="31"/>
        <v>-0.30250047886219561</v>
      </c>
      <c r="M331">
        <f t="shared" si="32"/>
        <v>-0.30250047886219561</v>
      </c>
      <c r="N331" s="13">
        <f t="shared" si="33"/>
        <v>1.177808613477978E-4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5.4051281831935514</v>
      </c>
      <c r="H332" s="10">
        <f t="shared" si="34"/>
        <v>-0.28805796542367651</v>
      </c>
      <c r="I332">
        <f t="shared" si="30"/>
        <v>-3.4566955850841179</v>
      </c>
      <c r="K332">
        <f t="shared" si="31"/>
        <v>-0.29905645056499652</v>
      </c>
      <c r="M332">
        <f t="shared" si="32"/>
        <v>-0.29905645056499652</v>
      </c>
      <c r="N332" s="13">
        <f t="shared" si="33"/>
        <v>1.2096667540383711E-4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5.4159086402851369</v>
      </c>
      <c r="H333" s="10">
        <f t="shared" si="34"/>
        <v>-0.28450912070657386</v>
      </c>
      <c r="I333">
        <f t="shared" si="30"/>
        <v>-3.4141094484788863</v>
      </c>
      <c r="K333">
        <f t="shared" si="31"/>
        <v>-0.29565154829600798</v>
      </c>
      <c r="M333">
        <f t="shared" si="32"/>
        <v>-0.29565154829600798</v>
      </c>
      <c r="N333" s="13">
        <f t="shared" si="33"/>
        <v>1.2415369258578273E-4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5.4266890973767232</v>
      </c>
      <c r="H334" s="10">
        <f t="shared" si="34"/>
        <v>-0.28100082859002906</v>
      </c>
      <c r="I334">
        <f t="shared" si="30"/>
        <v>-3.3720099430803487</v>
      </c>
      <c r="K334">
        <f t="shared" si="31"/>
        <v>-0.29228533113870003</v>
      </c>
      <c r="M334">
        <f t="shared" si="32"/>
        <v>-0.29228533113870003</v>
      </c>
      <c r="N334" s="13">
        <f t="shared" si="33"/>
        <v>1.2733999777096166E-4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5.4374695544683096</v>
      </c>
      <c r="H335" s="10">
        <f t="shared" si="34"/>
        <v>-0.27753266614414951</v>
      </c>
      <c r="I335">
        <f t="shared" si="30"/>
        <v>-3.3303919937297941</v>
      </c>
      <c r="K335">
        <f t="shared" si="31"/>
        <v>-0.28895736301040303</v>
      </c>
      <c r="M335">
        <f t="shared" si="32"/>
        <v>-0.28895736301040303</v>
      </c>
      <c r="N335" s="13">
        <f t="shared" si="33"/>
        <v>1.3052369848578311E-4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5.4482500115598951</v>
      </c>
      <c r="H336" s="10">
        <f t="shared" si="34"/>
        <v>-0.27410421446230854</v>
      </c>
      <c r="I336">
        <f t="shared" si="30"/>
        <v>-3.2892505735477027</v>
      </c>
      <c r="K336">
        <f t="shared" si="31"/>
        <v>-0.28566721261417738</v>
      </c>
      <c r="M336">
        <f t="shared" si="32"/>
        <v>-0.28566721261417738</v>
      </c>
      <c r="N336" s="13">
        <f t="shared" si="33"/>
        <v>1.3370292626012226E-4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5.4590304686514814</v>
      </c>
      <c r="H337" s="10">
        <f t="shared" si="34"/>
        <v>-0.27071505862363959</v>
      </c>
      <c r="I337">
        <f t="shared" si="30"/>
        <v>-3.2485807034836753</v>
      </c>
      <c r="K337">
        <f t="shared" si="31"/>
        <v>-0.2824144533909867</v>
      </c>
      <c r="M337">
        <f t="shared" si="32"/>
        <v>-0.2824144533909867</v>
      </c>
      <c r="N337" s="13">
        <f t="shared" si="33"/>
        <v>1.3687583792222881E-4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5.4698109257430678</v>
      </c>
      <c r="H338" s="10">
        <f t="shared" si="34"/>
        <v>-0.26736478765593835</v>
      </c>
      <c r="I338">
        <f t="shared" si="30"/>
        <v>-3.20837745187126</v>
      </c>
      <c r="K338">
        <f t="shared" si="31"/>
        <v>-0.27919866347217887</v>
      </c>
      <c r="M338">
        <f t="shared" si="32"/>
        <v>-0.27919866347217887</v>
      </c>
      <c r="N338" s="13">
        <f t="shared" si="33"/>
        <v>1.4004061683420206E-4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5.4805913828346533</v>
      </c>
      <c r="H339" s="10">
        <f t="shared" si="34"/>
        <v>-0.26405299449896441</v>
      </c>
      <c r="I339">
        <f t="shared" si="30"/>
        <v>-3.1686359339875727</v>
      </c>
      <c r="K339">
        <f t="shared" si="31"/>
        <v>-0.27601942563228216</v>
      </c>
      <c r="M339">
        <f t="shared" si="32"/>
        <v>-0.27601942563228216</v>
      </c>
      <c r="N339" s="13">
        <f t="shared" si="33"/>
        <v>1.4319547406843621E-4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5.4913718399262397</v>
      </c>
      <c r="H340" s="10">
        <f t="shared" si="34"/>
        <v>-0.26077927596814265</v>
      </c>
      <c r="I340">
        <f t="shared" ref="I340:I403" si="37">H340*$E$6</f>
        <v>-3.1293513116177119</v>
      </c>
      <c r="K340">
        <f t="shared" ref="K340:K403" si="38">$L$9*$L$6*EXP(-$L$4*(G340/$L$10-1))+6*$L$6*EXP(-$L$4*(SQRT(2)*G340/$L$10-1))+24*$L$6*EXP(-$L$4*(SQRT(3)*G340/$L$10-1))-SQRT($L$9*$L$7^2*EXP(-2*$L$5*(G340/$L$10-1))+6*$L$7^2*EXP(-2*$L$5*(SQRT(2)*G340/$L$10-1))+24*$L$7^2*EXP(-2*$L$5*(SQRT(3)*G340/$L$10-1)))</f>
        <v>-0.27287632724211752</v>
      </c>
      <c r="M340">
        <f t="shared" ref="M340:M403" si="39">$L$9*$O$6*EXP(-$O$4*(G340/$L$10-1))+6*$O$6*EXP(-$O$4*(SQRT(2)*G340/$L$10-1))+24*$O$6*EXP(-$O$4*(SQRT(3)*G340/$L$10-1))-SQRT($L$9*$O$7^2*EXP(-2*$O$5*(G340/$L$10-1))+6*$O$7^2*EXP(-2*$O$5*(SQRT(2)*G340/$L$10-1))+24*$O$7^2*EXP(-2*$O$5*(SQRT(3)*G340/$L$10-1)))</f>
        <v>-0.27287632724211752</v>
      </c>
      <c r="N340" s="13">
        <f t="shared" ref="N340:N403" si="40">(M340-H340)^2*O340</f>
        <v>1.4633864952517698E-4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5.5021522970178252</v>
      </c>
      <c r="H341" s="10">
        <f t="shared" ref="H341:H404" si="41">-(-$B$4)*(1+D341+$E$5*D341^3)*EXP(-D341)</f>
        <v>-0.25754323271865709</v>
      </c>
      <c r="I341">
        <f t="shared" si="37"/>
        <v>-3.0905187926238851</v>
      </c>
      <c r="K341">
        <f t="shared" si="38"/>
        <v>-0.26976896022223373</v>
      </c>
      <c r="M341">
        <f t="shared" si="39"/>
        <v>-0.26976896022223373</v>
      </c>
      <c r="N341" s="13">
        <f t="shared" si="40"/>
        <v>1.494684129917104E-4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5.5129327541094115</v>
      </c>
      <c r="H342" s="10">
        <f t="shared" si="41"/>
        <v>-0.25434446920993586</v>
      </c>
      <c r="I342">
        <f t="shared" si="37"/>
        <v>-3.0521336305192301</v>
      </c>
      <c r="K342">
        <f t="shared" si="38"/>
        <v>-0.26669692099666659</v>
      </c>
      <c r="M342">
        <f t="shared" si="39"/>
        <v>-0.26669692099666659</v>
      </c>
      <c r="N342" s="13">
        <f t="shared" si="40"/>
        <v>1.5258306514350702E-4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5.5237132112009979</v>
      </c>
      <c r="H343" s="10">
        <f t="shared" si="41"/>
        <v>-0.25118259367051976</v>
      </c>
      <c r="I343">
        <f t="shared" si="37"/>
        <v>-3.0141911240462371</v>
      </c>
      <c r="K343">
        <f t="shared" si="38"/>
        <v>-0.26365981044702841</v>
      </c>
      <c r="M343">
        <f t="shared" si="39"/>
        <v>-0.26365981044702841</v>
      </c>
      <c r="N343" s="13">
        <f t="shared" si="40"/>
        <v>1.5568093848798887E-4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5.5344936682925834</v>
      </c>
      <c r="H344" s="10">
        <f t="shared" si="41"/>
        <v>-0.24805721806331504</v>
      </c>
      <c r="I344">
        <f t="shared" si="37"/>
        <v>-2.9766866167597805</v>
      </c>
      <c r="K344">
        <f t="shared" si="38"/>
        <v>-0.26065723386692763</v>
      </c>
      <c r="M344">
        <f t="shared" si="39"/>
        <v>-0.26065723386692763</v>
      </c>
      <c r="N344" s="13">
        <f t="shared" si="40"/>
        <v>1.5876039825128691E-4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5.5452741253841706</v>
      </c>
      <c r="H345" s="10">
        <f t="shared" si="41"/>
        <v>-0.24496795805121982</v>
      </c>
      <c r="I345">
        <f t="shared" si="37"/>
        <v>-2.9396154966146377</v>
      </c>
      <c r="K345">
        <f t="shared" si="38"/>
        <v>-0.25768880091672397</v>
      </c>
      <c r="M345">
        <f t="shared" si="39"/>
        <v>-0.25768880091672397</v>
      </c>
      <c r="N345" s="13">
        <f t="shared" si="40"/>
        <v>1.6181984320884785E-4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5.5560545824757561</v>
      </c>
      <c r="H346" s="10">
        <f t="shared" si="41"/>
        <v>-0.24191443296312623</v>
      </c>
      <c r="I346">
        <f t="shared" si="37"/>
        <v>-2.9029731955575149</v>
      </c>
      <c r="K346">
        <f t="shared" si="38"/>
        <v>-0.25475412557862198</v>
      </c>
      <c r="M346">
        <f t="shared" si="39"/>
        <v>-0.25475412557862198</v>
      </c>
      <c r="N346" s="13">
        <f t="shared" si="40"/>
        <v>1.6485770646041612E-4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5.5668350395673425</v>
      </c>
      <c r="H347" s="10">
        <f t="shared" si="41"/>
        <v>-0.23889626576028847</v>
      </c>
      <c r="I347">
        <f t="shared" si="37"/>
        <v>-2.8667551891234617</v>
      </c>
      <c r="K347">
        <f t="shared" si="38"/>
        <v>-0.25185282611209953</v>
      </c>
      <c r="M347">
        <f t="shared" si="39"/>
        <v>-0.25185282611209953</v>
      </c>
      <c r="N347" s="13">
        <f t="shared" si="40"/>
        <v>1.6787245615012229E-4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5.5776154966589289</v>
      </c>
      <c r="H348" s="10">
        <f t="shared" si="41"/>
        <v>-0.2359130830030565</v>
      </c>
      <c r="I348">
        <f t="shared" si="37"/>
        <v>-2.8309569960366781</v>
      </c>
      <c r="K348">
        <f t="shared" si="38"/>
        <v>-0.24898452500968524</v>
      </c>
      <c r="M348">
        <f t="shared" si="39"/>
        <v>-0.24898452500968524</v>
      </c>
      <c r="N348" s="13">
        <f t="shared" si="40"/>
        <v>1.7086259613265843E-4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5.5883959537505152</v>
      </c>
      <c r="H349" s="10">
        <f t="shared" si="41"/>
        <v>-0.23296451481796729</v>
      </c>
      <c r="I349">
        <f t="shared" si="37"/>
        <v>-2.7955741778156074</v>
      </c>
      <c r="K349">
        <f t="shared" si="38"/>
        <v>-0.24614884895307171</v>
      </c>
      <c r="M349">
        <f t="shared" si="39"/>
        <v>-0.24614884895307171</v>
      </c>
      <c r="N349" s="13">
        <f t="shared" si="40"/>
        <v>1.738266665860796E-4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5.5991764108421007</v>
      </c>
      <c r="H350" s="10">
        <f t="shared" si="41"/>
        <v>-0.2300501948651931</v>
      </c>
      <c r="I350">
        <f t="shared" si="37"/>
        <v>-2.7606023383823173</v>
      </c>
      <c r="K350">
        <f t="shared" si="38"/>
        <v>-0.24334542876957943</v>
      </c>
      <c r="M350">
        <f t="shared" si="39"/>
        <v>-0.24334542876957943</v>
      </c>
      <c r="N350" s="13">
        <f t="shared" si="40"/>
        <v>1.7676324457234385E-4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5.609956867933688</v>
      </c>
      <c r="H351" s="10">
        <f t="shared" si="41"/>
        <v>-0.22716976030633765</v>
      </c>
      <c r="I351">
        <f t="shared" si="37"/>
        <v>-2.7260371236760519</v>
      </c>
      <c r="K351">
        <f t="shared" si="38"/>
        <v>-0.24057389938896365</v>
      </c>
      <c r="M351">
        <f t="shared" si="39"/>
        <v>-0.24057389938896365</v>
      </c>
      <c r="N351" s="13">
        <f t="shared" si="40"/>
        <v>1.7967094454638175E-4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5.6207373250252735</v>
      </c>
      <c r="H352" s="10">
        <f t="shared" si="41"/>
        <v>-0.22432285177258091</v>
      </c>
      <c r="I352">
        <f t="shared" si="37"/>
        <v>-2.6918742212709708</v>
      </c>
      <c r="K352">
        <f t="shared" si="38"/>
        <v>-0.23783389980057282</v>
      </c>
      <c r="M352">
        <f t="shared" si="39"/>
        <v>-0.23783389980057282</v>
      </c>
      <c r="N352" s="13">
        <f t="shared" si="40"/>
        <v>1.8254841881470412E-4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5.6315177821168598</v>
      </c>
      <c r="H353" s="10">
        <f t="shared" si="41"/>
        <v>-0.22150911333316245</v>
      </c>
      <c r="I353">
        <f t="shared" si="37"/>
        <v>-2.6581093599979493</v>
      </c>
      <c r="K353">
        <f t="shared" si="38"/>
        <v>-0.23512507301084987</v>
      </c>
      <c r="M353">
        <f t="shared" si="39"/>
        <v>-0.23512507301084987</v>
      </c>
      <c r="N353" s="13">
        <f t="shared" si="40"/>
        <v>1.8539435794440962E-4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5.6422982392084462</v>
      </c>
      <c r="H354" s="10">
        <f t="shared" si="41"/>
        <v>-0.21872819246420402</v>
      </c>
      <c r="I354">
        <f t="shared" si="37"/>
        <v>-2.6247383095704482</v>
      </c>
      <c r="K354">
        <f t="shared" si="38"/>
        <v>-0.23244706600119083</v>
      </c>
      <c r="M354">
        <f t="shared" si="39"/>
        <v>-0.23244706600119083</v>
      </c>
      <c r="N354" s="13">
        <f t="shared" si="40"/>
        <v>1.8820749112383696E-4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5.6530786963000326</v>
      </c>
      <c r="H355" s="10">
        <f t="shared" si="41"/>
        <v>-0.21597974001786269</v>
      </c>
      <c r="I355">
        <f t="shared" si="37"/>
        <v>-2.5917568802143522</v>
      </c>
      <c r="K355">
        <f t="shared" si="38"/>
        <v>-0.22979952968614681</v>
      </c>
      <c r="M355">
        <f t="shared" si="39"/>
        <v>-0.22979952968614681</v>
      </c>
      <c r="N355" s="13">
        <f t="shared" si="40"/>
        <v>1.9098658647561254E-4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5.6638591533916181</v>
      </c>
      <c r="H356" s="10">
        <f t="shared" si="41"/>
        <v>-0.2132634101918133</v>
      </c>
      <c r="I356">
        <f t="shared" si="37"/>
        <v>-2.5591609223017597</v>
      </c>
      <c r="K356">
        <f t="shared" si="38"/>
        <v>-0.22718211887198109</v>
      </c>
      <c r="M356">
        <f t="shared" si="39"/>
        <v>-0.22718211887198109</v>
      </c>
      <c r="N356" s="13">
        <f t="shared" si="40"/>
        <v>1.9373045132337803E-4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5.6746396104832044</v>
      </c>
      <c r="H357" s="10">
        <f t="shared" si="41"/>
        <v>-0.21057886049905292</v>
      </c>
      <c r="I357">
        <f t="shared" si="37"/>
        <v>-2.5269463259886349</v>
      </c>
      <c r="K357">
        <f t="shared" si="38"/>
        <v>-0.2245944922155762</v>
      </c>
      <c r="M357">
        <f t="shared" si="39"/>
        <v>-0.2245944922155762</v>
      </c>
      <c r="N357" s="13">
        <f t="shared" si="40"/>
        <v>1.9643793241321347E-4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5.6854200675747908</v>
      </c>
      <c r="H358" s="10">
        <f t="shared" si="41"/>
        <v>-0.20792575173802499</v>
      </c>
      <c r="I358">
        <f t="shared" si="37"/>
        <v>-2.4951090208563</v>
      </c>
      <c r="K358">
        <f t="shared" si="38"/>
        <v>-0.22203631218369196</v>
      </c>
      <c r="M358">
        <f t="shared" si="39"/>
        <v>-0.22203631218369196</v>
      </c>
      <c r="N358" s="13">
        <f t="shared" si="40"/>
        <v>1.9910791609082122E-4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5.6962005246663763</v>
      </c>
      <c r="H359" s="10">
        <f t="shared" si="41"/>
        <v>-0.20530374796305839</v>
      </c>
      <c r="I359">
        <f t="shared" si="37"/>
        <v>-2.4636449755567007</v>
      </c>
      <c r="K359">
        <f t="shared" si="38"/>
        <v>-0.21950724501257582</v>
      </c>
      <c r="M359">
        <f t="shared" si="39"/>
        <v>-0.21950724501257582</v>
      </c>
      <c r="N359" s="13">
        <f t="shared" si="40"/>
        <v>2.0173932843565027E-4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5.7069809817579626</v>
      </c>
      <c r="H360" s="10">
        <f t="shared" si="41"/>
        <v>-0.20271251645511459</v>
      </c>
      <c r="I360">
        <f t="shared" si="37"/>
        <v>-2.4325501974613752</v>
      </c>
      <c r="K360">
        <f t="shared" si="38"/>
        <v>-0.21700696066792449</v>
      </c>
      <c r="M360">
        <f t="shared" si="39"/>
        <v>-0.21700696066792449</v>
      </c>
      <c r="N360" s="13">
        <f t="shared" si="40"/>
        <v>2.0433113535313439E-4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5.7177614388495481</v>
      </c>
      <c r="H361" s="10">
        <f t="shared" si="41"/>
        <v>-0.20015172769284328</v>
      </c>
      <c r="I361">
        <f t="shared" si="37"/>
        <v>-2.4018207323141194</v>
      </c>
      <c r="K361">
        <f t="shared" si="38"/>
        <v>-0.21453513280519607</v>
      </c>
      <c r="M361">
        <f t="shared" si="39"/>
        <v>-0.21453513280519607</v>
      </c>
      <c r="N361" s="13">
        <f t="shared" si="40"/>
        <v>2.0688234262605614E-4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5.7285418959411345</v>
      </c>
      <c r="H362" s="10">
        <f t="shared" si="41"/>
        <v>-0.19762105532393642</v>
      </c>
      <c r="I362">
        <f t="shared" si="37"/>
        <v>-2.3714526638872373</v>
      </c>
      <c r="K362">
        <f t="shared" si="38"/>
        <v>-0.21209143873027397</v>
      </c>
      <c r="M362">
        <f t="shared" si="39"/>
        <v>-0.21209143873027397</v>
      </c>
      <c r="N362" s="13">
        <f t="shared" si="40"/>
        <v>2.0939199592640912E-4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5.7393223530327209</v>
      </c>
      <c r="H363" s="10">
        <f t="shared" si="41"/>
        <v>-0.19512017613678156</v>
      </c>
      <c r="I363">
        <f t="shared" si="37"/>
        <v>-2.3414421136413788</v>
      </c>
      <c r="K363">
        <f t="shared" si="38"/>
        <v>-0.20967555936048099</v>
      </c>
      <c r="M363">
        <f t="shared" si="39"/>
        <v>-0.20967555936048099</v>
      </c>
      <c r="N363" s="13">
        <f t="shared" si="40"/>
        <v>2.1185918078875067E-4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5.7501028101243064</v>
      </c>
      <c r="H364" s="10">
        <f t="shared" si="41"/>
        <v>-0.1926487700324061</v>
      </c>
      <c r="I364">
        <f t="shared" si="37"/>
        <v>-2.3117852403888732</v>
      </c>
      <c r="K364">
        <f t="shared" si="38"/>
        <v>-0.20728717918594289</v>
      </c>
      <c r="M364">
        <f t="shared" si="39"/>
        <v>-0.20728717918594289</v>
      </c>
      <c r="N364" s="13">
        <f t="shared" si="40"/>
        <v>2.1428302254634956E-4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5.7608832672158927</v>
      </c>
      <c r="H365" s="10">
        <f t="shared" si="41"/>
        <v>-0.19020651999671126</v>
      </c>
      <c r="I365">
        <f t="shared" si="37"/>
        <v>-2.2824782399605352</v>
      </c>
      <c r="K365">
        <f t="shared" si="38"/>
        <v>-0.2049259862313012</v>
      </c>
      <c r="M365">
        <f t="shared" si="39"/>
        <v>-0.2049259862313012</v>
      </c>
      <c r="N365" s="13">
        <f t="shared" si="40"/>
        <v>2.1666268623123349E-4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5.7716637243074782</v>
      </c>
      <c r="H366" s="10">
        <f t="shared" si="41"/>
        <v>-0.18779311207298924</v>
      </c>
      <c r="I366">
        <f t="shared" si="37"/>
        <v>-2.253517344875871</v>
      </c>
      <c r="K366">
        <f t="shared" si="38"/>
        <v>-0.20259167201777525</v>
      </c>
      <c r="M366">
        <f t="shared" si="39"/>
        <v>-0.20259167201777525</v>
      </c>
      <c r="N366" s="13">
        <f t="shared" si="40"/>
        <v>2.1899737643942509E-4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5.7824441813990646</v>
      </c>
      <c r="H367" s="10">
        <f t="shared" si="41"/>
        <v>-0.18540823533472139</v>
      </c>
      <c r="I367">
        <f t="shared" si="37"/>
        <v>-2.2248988240166567</v>
      </c>
      <c r="K367">
        <f t="shared" si="38"/>
        <v>-0.20028393152557006</v>
      </c>
      <c r="M367">
        <f t="shared" si="39"/>
        <v>-0.20028393152557006</v>
      </c>
      <c r="N367" s="13">
        <f t="shared" si="40"/>
        <v>2.2128633716242944E-4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5.7932246384906509</v>
      </c>
      <c r="H368" s="10">
        <f t="shared" si="41"/>
        <v>-0.18305158185865145</v>
      </c>
      <c r="I368">
        <f t="shared" si="37"/>
        <v>-2.1966189823038174</v>
      </c>
      <c r="K368">
        <f t="shared" si="38"/>
        <v>-0.19800246315663228</v>
      </c>
      <c r="M368">
        <f t="shared" si="39"/>
        <v>-0.19800246315663228</v>
      </c>
      <c r="N368" s="13">
        <f t="shared" si="40"/>
        <v>2.2352885158631307E-4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5.8040050955822364</v>
      </c>
      <c r="H369" s="10">
        <f t="shared" si="41"/>
        <v>-0.18072284669813107</v>
      </c>
      <c r="I369">
        <f t="shared" si="37"/>
        <v>-2.1686741603775728</v>
      </c>
      <c r="K369">
        <f t="shared" si="38"/>
        <v>-0.19574696869775082</v>
      </c>
      <c r="M369">
        <f t="shared" si="39"/>
        <v>-0.19574696869775082</v>
      </c>
      <c r="N369" s="13">
        <f t="shared" si="40"/>
        <v>2.2572424185945814E-4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5.8147855526738228</v>
      </c>
      <c r="H370" s="10">
        <f t="shared" si="41"/>
        <v>-0.17842172785673308</v>
      </c>
      <c r="I370">
        <f t="shared" si="37"/>
        <v>-2.141060734280797</v>
      </c>
      <c r="K370">
        <f t="shared" si="38"/>
        <v>-0.19351715328400149</v>
      </c>
      <c r="M370">
        <f t="shared" si="39"/>
        <v>-0.19351715328400149</v>
      </c>
      <c r="N370" s="13">
        <f t="shared" si="40"/>
        <v>2.2787186883022168E-4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5.8255660097654092</v>
      </c>
      <c r="H371" s="10">
        <f t="shared" si="41"/>
        <v>-0.176147926262129</v>
      </c>
      <c r="I371">
        <f t="shared" si="37"/>
        <v>-2.1137751151455477</v>
      </c>
      <c r="K371">
        <f t="shared" si="38"/>
        <v>-0.1913127253625351</v>
      </c>
      <c r="M371">
        <f t="shared" si="39"/>
        <v>-0.1913127253625351</v>
      </c>
      <c r="N371" s="13">
        <f t="shared" si="40"/>
        <v>2.2997113175567786E-4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5.8363464668569955</v>
      </c>
      <c r="H372" s="10">
        <f t="shared" si="41"/>
        <v>-0.17390114574022528</v>
      </c>
      <c r="I372">
        <f t="shared" si="37"/>
        <v>-2.0868137488827032</v>
      </c>
      <c r="K372">
        <f t="shared" si="38"/>
        <v>-0.1891333966567072</v>
      </c>
      <c r="M372">
        <f t="shared" si="39"/>
        <v>-0.1891333966567072</v>
      </c>
      <c r="N372" s="13">
        <f t="shared" si="40"/>
        <v>2.3202146798266432E-4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5.847126923948581</v>
      </c>
      <c r="H373" s="10">
        <f t="shared" si="41"/>
        <v>-0.17168109298955739</v>
      </c>
      <c r="I373">
        <f t="shared" si="37"/>
        <v>-2.0601731158746888</v>
      </c>
      <c r="K373">
        <f t="shared" si="38"/>
        <v>-0.18697888213054858</v>
      </c>
      <c r="M373">
        <f t="shared" si="39"/>
        <v>-0.18697888213054858</v>
      </c>
      <c r="N373" s="13">
        <f t="shared" si="40"/>
        <v>2.3402235260222819E-4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5.8579073810401683</v>
      </c>
      <c r="H374" s="10">
        <f t="shared" si="41"/>
        <v>-0.16948747755593432</v>
      </c>
      <c r="I374">
        <f t="shared" si="37"/>
        <v>-2.033849730671212</v>
      </c>
      <c r="K374">
        <f t="shared" si="38"/>
        <v>-0.18484889995357165</v>
      </c>
      <c r="M374">
        <f t="shared" si="39"/>
        <v>-0.18484889995357165</v>
      </c>
      <c r="N374" s="13">
        <f t="shared" si="40"/>
        <v>2.3597329807863369E-4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5.8686878381317538</v>
      </c>
      <c r="H375" s="10">
        <f t="shared" si="41"/>
        <v>-0.16732001180733316</v>
      </c>
      <c r="I375">
        <f t="shared" si="37"/>
        <v>-2.0078401416879981</v>
      </c>
      <c r="K375">
        <f t="shared" si="38"/>
        <v>-0.1827431714659197</v>
      </c>
      <c r="M375">
        <f t="shared" si="39"/>
        <v>-0.1827431714659197</v>
      </c>
      <c r="N375" s="13">
        <f t="shared" si="40"/>
        <v>2.3787385385425121E-4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5.8794682952233401</v>
      </c>
      <c r="H376" s="10">
        <f t="shared" si="41"/>
        <v>-0.16517841090903707</v>
      </c>
      <c r="I376">
        <f t="shared" si="37"/>
        <v>-1.9821409309084448</v>
      </c>
      <c r="K376">
        <f t="shared" si="38"/>
        <v>-0.18066142114384628</v>
      </c>
      <c r="M376">
        <f t="shared" si="39"/>
        <v>-0.18066142114384628</v>
      </c>
      <c r="N376" s="13">
        <f t="shared" si="40"/>
        <v>2.3972360593120702E-4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5.8902487523149265</v>
      </c>
      <c r="H377" s="10">
        <f t="shared" si="41"/>
        <v>-0.16306239279901544</v>
      </c>
      <c r="I377">
        <f t="shared" si="37"/>
        <v>-1.9567487135881851</v>
      </c>
      <c r="K377">
        <f t="shared" si="38"/>
        <v>-0.17860337656553152</v>
      </c>
      <c r="M377">
        <f t="shared" si="39"/>
        <v>-0.17860337656553152</v>
      </c>
      <c r="N377" s="13">
        <f t="shared" si="40"/>
        <v>2.4152217643111636E-4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5.9010292094065129</v>
      </c>
      <c r="H378" s="10">
        <f t="shared" si="41"/>
        <v>-0.16097167816354066</v>
      </c>
      <c r="I378">
        <f t="shared" si="37"/>
        <v>-1.931660137962488</v>
      </c>
      <c r="K378">
        <f t="shared" si="38"/>
        <v>-0.17656876837723004</v>
      </c>
      <c r="M378">
        <f t="shared" si="39"/>
        <v>-0.17656876837723004</v>
      </c>
      <c r="N378" s="13">
        <f t="shared" si="40"/>
        <v>2.4326922313396503E-4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5.9118096664980984</v>
      </c>
      <c r="H379" s="10">
        <f t="shared" si="41"/>
        <v>-0.15890599041303977</v>
      </c>
      <c r="I379">
        <f t="shared" si="37"/>
        <v>-1.9068718849564772</v>
      </c>
      <c r="K379">
        <f t="shared" si="38"/>
        <v>-0.17455733025975045</v>
      </c>
      <c r="M379">
        <f t="shared" si="39"/>
        <v>-0.17455733025975045</v>
      </c>
      <c r="N379" s="13">
        <f t="shared" si="40"/>
        <v>2.4496443899723371E-4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5.9225901235896856</v>
      </c>
      <c r="H380" s="10">
        <f t="shared" si="41"/>
        <v>-0.15686505565817541</v>
      </c>
      <c r="I380">
        <f t="shared" si="37"/>
        <v>-1.8823806678981048</v>
      </c>
      <c r="K380">
        <f t="shared" si="38"/>
        <v>-0.17256879889526047</v>
      </c>
      <c r="M380">
        <f t="shared" si="39"/>
        <v>-0.17256879889526047</v>
      </c>
      <c r="N380" s="13">
        <f t="shared" si="40"/>
        <v>2.4660755165629495E-4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5.9333705806812711</v>
      </c>
      <c r="H381" s="10">
        <f t="shared" si="41"/>
        <v>-0.15484860268615555</v>
      </c>
      <c r="I381">
        <f t="shared" si="37"/>
        <v>-1.8581832322338667</v>
      </c>
      <c r="K381">
        <f t="shared" si="38"/>
        <v>-0.17060291393442392</v>
      </c>
      <c r="M381">
        <f t="shared" si="39"/>
        <v>-0.17060291393442392</v>
      </c>
      <c r="N381" s="13">
        <f t="shared" si="40"/>
        <v>2.4819832290731535E-4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5.9441510377728566</v>
      </c>
      <c r="H382" s="10">
        <f t="shared" si="41"/>
        <v>-0.15285636293726468</v>
      </c>
      <c r="I382">
        <f t="shared" si="37"/>
        <v>-1.8342763552471761</v>
      </c>
      <c r="K382">
        <f t="shared" si="38"/>
        <v>-0.16865941796385767</v>
      </c>
      <c r="M382">
        <f t="shared" si="39"/>
        <v>-0.16865941796385767</v>
      </c>
      <c r="N382" s="13">
        <f t="shared" si="40"/>
        <v>2.4973654817352591E-4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5.9549314948644438</v>
      </c>
      <c r="H383" s="10">
        <f t="shared" si="41"/>
        <v>-0.15088807048161709</v>
      </c>
      <c r="I383">
        <f t="shared" si="37"/>
        <v>-1.810656845779405</v>
      </c>
      <c r="K383">
        <f t="shared" si="38"/>
        <v>-0.16673805647391413</v>
      </c>
      <c r="M383">
        <f t="shared" si="39"/>
        <v>-0.16673805647391413</v>
      </c>
      <c r="N383" s="13">
        <f t="shared" si="40"/>
        <v>2.5122205595601218E-4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5.9657119519560293</v>
      </c>
      <c r="H384" s="10">
        <f t="shared" si="41"/>
        <v>-0.14894346199612682</v>
      </c>
      <c r="I384">
        <f t="shared" si="37"/>
        <v>-1.7873215439535217</v>
      </c>
      <c r="K384">
        <f t="shared" si="38"/>
        <v>-0.16483857782678613</v>
      </c>
      <c r="M384">
        <f t="shared" si="39"/>
        <v>-0.16483857782678613</v>
      </c>
      <c r="N384" s="13">
        <f t="shared" si="40"/>
        <v>2.5265470727007611E-4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5.9764924090476157</v>
      </c>
      <c r="H385" s="10">
        <f t="shared" si="41"/>
        <v>-0.14702227674169085</v>
      </c>
      <c r="I385">
        <f t="shared" si="37"/>
        <v>-1.7642673209002901</v>
      </c>
      <c r="K385">
        <f t="shared" si="38"/>
        <v>-0.16296073322492688</v>
      </c>
      <c r="M385">
        <f t="shared" si="39"/>
        <v>-0.16296073322492688</v>
      </c>
      <c r="N385" s="13">
        <f t="shared" si="40"/>
        <v>2.5403439506800846E-4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5.9872728661392012</v>
      </c>
      <c r="H386" s="10">
        <f t="shared" si="41"/>
        <v>-0.14512425654058408</v>
      </c>
      <c r="I386">
        <f t="shared" si="37"/>
        <v>-1.741491078487009</v>
      </c>
      <c r="K386">
        <f t="shared" si="38"/>
        <v>-0.16110427667979091</v>
      </c>
      <c r="M386">
        <f t="shared" si="39"/>
        <v>-0.16110427667979091</v>
      </c>
      <c r="N386" s="13">
        <f t="shared" si="40"/>
        <v>2.553610436494557E-4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5.9980533232307875</v>
      </c>
      <c r="H387" s="10">
        <f t="shared" si="41"/>
        <v>-0.14324914575406072</v>
      </c>
      <c r="I387">
        <f t="shared" si="37"/>
        <v>-1.7189897490487287</v>
      </c>
      <c r="K387">
        <f t="shared" si="38"/>
        <v>-0.15926896498088711</v>
      </c>
      <c r="M387">
        <f t="shared" si="39"/>
        <v>-0.15926896498088711</v>
      </c>
      <c r="N387" s="13">
        <f t="shared" si="40"/>
        <v>2.5663460806019621E-4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6.0088337803223739</v>
      </c>
      <c r="H388" s="10">
        <f t="shared" si="41"/>
        <v>-0.14139669126016177</v>
      </c>
      <c r="I388">
        <f t="shared" si="37"/>
        <v>-1.6967602951219414</v>
      </c>
      <c r="K388">
        <f t="shared" si="38"/>
        <v>-0.15745455766514613</v>
      </c>
      <c r="M388">
        <f t="shared" si="39"/>
        <v>-0.15745455766514613</v>
      </c>
      <c r="N388" s="13">
        <f t="shared" si="40"/>
        <v>2.5785507348032521E-4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6.0196142374139594</v>
      </c>
      <c r="H389" s="10">
        <f t="shared" si="41"/>
        <v>-0.13956664243172265</v>
      </c>
      <c r="I389">
        <f t="shared" si="37"/>
        <v>-1.6747997091806717</v>
      </c>
      <c r="K389">
        <f t="shared" si="38"/>
        <v>-0.15566081698659798</v>
      </c>
      <c r="M389">
        <f t="shared" si="39"/>
        <v>-0.15566081698659798</v>
      </c>
      <c r="N389" s="13">
        <f t="shared" si="40"/>
        <v>2.5902245460279652E-4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6.0303946945055458</v>
      </c>
      <c r="H390" s="10">
        <f t="shared" si="41"/>
        <v>-0.13775875111458089</v>
      </c>
      <c r="I390">
        <f t="shared" si="37"/>
        <v>-1.6531050133749705</v>
      </c>
      <c r="K390">
        <f t="shared" si="38"/>
        <v>-0.15388750788635755</v>
      </c>
      <c r="M390">
        <f t="shared" si="39"/>
        <v>-0.15388750788635755</v>
      </c>
      <c r="N390" s="13">
        <f t="shared" si="40"/>
        <v>2.6013679500313164E-4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6.0411751515971313</v>
      </c>
      <c r="H391" s="10">
        <f t="shared" si="41"/>
        <v>-0.13597277160597845</v>
      </c>
      <c r="I391">
        <f t="shared" si="37"/>
        <v>-1.6316732592717416</v>
      </c>
      <c r="K391">
        <f t="shared" si="38"/>
        <v>-0.15213439796291714</v>
      </c>
      <c r="M391">
        <f t="shared" si="39"/>
        <v>-0.15213439796291714</v>
      </c>
      <c r="N391" s="13">
        <f t="shared" si="40"/>
        <v>2.611981665012952E-4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6.0519556086887176</v>
      </c>
      <c r="H392" s="10">
        <f t="shared" si="41"/>
        <v>-0.13420846063315844</v>
      </c>
      <c r="I392">
        <f t="shared" si="37"/>
        <v>-1.6105015275979013</v>
      </c>
      <c r="K392">
        <f t="shared" si="38"/>
        <v>-0.15040125744274288</v>
      </c>
      <c r="M392">
        <f t="shared" si="39"/>
        <v>-0.15040125744274288</v>
      </c>
      <c r="N392" s="13">
        <f t="shared" si="40"/>
        <v>2.622066685164879E-4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6.062736065780304</v>
      </c>
      <c r="H393" s="10">
        <f t="shared" si="41"/>
        <v>-0.13246557733215072</v>
      </c>
      <c r="I393">
        <f t="shared" si="37"/>
        <v>-1.5895869279858088</v>
      </c>
      <c r="K393">
        <f t="shared" si="38"/>
        <v>-0.14868785915117261</v>
      </c>
      <c r="M393">
        <f t="shared" si="39"/>
        <v>-0.14868785915117261</v>
      </c>
      <c r="N393" s="13">
        <f t="shared" si="40"/>
        <v>2.6316242741576792E-4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6.0735165228718895</v>
      </c>
      <c r="H394" s="10">
        <f t="shared" si="41"/>
        <v>-0.1307438832267464</v>
      </c>
      <c r="I394">
        <f t="shared" si="37"/>
        <v>-1.5689265987209569</v>
      </c>
      <c r="K394">
        <f t="shared" si="38"/>
        <v>-0.14699397848361373</v>
      </c>
      <c r="M394">
        <f t="shared" si="39"/>
        <v>-0.14699397848361373</v>
      </c>
      <c r="N394" s="13">
        <f t="shared" si="40"/>
        <v>2.6406559585726193E-4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6.0842969799634758</v>
      </c>
      <c r="H395" s="10">
        <f t="shared" si="41"/>
        <v>-0.12904314220765617</v>
      </c>
      <c r="I395">
        <f t="shared" si="37"/>
        <v>-1.548517706491874</v>
      </c>
      <c r="K395">
        <f t="shared" si="38"/>
        <v>-0.14531939337703845</v>
      </c>
      <c r="M395">
        <f t="shared" si="39"/>
        <v>-0.14531939337703845</v>
      </c>
      <c r="N395" s="13">
        <f t="shared" si="40"/>
        <v>2.6491635212881793E-4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6.0950774370550622</v>
      </c>
      <c r="H396" s="10">
        <f t="shared" si="41"/>
        <v>-0.1273631205118522</v>
      </c>
      <c r="I396">
        <f t="shared" si="37"/>
        <v>-1.5283574461422265</v>
      </c>
      <c r="K396">
        <f t="shared" si="38"/>
        <v>-0.14366388428177365</v>
      </c>
      <c r="M396">
        <f t="shared" si="39"/>
        <v>-0.14366388428177365</v>
      </c>
      <c r="N396" s="13">
        <f t="shared" si="40"/>
        <v>2.6571489948278395E-4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6.1058578941466477</v>
      </c>
      <c r="H397" s="10">
        <f t="shared" si="41"/>
        <v>-0.12570358670208828</v>
      </c>
      <c r="I397">
        <f t="shared" si="37"/>
        <v>-1.5084430404250595</v>
      </c>
      <c r="K397">
        <f t="shared" si="38"/>
        <v>-0.14202723413358376</v>
      </c>
      <c r="M397">
        <f t="shared" si="39"/>
        <v>-0.14202723413358376</v>
      </c>
      <c r="N397" s="13">
        <f t="shared" si="40"/>
        <v>2.6646146546776883E-4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6.1166383512382341</v>
      </c>
      <c r="H398" s="10">
        <f t="shared" si="41"/>
        <v>-0.1240643116465993</v>
      </c>
      <c r="I398">
        <f t="shared" si="37"/>
        <v>-1.4887717397591915</v>
      </c>
      <c r="K398">
        <f t="shared" si="38"/>
        <v>-0.14040922832604444</v>
      </c>
      <c r="M398">
        <f t="shared" si="39"/>
        <v>-0.14040922832604444</v>
      </c>
      <c r="N398" s="13">
        <f t="shared" si="40"/>
        <v>2.6715630125800395E-4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6.1274188083298213</v>
      </c>
      <c r="H399" s="10">
        <f t="shared" si="41"/>
        <v>-0.12244506849897369</v>
      </c>
      <c r="I399">
        <f t="shared" si="37"/>
        <v>-1.4693408219876842</v>
      </c>
      <c r="K399">
        <f t="shared" si="38"/>
        <v>-0.13880965468320347</v>
      </c>
      <c r="M399">
        <f t="shared" si="39"/>
        <v>-0.13880965468320347</v>
      </c>
      <c r="N399" s="13">
        <f t="shared" si="40"/>
        <v>2.6779968098108434E-4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6.1381992654214059</v>
      </c>
      <c r="H400" s="10">
        <f t="shared" si="41"/>
        <v>-0.1208456326781998</v>
      </c>
      <c r="I400">
        <f t="shared" si="37"/>
        <v>-1.4501475921383975</v>
      </c>
      <c r="K400">
        <f t="shared" si="38"/>
        <v>-0.13722830343252915</v>
      </c>
      <c r="M400">
        <f t="shared" si="39"/>
        <v>-0.13722830343252915</v>
      </c>
      <c r="N400" s="13">
        <f t="shared" si="40"/>
        <v>2.6839190104475821E-4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6.1489797225129932</v>
      </c>
      <c r="H401" s="10">
        <f t="shared" si="41"/>
        <v>-0.11926578184888155</v>
      </c>
      <c r="I401">
        <f t="shared" si="37"/>
        <v>-1.4311893821865787</v>
      </c>
      <c r="K401">
        <f t="shared" si="38"/>
        <v>-0.13566496717813928</v>
      </c>
      <c r="M401">
        <f t="shared" si="39"/>
        <v>-0.13566496717813928</v>
      </c>
      <c r="N401" s="13">
        <f t="shared" si="40"/>
        <v>2.6893327946334191E-4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6.1597601796045796</v>
      </c>
      <c r="H402" s="10">
        <f t="shared" si="41"/>
        <v>-0.11770529590162274</v>
      </c>
      <c r="I402">
        <f t="shared" si="37"/>
        <v>-1.4124635508194729</v>
      </c>
      <c r="K402">
        <f t="shared" si="38"/>
        <v>-0.1341194408743154</v>
      </c>
      <c r="M402">
        <f t="shared" si="39"/>
        <v>-0.1341194408743154</v>
      </c>
      <c r="N402" s="13">
        <f t="shared" si="40"/>
        <v>2.6942415518457199E-4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6.170540636696165</v>
      </c>
      <c r="H403" s="10">
        <f t="shared" si="41"/>
        <v>-0.11616395693357633</v>
      </c>
      <c r="I403">
        <f t="shared" si="37"/>
        <v>-1.3939674832029159</v>
      </c>
      <c r="K403">
        <f t="shared" si="38"/>
        <v>-0.13259152179929176</v>
      </c>
      <c r="M403">
        <f t="shared" si="39"/>
        <v>-0.13259152179929176</v>
      </c>
      <c r="N403" s="13">
        <f t="shared" si="40"/>
        <v>2.6986488741728818E-4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6.1813210937877514</v>
      </c>
      <c r="H404" s="10">
        <f t="shared" si="41"/>
        <v>-0.1146415492291577</v>
      </c>
      <c r="I404">
        <f t="shared" ref="I404:I467" si="44">H404*$E$6</f>
        <v>-1.3756985907498924</v>
      </c>
      <c r="K404">
        <f t="shared" ref="K404:K467" si="45">$L$9*$L$6*EXP(-$L$4*(G404/$L$10-1))+6*$L$6*EXP(-$L$4*(SQRT(2)*G404/$L$10-1))+24*$L$6*EXP(-$L$4*(SQRT(3)*G404/$L$10-1))-SQRT($L$9*$L$7^2*EXP(-2*$L$5*(G404/$L$10-1))+6*$L$7^2*EXP(-2*$L$5*(SQRT(2)*G404/$L$10-1))+24*$L$7^2*EXP(-2*$L$5*(SQRT(3)*G404/$L$10-1)))</f>
        <v>-0.1310810095293235</v>
      </c>
      <c r="M404">
        <f t="shared" ref="M404:M467" si="46">$L$9*$O$6*EXP(-$O$4*(G404/$L$10-1))+6*$O$6*EXP(-$O$4*(SQRT(2)*G404/$L$10-1))+24*$O$6*EXP(-$O$4*(SQRT(3)*G404/$L$10-1))-SQRT($L$9*$O$7^2*EXP(-2*$O$5*(G404/$L$10-1))+6*$O$7^2*EXP(-2*$O$5*(SQRT(2)*G404/$L$10-1))+24*$O$7^2*EXP(-2*$O$5*(SQRT(3)*G404/$L$10-1)))</f>
        <v>-0.1310810095293235</v>
      </c>
      <c r="N404" s="13">
        <f t="shared" ref="N404:N467" si="47">(M404-H404)^2*O404</f>
        <v>2.7025585496072733E-4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6.1921015508793387</v>
      </c>
      <c r="H405" s="10">
        <f t="shared" ref="H405:H469" si="48">-(-$B$4)*(1+D405+$E$5*D405^3)*EXP(-D405)</f>
        <v>-0.11313785924091908</v>
      </c>
      <c r="I405">
        <f t="shared" si="44"/>
        <v>-1.3576543108910291</v>
      </c>
      <c r="K405">
        <f t="shared" si="45"/>
        <v>-0.12958770591302798</v>
      </c>
      <c r="M405">
        <f t="shared" si="46"/>
        <v>-0.12958770591302798</v>
      </c>
      <c r="N405" s="13">
        <f t="shared" si="47"/>
        <v>2.7059745553589229E-4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6.2028820079709233</v>
      </c>
      <c r="H406" s="10">
        <f t="shared" si="48"/>
        <v>-0.11165267557058321</v>
      </c>
      <c r="I406">
        <f t="shared" si="44"/>
        <v>-1.3398321068469985</v>
      </c>
      <c r="K406">
        <f t="shared" si="45"/>
        <v>-0.12811141504599849</v>
      </c>
      <c r="M406">
        <f t="shared" si="46"/>
        <v>-0.12811141504599849</v>
      </c>
      <c r="N406" s="13">
        <f t="shared" si="47"/>
        <v>2.7089010511959313E-4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6.2136624650625096</v>
      </c>
      <c r="H407" s="10">
        <f t="shared" si="48"/>
        <v>-0.11018578895023408</v>
      </c>
      <c r="I407">
        <f t="shared" si="44"/>
        <v>-1.322229467402809</v>
      </c>
      <c r="K407">
        <f t="shared" si="45"/>
        <v>-0.12665194324568546</v>
      </c>
      <c r="M407">
        <f t="shared" si="46"/>
        <v>-0.12665194324568546</v>
      </c>
      <c r="N407" s="13">
        <f t="shared" si="47"/>
        <v>2.7113423728161203E-4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6.2244429221540969</v>
      </c>
      <c r="H408" s="10">
        <f t="shared" si="48"/>
        <v>-0.10873699222366323</v>
      </c>
      <c r="I408">
        <f t="shared" si="44"/>
        <v>-1.3048439066839588</v>
      </c>
      <c r="K408">
        <f t="shared" si="45"/>
        <v>-0.125209099026548</v>
      </c>
      <c r="M408">
        <f t="shared" si="46"/>
        <v>-0.125209099026548</v>
      </c>
      <c r="N408" s="13">
        <f t="shared" si="47"/>
        <v>2.7133030252564279E-4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6.2352233792456815</v>
      </c>
      <c r="H409" s="10">
        <f t="shared" si="48"/>
        <v>-0.10730608032786905</v>
      </c>
      <c r="I409">
        <f t="shared" si="44"/>
        <v>-1.2876729639344286</v>
      </c>
      <c r="K409">
        <f t="shared" si="45"/>
        <v>-0.12378269307546817</v>
      </c>
      <c r="M409">
        <f t="shared" si="46"/>
        <v>-0.12378269307546817</v>
      </c>
      <c r="N409" s="13">
        <f t="shared" si="47"/>
        <v>2.7147876763434592E-4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6.2460038363372687</v>
      </c>
      <c r="H410" s="10">
        <f t="shared" si="48"/>
        <v>-0.10589285027470723</v>
      </c>
      <c r="I410">
        <f t="shared" si="44"/>
        <v>-1.2707142032964867</v>
      </c>
      <c r="K410">
        <f t="shared" si="45"/>
        <v>-0.12237253822742644</v>
      </c>
      <c r="M410">
        <f t="shared" si="46"/>
        <v>-0.12237253822742644</v>
      </c>
      <c r="N410" s="13">
        <f t="shared" si="47"/>
        <v>2.7158011501899888E-4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6.2567842934288542</v>
      </c>
      <c r="H411" s="10">
        <f t="shared" si="48"/>
        <v>-0.10449710113269121</v>
      </c>
      <c r="I411">
        <f t="shared" si="44"/>
        <v>-1.2539652135922945</v>
      </c>
      <c r="K411">
        <f t="shared" si="45"/>
        <v>-0.12097844944144112</v>
      </c>
      <c r="M411">
        <f t="shared" si="46"/>
        <v>-0.12097844944144112</v>
      </c>
      <c r="N411" s="13">
        <f t="shared" si="47"/>
        <v>2.7163484207433342E-4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6.2675647505204406</v>
      </c>
      <c r="H412" s="10">
        <f t="shared" si="48"/>
        <v>-0.10311863400893954</v>
      </c>
      <c r="I412">
        <f t="shared" si="44"/>
        <v>-1.2374236081072745</v>
      </c>
      <c r="K412">
        <f t="shared" si="45"/>
        <v>-0.1196002437767615</v>
      </c>
      <c r="M412">
        <f t="shared" si="46"/>
        <v>-0.1196002437767615</v>
      </c>
      <c r="N412" s="13">
        <f t="shared" si="47"/>
        <v>2.7164346053876404E-4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6.278345207612027</v>
      </c>
      <c r="H413" s="10">
        <f t="shared" si="48"/>
        <v>-0.1017572520312699</v>
      </c>
      <c r="I413">
        <f t="shared" si="44"/>
        <v>-1.2210870243752387</v>
      </c>
      <c r="K413">
        <f t="shared" si="45"/>
        <v>-0.11823774036931869</v>
      </c>
      <c r="M413">
        <f t="shared" si="46"/>
        <v>-0.11823774036931869</v>
      </c>
      <c r="N413" s="13">
        <f t="shared" si="47"/>
        <v>2.7160649586056244E-4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6.2891256647036125</v>
      </c>
      <c r="H414" s="10">
        <f t="shared" si="48"/>
        <v>-0.10041276033043632</v>
      </c>
      <c r="I414">
        <f t="shared" si="44"/>
        <v>-1.2049531239652358</v>
      </c>
      <c r="K414">
        <f t="shared" si="45"/>
        <v>-0.11689076040842893</v>
      </c>
      <c r="M414">
        <f t="shared" si="46"/>
        <v>-0.11689076040842893</v>
      </c>
      <c r="N414" s="13">
        <f t="shared" si="47"/>
        <v>2.7152448657032427E-4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6.2999061217951988</v>
      </c>
      <c r="H415" s="10">
        <f t="shared" si="48"/>
        <v>-9.9084966022509768E-2</v>
      </c>
      <c r="I415">
        <f t="shared" si="44"/>
        <v>-1.1890195922701172</v>
      </c>
      <c r="K415">
        <f t="shared" si="45"/>
        <v>-0.11555912711374783</v>
      </c>
      <c r="M415">
        <f t="shared" si="46"/>
        <v>-0.11555912711374783</v>
      </c>
      <c r="N415" s="13">
        <f t="shared" si="47"/>
        <v>2.7139798366006198E-4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6.3106865788867843</v>
      </c>
      <c r="H416" s="10">
        <f t="shared" si="48"/>
        <v>-9.7773678191398358E-2</v>
      </c>
      <c r="I416">
        <f t="shared" si="44"/>
        <v>-1.1732841382967802</v>
      </c>
      <c r="K416">
        <f t="shared" si="45"/>
        <v>-0.11424266571247269</v>
      </c>
      <c r="M416">
        <f t="shared" si="46"/>
        <v>-0.11424266571247269</v>
      </c>
      <c r="N416" s="13">
        <f t="shared" si="47"/>
        <v>2.7122754996930189E-4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6.3214670359783707</v>
      </c>
      <c r="H417" s="10">
        <f t="shared" si="48"/>
        <v>-9.6478707871507793E-2</v>
      </c>
      <c r="I417">
        <f t="shared" si="44"/>
        <v>-1.1577444944580935</v>
      </c>
      <c r="K417">
        <f t="shared" si="45"/>
        <v>-0.11294120341679133</v>
      </c>
      <c r="M417">
        <f t="shared" si="46"/>
        <v>-0.11294120341679133</v>
      </c>
      <c r="N417" s="13">
        <f t="shared" si="47"/>
        <v>2.7101375957848021E-4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6.332247493069957</v>
      </c>
      <c r="H418" s="10">
        <f t="shared" si="48"/>
        <v>-9.5199868030538384E-2</v>
      </c>
      <c r="I418">
        <f t="shared" si="44"/>
        <v>-1.1423984163664607</v>
      </c>
      <c r="K418">
        <f t="shared" si="45"/>
        <v>-0.11165456940157482</v>
      </c>
      <c r="M418">
        <f t="shared" si="46"/>
        <v>-0.11165456940157482</v>
      </c>
      <c r="N418" s="13">
        <f t="shared" si="47"/>
        <v>2.7075719720998852E-4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6.3430279501615425</v>
      </c>
      <c r="H419" s="10">
        <f t="shared" si="48"/>
        <v>-9.3936973552418548E-2</v>
      </c>
      <c r="I419">
        <f t="shared" si="44"/>
        <v>-1.1272436826290226</v>
      </c>
      <c r="K419">
        <f t="shared" si="45"/>
        <v>-0.1103825947823114</v>
      </c>
      <c r="M419">
        <f t="shared" si="46"/>
        <v>-0.1103825947823114</v>
      </c>
      <c r="N419" s="13">
        <f t="shared" si="47"/>
        <v>2.7045845763710237E-4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6.3538084072531289</v>
      </c>
      <c r="H420" s="10">
        <f t="shared" si="48"/>
        <v>-9.268984122037234E-2</v>
      </c>
      <c r="I420">
        <f t="shared" si="44"/>
        <v>-1.1122780946444681</v>
      </c>
      <c r="K420">
        <f t="shared" si="45"/>
        <v>-0.10912511259327989</v>
      </c>
      <c r="M420">
        <f t="shared" si="46"/>
        <v>-0.10912511259327989</v>
      </c>
      <c r="N420" s="13">
        <f t="shared" si="47"/>
        <v>2.7011814510111452E-4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6.3645888643447153</v>
      </c>
      <c r="H421" s="10">
        <f t="shared" si="48"/>
        <v>-9.1458289700120474E-2</v>
      </c>
      <c r="I421">
        <f t="shared" si="44"/>
        <v>-1.0974994764014456</v>
      </c>
      <c r="K421">
        <f t="shared" si="45"/>
        <v>-0.10788195776596031</v>
      </c>
      <c r="M421">
        <f t="shared" si="46"/>
        <v>-0.10788195776596031</v>
      </c>
      <c r="N421" s="13">
        <f t="shared" si="47"/>
        <v>2.6973687273688723E-4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6.3753693214363008</v>
      </c>
      <c r="H422" s="10">
        <f t="shared" si="48"/>
        <v>-9.0242139523212098E-2</v>
      </c>
      <c r="I422">
        <f t="shared" si="44"/>
        <v>-1.0829056742785452</v>
      </c>
      <c r="K422">
        <f t="shared" si="45"/>
        <v>-0.10665296710767871</v>
      </c>
      <c r="M422">
        <f t="shared" si="46"/>
        <v>-0.10665296710767871</v>
      </c>
      <c r="N422" s="13">
        <f t="shared" si="47"/>
        <v>2.693152620070904E-4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6.3861497785278871</v>
      </c>
      <c r="H423" s="10">
        <f t="shared" si="48"/>
        <v>-8.9041213070487291E-2</v>
      </c>
      <c r="I423">
        <f t="shared" si="44"/>
        <v>-1.0684945568458475</v>
      </c>
      <c r="K423">
        <f t="shared" si="45"/>
        <v>-0.10543797928048537</v>
      </c>
      <c r="M423">
        <f t="shared" si="46"/>
        <v>-0.10543797928048537</v>
      </c>
      <c r="N423" s="13">
        <f t="shared" si="47"/>
        <v>2.6885394214533483E-4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6.3969302356194726</v>
      </c>
      <c r="H424" s="10">
        <f t="shared" si="48"/>
        <v>-8.7855334555667783E-2</v>
      </c>
      <c r="I424">
        <f t="shared" si="44"/>
        <v>-1.0542640146680133</v>
      </c>
      <c r="K424">
        <f t="shared" si="45"/>
        <v>-0.10423683478026206</v>
      </c>
      <c r="M424">
        <f t="shared" si="46"/>
        <v>-0.10423683478026206</v>
      </c>
      <c r="N424" s="13">
        <f t="shared" si="47"/>
        <v>2.683535496083825E-4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6.407710692711059</v>
      </c>
      <c r="H425" s="10">
        <f t="shared" si="48"/>
        <v>-8.6684330009075369E-2</v>
      </c>
      <c r="I425">
        <f t="shared" si="44"/>
        <v>-1.0402119601089044</v>
      </c>
      <c r="K425">
        <f t="shared" si="45"/>
        <v>-0.10304937591605835</v>
      </c>
      <c r="M425">
        <f t="shared" si="46"/>
        <v>-0.10304937591605835</v>
      </c>
      <c r="N425" s="13">
        <f t="shared" si="47"/>
        <v>2.678147275376605E-4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6.4184911498026462</v>
      </c>
      <c r="H426" s="10">
        <f t="shared" si="48"/>
        <v>-8.5528027261475903E-2</v>
      </c>
      <c r="I426">
        <f t="shared" si="44"/>
        <v>-1.0263363271377108</v>
      </c>
      <c r="K426">
        <f t="shared" si="45"/>
        <v>-0.10187544678965293</v>
      </c>
      <c r="M426">
        <f t="shared" si="46"/>
        <v>-0.10187544678965293</v>
      </c>
      <c r="N426" s="13">
        <f t="shared" si="47"/>
        <v>2.6723812523022375E-4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6.4292716068942308</v>
      </c>
      <c r="H427" s="10">
        <f t="shared" si="48"/>
        <v>-8.4386255928048506E-2</v>
      </c>
      <c r="I427">
        <f t="shared" si="44"/>
        <v>-1.0126350711365821</v>
      </c>
      <c r="K427">
        <f t="shared" si="45"/>
        <v>-0.10071489327534006</v>
      </c>
      <c r="M427">
        <f t="shared" si="46"/>
        <v>-0.10071489327534006</v>
      </c>
      <c r="N427" s="13">
        <f t="shared" si="47"/>
        <v>2.6662439761936444E-4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6.4400520639858181</v>
      </c>
      <c r="H428" s="10">
        <f t="shared" si="48"/>
        <v>-8.32588473924777E-2</v>
      </c>
      <c r="I428">
        <f t="shared" si="44"/>
        <v>-0.99910616870973246</v>
      </c>
      <c r="K428">
        <f t="shared" si="45"/>
        <v>-9.9567562999934023E-2</v>
      </c>
      <c r="M428">
        <f t="shared" si="46"/>
        <v>-9.9567562999934023E-2</v>
      </c>
      <c r="N428" s="13">
        <f t="shared" si="47"/>
        <v>2.6597420476488944E-4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6.4508325210774045</v>
      </c>
      <c r="H429" s="10">
        <f t="shared" si="48"/>
        <v>-8.2145634791168334E-2</v>
      </c>
      <c r="I429">
        <f t="shared" si="44"/>
        <v>-0.98574761749402007</v>
      </c>
      <c r="K429">
        <f t="shared" si="45"/>
        <v>-9.8433305322997725E-2</v>
      </c>
      <c r="M429">
        <f t="shared" si="46"/>
        <v>-9.8433305322997725E-2</v>
      </c>
      <c r="N429" s="13">
        <f t="shared" si="47"/>
        <v>2.652882113534235E-4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6.4616129781689899</v>
      </c>
      <c r="H430" s="10">
        <f t="shared" si="48"/>
        <v>-8.1046452997580759E-2</v>
      </c>
      <c r="I430">
        <f t="shared" si="44"/>
        <v>-0.97255743597096911</v>
      </c>
      <c r="K430">
        <f t="shared" si="45"/>
        <v>-9.7311971317283627E-2</v>
      </c>
      <c r="M430">
        <f t="shared" si="46"/>
        <v>-9.7311971317283627E-2</v>
      </c>
      <c r="N430" s="13">
        <f t="shared" si="47"/>
        <v>2.6456708620858959E-4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6.4723934352605763</v>
      </c>
      <c r="H431" s="10">
        <f t="shared" si="48"/>
        <v>-7.9961138606686896E-2</v>
      </c>
      <c r="I431">
        <f t="shared" si="44"/>
        <v>-0.9595336632802427</v>
      </c>
      <c r="K431">
        <f t="shared" si="45"/>
        <v>-9.6203413749392369E-2</v>
      </c>
      <c r="M431">
        <f t="shared" si="46"/>
        <v>-9.6203413749392369E-2</v>
      </c>
      <c r="N431" s="13">
        <f t="shared" si="47"/>
        <v>2.6381150181134809E-4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6.4831738923521627</v>
      </c>
      <c r="H432" s="10">
        <f t="shared" si="48"/>
        <v>-7.888952991954383E-2</v>
      </c>
      <c r="I432">
        <f t="shared" si="44"/>
        <v>-0.9466743590345259</v>
      </c>
      <c r="K432">
        <f t="shared" si="45"/>
        <v>-9.5107487060643189E-2</v>
      </c>
      <c r="M432">
        <f t="shared" si="46"/>
        <v>-9.5107487060643189E-2</v>
      </c>
      <c r="N432" s="13">
        <f t="shared" si="47"/>
        <v>2.630221338305357E-4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6.4939543494437482</v>
      </c>
      <c r="H433" s="10">
        <f t="shared" si="48"/>
        <v>-7.783146692798576E-2</v>
      </c>
      <c r="I433">
        <f t="shared" si="44"/>
        <v>-0.93397760313582912</v>
      </c>
      <c r="K433">
        <f t="shared" si="45"/>
        <v>-9.4024047348155393E-2</v>
      </c>
      <c r="M433">
        <f t="shared" si="46"/>
        <v>-9.4024047348155393E-2</v>
      </c>
      <c r="N433" s="13">
        <f t="shared" si="47"/>
        <v>2.62199660663661E-4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6.5047348065353345</v>
      </c>
      <c r="H434" s="10">
        <f t="shared" si="48"/>
        <v>-7.6786791299432333E-2</v>
      </c>
      <c r="I434">
        <f t="shared" si="44"/>
        <v>-0.921441495593188</v>
      </c>
      <c r="K434">
        <f t="shared" si="45"/>
        <v>-9.295295234613743E-2</v>
      </c>
      <c r="M434">
        <f t="shared" si="46"/>
        <v>-9.295295234613743E-2</v>
      </c>
      <c r="N434" s="13">
        <f t="shared" si="47"/>
        <v>2.6134476298800524E-4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6.5155152636269218</v>
      </c>
      <c r="H435" s="10">
        <f t="shared" si="48"/>
        <v>-7.5755346361811873E-2</v>
      </c>
      <c r="I435">
        <f t="shared" si="44"/>
        <v>-0.90906415634174254</v>
      </c>
      <c r="K435">
        <f t="shared" si="45"/>
        <v>-9.189406140738339E-2</v>
      </c>
      <c r="M435">
        <f t="shared" si="46"/>
        <v>-9.189406140738339E-2</v>
      </c>
      <c r="N435" s="13">
        <f t="shared" si="47"/>
        <v>2.6045812332215645E-4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6.5262957207185064</v>
      </c>
      <c r="H436" s="10">
        <f t="shared" si="48"/>
        <v>-7.4736977088599665E-2</v>
      </c>
      <c r="I436">
        <f t="shared" si="44"/>
        <v>-0.89684372506319598</v>
      </c>
      <c r="K436">
        <f t="shared" si="45"/>
        <v>-9.0847235484973435E-2</v>
      </c>
      <c r="M436">
        <f t="shared" si="46"/>
        <v>-9.0847235484973435E-2</v>
      </c>
      <c r="N436" s="13">
        <f t="shared" si="47"/>
        <v>2.5954042559793152E-4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6.5370761778100936</v>
      </c>
      <c r="H437" s="10">
        <f t="shared" si="48"/>
        <v>-7.3731530083968808E-2</v>
      </c>
      <c r="I437">
        <f t="shared" si="44"/>
        <v>-0.88477836100762564</v>
      </c>
      <c r="K437">
        <f t="shared" si="45"/>
        <v>-8.9812337114175522E-2</v>
      </c>
      <c r="M437">
        <f t="shared" si="46"/>
        <v>-8.9812337114175522E-2</v>
      </c>
      <c r="N437" s="13">
        <f t="shared" si="47"/>
        <v>2.5859235474274568E-4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6.54785663490168</v>
      </c>
      <c r="H438" s="10">
        <f t="shared" si="48"/>
        <v>-7.2738853568054124E-2</v>
      </c>
      <c r="I438">
        <f t="shared" si="44"/>
        <v>-0.87286624281664948</v>
      </c>
      <c r="K438">
        <f t="shared" si="45"/>
        <v>-8.8789230394549612E-2</v>
      </c>
      <c r="M438">
        <f t="shared" si="46"/>
        <v>-8.8789230394549612E-2</v>
      </c>
      <c r="N438" s="13">
        <f t="shared" si="47"/>
        <v>2.5761459627250335E-4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6.5586370919932655</v>
      </c>
      <c r="H439" s="10">
        <f t="shared" si="48"/>
        <v>-7.1758797362326668E-2</v>
      </c>
      <c r="I439">
        <f t="shared" si="44"/>
        <v>-0.86110556834792007</v>
      </c>
      <c r="K439">
        <f t="shared" si="45"/>
        <v>-8.7777780972246991E-2</v>
      </c>
      <c r="M439">
        <f t="shared" si="46"/>
        <v>-8.7777780972246991E-2</v>
      </c>
      <c r="N439" s="13">
        <f t="shared" si="47"/>
        <v>2.5660783589489595E-4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6.5694175490848519</v>
      </c>
      <c r="H440" s="10">
        <f t="shared" si="48"/>
        <v>-7.079121287507939E-2</v>
      </c>
      <c r="I440">
        <f t="shared" si="44"/>
        <v>-0.84949455450095268</v>
      </c>
      <c r="K440">
        <f t="shared" si="45"/>
        <v>-8.6777856022508093E-2</v>
      </c>
      <c r="M440">
        <f t="shared" si="46"/>
        <v>-8.6777856022508093E-2</v>
      </c>
      <c r="N440" s="13">
        <f t="shared" si="47"/>
        <v>2.5557275912322909E-4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6.5801980061764382</v>
      </c>
      <c r="H441" s="10">
        <f t="shared" si="48"/>
        <v>-6.9835953087021327E-2</v>
      </c>
      <c r="I441">
        <f t="shared" si="44"/>
        <v>-0.83803143704425587</v>
      </c>
      <c r="K441">
        <f t="shared" si="45"/>
        <v>-8.5789324232353206E-2</v>
      </c>
      <c r="M441">
        <f t="shared" si="46"/>
        <v>-8.5789324232353206E-2</v>
      </c>
      <c r="N441" s="13">
        <f t="shared" si="47"/>
        <v>2.545100509007078E-4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6.5909784632680237</v>
      </c>
      <c r="H442" s="10">
        <f t="shared" si="48"/>
        <v>-6.8892872536981301E-2</v>
      </c>
      <c r="I442">
        <f t="shared" si="44"/>
        <v>-0.82671447044377566</v>
      </c>
      <c r="K442">
        <f t="shared" si="45"/>
        <v>-8.4812055783465554E-2</v>
      </c>
      <c r="M442">
        <f t="shared" si="46"/>
        <v>-8.4812055783465554E-2</v>
      </c>
      <c r="N442" s="13">
        <f t="shared" si="47"/>
        <v>2.5342039523514493E-4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6.6017589203596101</v>
      </c>
      <c r="H443" s="10">
        <f t="shared" si="48"/>
        <v>-6.796182730771827E-2</v>
      </c>
      <c r="I443">
        <f t="shared" si="44"/>
        <v>-0.81554192769261924</v>
      </c>
      <c r="K443">
        <f t="shared" si="45"/>
        <v>-8.3845922335264625E-2</v>
      </c>
      <c r="M443">
        <f t="shared" si="46"/>
        <v>-8.3845922335264625E-2</v>
      </c>
      <c r="N443" s="13">
        <f t="shared" si="47"/>
        <v>2.5230447484412286E-4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6.6125393774511956</v>
      </c>
      <c r="H444" s="10">
        <f t="shared" si="48"/>
        <v>-6.7042675011839359E-2</v>
      </c>
      <c r="I444">
        <f t="shared" si="44"/>
        <v>-0.80451210014207231</v>
      </c>
      <c r="K444">
        <f t="shared" si="45"/>
        <v>-8.289079700816708E-2</v>
      </c>
      <c r="M444">
        <f t="shared" si="46"/>
        <v>-8.289079700816708E-2</v>
      </c>
      <c r="N444" s="13">
        <f t="shared" si="47"/>
        <v>2.5116297081048656E-4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6.6233198345427819</v>
      </c>
      <c r="H445" s="10">
        <f t="shared" si="48"/>
        <v>-6.6135274777822786E-2</v>
      </c>
      <c r="I445">
        <f t="shared" si="44"/>
        <v>-0.79362329733387349</v>
      </c>
      <c r="K445">
        <f t="shared" si="45"/>
        <v>-8.1946554367034394E-2</v>
      </c>
      <c r="M445">
        <f t="shared" si="46"/>
        <v>-8.1946554367034394E-2</v>
      </c>
      <c r="N445" s="13">
        <f t="shared" si="47"/>
        <v>2.499965622482196E-4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6.6341002916343683</v>
      </c>
      <c r="H446" s="10">
        <f t="shared" si="48"/>
        <v>-6.5239487236146837E-2</v>
      </c>
      <c r="I446">
        <f t="shared" si="44"/>
        <v>-0.78287384683376204</v>
      </c>
      <c r="K446">
        <f t="shared" si="45"/>
        <v>-8.1013070404804474E-2</v>
      </c>
      <c r="M446">
        <f t="shared" si="46"/>
        <v>-8.1013070404804474E-2</v>
      </c>
      <c r="N446" s="13">
        <f t="shared" si="47"/>
        <v>2.4880592597855951E-4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6.6448807487259538</v>
      </c>
      <c r="H447" s="10">
        <f t="shared" si="48"/>
        <v>-6.4355174505522111E-2</v>
      </c>
      <c r="I447">
        <f t="shared" si="44"/>
        <v>-0.77226209406626534</v>
      </c>
      <c r="K447">
        <f t="shared" si="45"/>
        <v>-8.0090222526305432E-2</v>
      </c>
      <c r="M447">
        <f t="shared" si="46"/>
        <v>-8.0090222526305432E-2</v>
      </c>
      <c r="N447" s="13">
        <f t="shared" si="47"/>
        <v>2.4759173621635711E-4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6.6556612058175402</v>
      </c>
      <c r="H448" s="10">
        <f t="shared" si="48"/>
        <v>-6.3482200179228038E-2</v>
      </c>
      <c r="I448">
        <f t="shared" si="44"/>
        <v>-0.76178640215073645</v>
      </c>
      <c r="K448">
        <f t="shared" si="45"/>
        <v>-7.9177889532249981E-2</v>
      </c>
      <c r="M448">
        <f t="shared" si="46"/>
        <v>-7.9177889532249981E-2</v>
      </c>
      <c r="N448" s="13">
        <f t="shared" si="47"/>
        <v>2.463546642665664E-4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6.6664416629091257</v>
      </c>
      <c r="H449" s="10">
        <f t="shared" si="48"/>
        <v>-6.2620429311551165E-2</v>
      </c>
      <c r="I449">
        <f t="shared" si="44"/>
        <v>-0.75144515173861404</v>
      </c>
      <c r="K449">
        <f t="shared" si="45"/>
        <v>-7.8275951603408431E-2</v>
      </c>
      <c r="M449">
        <f t="shared" si="46"/>
        <v>-7.8275951603408431E-2</v>
      </c>
      <c r="N449" s="13">
        <f t="shared" si="47"/>
        <v>2.4509537823083979E-4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6.677222120000712</v>
      </c>
      <c r="H450" s="10">
        <f t="shared" si="48"/>
        <v>-6.1769728404326138E-2</v>
      </c>
      <c r="I450">
        <f t="shared" si="44"/>
        <v>-0.7412367408519136</v>
      </c>
      <c r="K450">
        <f t="shared" si="45"/>
        <v>-7.7384290284957566E-2</v>
      </c>
      <c r="M450">
        <f t="shared" si="46"/>
        <v>-7.7384290284957566E-2</v>
      </c>
      <c r="N450" s="13">
        <f t="shared" si="47"/>
        <v>2.4381454272406807E-4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6.6880025770922984</v>
      </c>
      <c r="H451" s="10">
        <f t="shared" si="48"/>
        <v>-6.0929965393576924E-2</v>
      </c>
      <c r="I451">
        <f t="shared" si="44"/>
        <v>-0.73115958472292308</v>
      </c>
      <c r="K451">
        <f t="shared" si="45"/>
        <v>-7.6502788471005195E-2</v>
      </c>
      <c r="M451">
        <f t="shared" si="46"/>
        <v>-7.6502788471005195E-2</v>
      </c>
      <c r="N451" s="13">
        <f t="shared" si="47"/>
        <v>2.4251281860088254E-4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6.6987830341838839</v>
      </c>
      <c r="H452" s="10">
        <f t="shared" si="48"/>
        <v>-6.0101009636259181E-2</v>
      </c>
      <c r="I452">
        <f t="shared" si="44"/>
        <v>-0.72121211563511012</v>
      </c>
      <c r="K452">
        <f t="shared" si="45"/>
        <v>-7.5631330389287099E-2</v>
      </c>
      <c r="M452">
        <f t="shared" si="46"/>
        <v>-7.5631330389287099E-2</v>
      </c>
      <c r="N452" s="13">
        <f t="shared" si="47"/>
        <v>2.4119086269192965E-4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6.7095634912754702</v>
      </c>
      <c r="H453" s="10">
        <f t="shared" si="48"/>
        <v>-5.9282731897101495E-2</v>
      </c>
      <c r="I453">
        <f t="shared" si="44"/>
        <v>-0.711392782765218</v>
      </c>
      <c r="K453">
        <f t="shared" si="45"/>
        <v>-7.4769801586035051E-2</v>
      </c>
      <c r="M453">
        <f t="shared" si="46"/>
        <v>-7.4769801586035051E-2</v>
      </c>
      <c r="N453" s="13">
        <f t="shared" si="47"/>
        <v>2.3984932754988447E-4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6.7203439483670566</v>
      </c>
      <c r="H454" s="10">
        <f t="shared" si="48"/>
        <v>-5.8475004335546137E-2</v>
      </c>
      <c r="I454">
        <f t="shared" si="44"/>
        <v>-0.70170005202655361</v>
      </c>
      <c r="K454">
        <f t="shared" si="45"/>
        <v>-7.3918088911014229E-2</v>
      </c>
      <c r="M454">
        <f t="shared" si="46"/>
        <v>-7.3918088911014229E-2</v>
      </c>
      <c r="N454" s="13">
        <f t="shared" si="47"/>
        <v>2.3848886120506052E-4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6.731124405458643</v>
      </c>
      <c r="H455" s="10">
        <f t="shared" si="48"/>
        <v>-5.7677700492787497E-2</v>
      </c>
      <c r="I455">
        <f t="shared" si="44"/>
        <v>-0.69213240591344993</v>
      </c>
      <c r="K455">
        <f t="shared" si="45"/>
        <v>-7.307608050272818E-2</v>
      </c>
      <c r="M455">
        <f t="shared" si="46"/>
        <v>-7.307608050272818E-2</v>
      </c>
      <c r="N455" s="13">
        <f t="shared" si="47"/>
        <v>2.3711010693054085E-4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6.7419048625502294</v>
      </c>
      <c r="H456" s="10">
        <f t="shared" si="48"/>
        <v>-5.6890695278908464E-2</v>
      </c>
      <c r="I456">
        <f t="shared" si="44"/>
        <v>-0.68268834334690154</v>
      </c>
      <c r="K456">
        <f t="shared" si="45"/>
        <v>-7.2243665773789184E-2</v>
      </c>
      <c r="M456">
        <f t="shared" si="46"/>
        <v>-7.2243665773789184E-2</v>
      </c>
      <c r="N456" s="13">
        <f t="shared" si="47"/>
        <v>2.3571370301667794E-4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6.752685319641814</v>
      </c>
      <c r="H457" s="10">
        <f t="shared" si="48"/>
        <v>-5.6113864960113252E-2</v>
      </c>
      <c r="I457">
        <f t="shared" si="44"/>
        <v>-0.67336637952135903</v>
      </c>
      <c r="K457">
        <f t="shared" si="45"/>
        <v>-7.1420735396452578E-2</v>
      </c>
      <c r="M457">
        <f t="shared" si="46"/>
        <v>-7.1420735396452578E-2</v>
      </c>
      <c r="N457" s="13">
        <f t="shared" si="47"/>
        <v>2.3430028255487886E-4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6.7634657767334012</v>
      </c>
      <c r="H458" s="10">
        <f t="shared" si="48"/>
        <v>-5.5347087146056587E-2</v>
      </c>
      <c r="I458">
        <f t="shared" si="44"/>
        <v>-0.6641650457526791</v>
      </c>
      <c r="K458">
        <f t="shared" si="45"/>
        <v>-7.0607181288313128E-2</v>
      </c>
      <c r="M458">
        <f t="shared" si="46"/>
        <v>-7.0607181288313128E-2</v>
      </c>
      <c r="N458" s="13">
        <f t="shared" si="47"/>
        <v>2.3287047323053241E-4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6.7742462338249876</v>
      </c>
      <c r="H459" s="10">
        <f t="shared" si="48"/>
        <v>-5.4590240777268526E-2</v>
      </c>
      <c r="I459">
        <f t="shared" si="44"/>
        <v>-0.65508288932722225</v>
      </c>
      <c r="K459">
        <f t="shared" si="45"/>
        <v>-6.980289659816287E-2</v>
      </c>
      <c r="M459">
        <f t="shared" si="46"/>
        <v>-6.980289659816287E-2</v>
      </c>
      <c r="N459" s="13">
        <f t="shared" si="47"/>
        <v>2.3142489712499057E-4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6.785026690916574</v>
      </c>
      <c r="H460" s="10">
        <f t="shared" si="48"/>
        <v>-5.3843206112673729E-2</v>
      </c>
      <c r="I460">
        <f t="shared" si="44"/>
        <v>-0.64611847335208472</v>
      </c>
      <c r="K460">
        <f t="shared" si="45"/>
        <v>-6.9007775692005627E-2</v>
      </c>
      <c r="M460">
        <f t="shared" si="46"/>
        <v>-6.9007775692005627E-2</v>
      </c>
      <c r="N460" s="13">
        <f t="shared" si="47"/>
        <v>2.299641705263984E-4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6.7958071480081594</v>
      </c>
      <c r="H461" s="10">
        <f t="shared" si="48"/>
        <v>-5.3105864717205527E-2</v>
      </c>
      <c r="I461">
        <f t="shared" si="44"/>
        <v>-0.63727037660646635</v>
      </c>
      <c r="K461">
        <f t="shared" si="45"/>
        <v>-6.8221714139230283E-2</v>
      </c>
      <c r="M461">
        <f t="shared" si="46"/>
        <v>-6.8221714139230283E-2</v>
      </c>
      <c r="N461" s="13">
        <f t="shared" si="47"/>
        <v>2.2848890374932616E-4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6.8065876050997458</v>
      </c>
      <c r="H462" s="10">
        <f t="shared" si="48"/>
        <v>-5.2378099449513028E-2</v>
      </c>
      <c r="I462">
        <f t="shared" si="44"/>
        <v>-0.62853719339415637</v>
      </c>
      <c r="K462">
        <f t="shared" si="45"/>
        <v>-6.7444608698938674E-2</v>
      </c>
      <c r="M462">
        <f t="shared" si="46"/>
        <v>-6.7444608698938674E-2</v>
      </c>
      <c r="N462" s="13">
        <f t="shared" si="47"/>
        <v>2.2699970096302853E-4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6.8173680621913313</v>
      </c>
      <c r="H463" s="10">
        <f t="shared" si="48"/>
        <v>-5.1659794449761744E-2</v>
      </c>
      <c r="I463">
        <f t="shared" si="44"/>
        <v>-0.61991753339714095</v>
      </c>
      <c r="K463">
        <f t="shared" si="45"/>
        <v>-6.6676357306427028E-2</v>
      </c>
      <c r="M463">
        <f t="shared" si="46"/>
        <v>-6.6676357306427028E-2</v>
      </c>
      <c r="N463" s="13">
        <f t="shared" si="47"/>
        <v>2.2549716002817944E-4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6.8281485192829185</v>
      </c>
      <c r="H464" s="10">
        <f t="shared" si="48"/>
        <v>-5.0950835127526295E-2</v>
      </c>
      <c r="I464">
        <f t="shared" si="44"/>
        <v>-0.61141002153031554</v>
      </c>
      <c r="K464">
        <f t="shared" si="45"/>
        <v>-6.5916859059819422E-2</v>
      </c>
      <c r="M464">
        <f t="shared" si="46"/>
        <v>-6.5916859059819422E-2</v>
      </c>
      <c r="N464" s="13">
        <f t="shared" si="47"/>
        <v>2.2398187234197063E-4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6.8389289763745049</v>
      </c>
      <c r="H465" s="10">
        <f t="shared" si="48"/>
        <v>-5.0251108149775132E-2</v>
      </c>
      <c r="I465">
        <f t="shared" si="44"/>
        <v>-0.60301329779730162</v>
      </c>
      <c r="K465">
        <f t="shared" si="45"/>
        <v>-6.5166014206852141E-2</v>
      </c>
      <c r="M465">
        <f t="shared" si="46"/>
        <v>-6.5166014206852141E-2</v>
      </c>
      <c r="N465" s="13">
        <f t="shared" si="47"/>
        <v>2.2245442269143244E-4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6.8497094334660913</v>
      </c>
      <c r="H466" s="10">
        <f t="shared" si="48"/>
        <v>-4.9560501428946309E-2</v>
      </c>
      <c r="I466">
        <f t="shared" si="44"/>
        <v>-0.59472601714735573</v>
      </c>
      <c r="K466">
        <f t="shared" si="45"/>
        <v>-6.4423724131805415E-2</v>
      </c>
      <c r="M466">
        <f t="shared" si="46"/>
        <v>-6.4423724131805415E-2</v>
      </c>
      <c r="N466" s="13">
        <f t="shared" si="47"/>
        <v>2.2091538911478637E-4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6.8604898905576768</v>
      </c>
      <c r="H467" s="10">
        <f t="shared" si="48"/>
        <v>-4.8878904111114216E-2</v>
      </c>
      <c r="I467">
        <f t="shared" si="44"/>
        <v>-0.58654684933337053</v>
      </c>
      <c r="K467">
        <f t="shared" si="45"/>
        <v>-6.3689891342583627E-2</v>
      </c>
      <c r="M467">
        <f t="shared" si="46"/>
        <v>-6.3689891342583627E-2</v>
      </c>
      <c r="N467" s="13">
        <f t="shared" si="47"/>
        <v>2.1936534277074992E-4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6.8712703476492631</v>
      </c>
      <c r="H468" s="10">
        <f t="shared" si="48"/>
        <v>-4.8206206564246068E-2</v>
      </c>
      <c r="I468">
        <f t="shared" ref="I468:I469" si="50">H468*$E$6</f>
        <v>-0.57847447877095282</v>
      </c>
      <c r="K468">
        <f t="shared" ref="K468:K469" si="51">$L$9*$L$6*EXP(-$L$4*(G468/$L$10-1))+6*$L$6*EXP(-$L$4*(SQRT(2)*G468/$L$10-1))+24*$L$6*EXP(-$L$4*(SQRT(3)*G468/$L$10-1))-SQRT($L$9*$L$7^2*EXP(-2*$L$5*(G468/$L$10-1))+6*$L$7^2*EXP(-2*$L$5*(SQRT(2)*G468/$L$10-1))+24*$L$7^2*EXP(-2*$L$5*(SQRT(3)*G468/$L$10-1)))</f>
        <v>-6.2964419457940138E-2</v>
      </c>
      <c r="M468">
        <f t="shared" ref="M468:M469" si="52">$L$9*$O$6*EXP(-$O$4*(G468/$L$10-1))+6*$O$6*EXP(-$O$4*(SQRT(2)*G468/$L$10-1))+24*$O$6*EXP(-$O$4*(SQRT(3)*G468/$L$10-1))-SQRT($L$9*$O$7^2*EXP(-2*$O$5*(G468/$L$10-1))+6*$O$7^2*EXP(-2*$O$5*(SQRT(2)*G468/$L$10-1))+24*$O$7^2*EXP(-2*$O$5*(SQRT(3)*G468/$L$10-1)))</f>
        <v>-6.2964419457940138E-2</v>
      </c>
      <c r="N468" s="13">
        <f t="shared" ref="N468:N469" si="53">(M468-H468)^2*O468</f>
        <v>2.1780484781559788E-4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6.8820508047408486</v>
      </c>
      <c r="H469" s="10">
        <f t="shared" si="48"/>
        <v>-4.754230036654828E-2</v>
      </c>
      <c r="I469">
        <f t="shared" si="50"/>
        <v>-0.57050760439857939</v>
      </c>
      <c r="K469">
        <f t="shared" si="51"/>
        <v>-6.2247213194846558E-2</v>
      </c>
      <c r="M469">
        <f t="shared" si="52"/>
        <v>-6.2247213194846558E-2</v>
      </c>
      <c r="N469" s="13">
        <f t="shared" si="53"/>
        <v>2.1623446128785125E-4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A8" sqref="A8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5.644484116824807</v>
      </c>
      <c r="N4" s="12" t="s">
        <v>22</v>
      </c>
      <c r="O4" s="4">
        <v>5.644484116824807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v>0.05</v>
      </c>
      <c r="K5" s="2" t="s">
        <v>23</v>
      </c>
      <c r="L5" s="4">
        <f>O5</f>
        <v>2.0341280115380136</v>
      </c>
      <c r="N5" s="12" t="s">
        <v>23</v>
      </c>
      <c r="O5" s="4">
        <v>2.0341280115380136</v>
      </c>
      <c r="P5" t="s">
        <v>50</v>
      </c>
      <c r="Q5" s="28" t="s">
        <v>29</v>
      </c>
      <c r="R5" s="29">
        <f>L10</f>
        <v>2.4627182667040017</v>
      </c>
      <c r="S5" s="29">
        <f>L4</f>
        <v>5.644484116824807</v>
      </c>
      <c r="T5" s="29">
        <f>L5</f>
        <v>2.0341280115380136</v>
      </c>
      <c r="U5" s="29">
        <f>L6</f>
        <v>0.45922065214264129</v>
      </c>
      <c r="V5" s="29">
        <f>L7</f>
        <v>3.8605200923057676</v>
      </c>
      <c r="W5" s="30">
        <f>SQRT(2)*2/SQRT(3)*$L$10</f>
        <v>4.0216020891041468</v>
      </c>
      <c r="X5" s="30">
        <f>(SQRT(2)*2/SQRT(3)*$L$10+SQRT(11)/2*2/SQRT(3)*$L$10)/2</f>
        <v>4.3686742718611882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277</v>
      </c>
      <c r="K6" s="2" t="s">
        <v>26</v>
      </c>
      <c r="L6" s="4">
        <f>O6</f>
        <v>0.45922065214264129</v>
      </c>
      <c r="N6" s="12" t="s">
        <v>26</v>
      </c>
      <c r="O6" s="4">
        <v>0.45922065214264129</v>
      </c>
      <c r="P6" t="s">
        <v>50</v>
      </c>
    </row>
    <row r="7" spans="1:27" x14ac:dyDescent="0.4">
      <c r="A7" s="2" t="s">
        <v>1</v>
      </c>
      <c r="B7" s="5">
        <v>6.3559999999999999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3.8605200923057676</v>
      </c>
      <c r="N7" s="12" t="s">
        <v>27</v>
      </c>
      <c r="O7" s="4">
        <v>3.8605200923057676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277</v>
      </c>
      <c r="N9" s="3" t="s">
        <v>70</v>
      </c>
      <c r="O9" s="1">
        <f>O4/O5</f>
        <v>2.7748912973067936</v>
      </c>
      <c r="Q9" s="28" t="s">
        <v>247</v>
      </c>
      <c r="R9" s="29">
        <f>L10</f>
        <v>2.4627182667040017</v>
      </c>
      <c r="S9" s="29">
        <f>O4</f>
        <v>5.644484116824807</v>
      </c>
      <c r="T9" s="29">
        <f>O5</f>
        <v>2.0341280115380136</v>
      </c>
      <c r="U9" s="29">
        <f>O6</f>
        <v>0.45922065214264129</v>
      </c>
      <c r="V9" s="29">
        <f>O7</f>
        <v>3.8605200923057676</v>
      </c>
      <c r="W9" s="30">
        <f>SQRT(2)*2/SQRT(3)*$L$10</f>
        <v>4.0216020891041468</v>
      </c>
      <c r="X9" s="30">
        <f>(SQRT(2)*2/SQRT(3)*$L$10+SQRT(11)/2*2/SQRT(3)*$L$10)/2</f>
        <v>4.3686742718611882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3</v>
      </c>
      <c r="O10" s="1">
        <f>((SQRT(O9))^3/(O9-1)+(SQRT(1/O9)^3/(1/O9-1))-2)/6</f>
        <v>4.4352080084413346E-2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276</v>
      </c>
      <c r="N11" s="64" t="s">
        <v>261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0.40432083574031769</v>
      </c>
      <c r="D14" s="3" t="s">
        <v>14</v>
      </c>
      <c r="E14" s="4">
        <f>-(1+$E$13+$E$5*$E$13^3)*EXP(-$E$13)</f>
        <v>-1</v>
      </c>
      <c r="O14" s="6"/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0.30789996808816222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1.7843633762304982</v>
      </c>
      <c r="H19" s="10">
        <f>-(-$B$4)*(1+D19+$E$5*D19^3)*EXP(-D19)</f>
        <v>1.1492895570724844</v>
      </c>
      <c r="I19">
        <f>H19*$E$6</f>
        <v>9.194316456579875</v>
      </c>
      <c r="K19">
        <f>$L$9*$L$6*EXP(-$L$4*(G19/$L$10-1))+6*$L$6*EXP(-$L$4*(2/SQRT(3)*G19/$L$10-1))+12*$L$6*EXP(-$L$4*(SQRT(2)*2/SQRT(3)*G19/$L$10-1))-SQRT($L$9*$L$7^2*EXP(-2*$L$5*(G19/$L$10-1))+6*$L$7^2*EXP(-2*$L$5*(2/SQRT(3)*G19/$L$10-1))+12*$L$7^2*EXP(-2*$L$5*(SQRT(2)*2/SQRT(3)*G19/$L$10-1)))</f>
        <v>1.2929033696961163</v>
      </c>
      <c r="M19">
        <f>$L$9*$O$6*EXP(-$O$4*(G19/$L$10-1))+6*$O$6*EXP(-$O$4*(2/SQRT(3)*G19/$L$10-1))+12*$O$6*EXP(-$O$4*(SQRT(2)*2/SQRT(3)*G19/$L$10-1))-SQRT($L$9*$O$7^2*EXP(-2*$O$5*(G19/$L$10-1))+6*$O$7^2*EXP(-2*$O$5*(2/SQRT(3)*G19/$L$10-1))+12*$O$7^2*EXP(-2*$O$5*(SQRT(2)*2/SQRT(3)*G19/$L$10-1)))</f>
        <v>1.2929033696961163</v>
      </c>
      <c r="N19" s="13">
        <f>(M19-H19)^2*O19</f>
        <v>2.0624927176295663E-2</v>
      </c>
      <c r="O19" s="13">
        <v>1</v>
      </c>
      <c r="P19" s="14">
        <f>SUMSQ(N26:N295)</f>
        <v>2.3124330572109495E-5</v>
      </c>
      <c r="Q19" s="1" t="s">
        <v>65</v>
      </c>
      <c r="R19" s="19">
        <f>O4/(O4-O5)*-B4/SQRT(L9)</f>
        <v>4.6740590601147192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1">$E$11*(D20/$E$12+1)</f>
        <v>1.7979304740399682</v>
      </c>
      <c r="H20" s="10">
        <f>-(-$B$4)*(1+D20+$E$5*D20^3)*EXP(-D20)</f>
        <v>0.60967015976950123</v>
      </c>
      <c r="I20">
        <f t="shared" ref="I20:I83" si="2">H20*$E$6</f>
        <v>4.8773612781560098</v>
      </c>
      <c r="K20">
        <f t="shared" ref="K20:K83" si="3">$L$9*$L$6*EXP(-$L$4*(G20/$L$10-1))+6*$L$6*EXP(-$L$4*(2/SQRT(3)*G20/$L$10-1))+12*$L$6*EXP(-$L$4*(SQRT(2)*2/SQRT(3)*G20/$L$10-1))-SQRT($L$9*$L$7^2*EXP(-2*$L$5*(G20/$L$10-1))+6*$L$7^2*EXP(-2*$L$5*(2/SQRT(3)*G20/$L$10-1))+12*$L$7^2*EXP(-2*$L$5*(SQRT(2)*2/SQRT(3)*G20/$L$10-1)))</f>
        <v>0.73307824670246546</v>
      </c>
      <c r="M20">
        <f t="shared" ref="M20:M83" si="4">$L$9*$O$6*EXP(-$O$4*(G20/$L$10-1))+6*$O$6*EXP(-$O$4*(2/SQRT(3)*G20/$L$10-1))+12*$O$6*EXP(-$O$4*(SQRT(2)*2/SQRT(3)*G20/$L$10-1))-SQRT($L$9*$O$7^2*EXP(-2*$O$5*(G20/$L$10-1))+6*$O$7^2*EXP(-2*$O$5*(2/SQRT(3)*G20/$L$10-1))+12*$O$7^2*EXP(-2*$O$5*(SQRT(2)*2/SQRT(3)*G20/$L$10-1)))</f>
        <v>0.73307824670246546</v>
      </c>
      <c r="N20" s="13">
        <f t="shared" ref="N20:N83" si="5">(M20-H20)^2*O20</f>
        <v>1.5229555920454057E-2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1.8114975718494386</v>
      </c>
      <c r="H21" s="10">
        <f t="shared" ref="H21:H84" si="6">-(-$B$4)*(1+D21+$E$5*D21^3)*EXP(-D21)</f>
        <v>9.3567632390872901E-2</v>
      </c>
      <c r="I21">
        <f t="shared" si="2"/>
        <v>0.74854105912698321</v>
      </c>
      <c r="K21">
        <f t="shared" si="3"/>
        <v>0.19876109038715128</v>
      </c>
      <c r="M21">
        <f t="shared" si="4"/>
        <v>0.19876109038715128</v>
      </c>
      <c r="N21" s="13">
        <f t="shared" si="5"/>
        <v>1.1065663605214784E-2</v>
      </c>
      <c r="O21" s="13">
        <v>1</v>
      </c>
      <c r="Q21" s="16" t="s">
        <v>57</v>
      </c>
      <c r="R21" s="19">
        <f>(O7/O6)/(O4/O5)</f>
        <v>3.0295521395284086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0.20112501478221834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1.8250646696589083</v>
      </c>
      <c r="H22" s="10">
        <f t="shared" si="6"/>
        <v>-0.39984115483385607</v>
      </c>
      <c r="I22">
        <f t="shared" si="2"/>
        <v>-3.1987292386708486</v>
      </c>
      <c r="K22">
        <f t="shared" si="3"/>
        <v>-0.31102708077729702</v>
      </c>
      <c r="M22">
        <f t="shared" si="4"/>
        <v>-0.31102708077729702</v>
      </c>
      <c r="N22" s="13">
        <f t="shared" si="5"/>
        <v>7.8879397505239555E-3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1.8386317674683783</v>
      </c>
      <c r="H23" s="10">
        <f t="shared" si="6"/>
        <v>-0.87135287853500065</v>
      </c>
      <c r="I23">
        <f t="shared" si="2"/>
        <v>-6.9708230282800052</v>
      </c>
      <c r="K23">
        <f t="shared" si="3"/>
        <v>-0.7972284768056852</v>
      </c>
      <c r="M23">
        <f t="shared" si="4"/>
        <v>-0.7972284768056852</v>
      </c>
      <c r="N23" s="13">
        <f t="shared" si="5"/>
        <v>5.4944269317289433E-3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1.8521988652778487</v>
      </c>
      <c r="H24" s="10">
        <f t="shared" si="6"/>
        <v>-1.3217385683497875</v>
      </c>
      <c r="I24">
        <f t="shared" si="2"/>
        <v>-10.5739085467983</v>
      </c>
      <c r="K24">
        <f t="shared" si="3"/>
        <v>-1.2607499473787875</v>
      </c>
      <c r="M24">
        <f t="shared" si="4"/>
        <v>-1.2607499473787875</v>
      </c>
      <c r="N24" s="13">
        <f t="shared" si="5"/>
        <v>3.7196118879443004E-3</v>
      </c>
      <c r="O24" s="13">
        <v>1</v>
      </c>
      <c r="Q24" s="17" t="s">
        <v>61</v>
      </c>
      <c r="R24" s="19">
        <f>O5/(O4-O5)*-B4/L9</f>
        <v>0.59552942853676927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1.8657659630873185</v>
      </c>
      <c r="H25" s="10">
        <f t="shared" si="6"/>
        <v>-1.7517443895031717</v>
      </c>
      <c r="I25">
        <f t="shared" si="2"/>
        <v>-14.013955116025373</v>
      </c>
      <c r="K25">
        <f t="shared" si="3"/>
        <v>-1.7024643368282248</v>
      </c>
      <c r="M25">
        <f t="shared" si="4"/>
        <v>-1.7024643368282248</v>
      </c>
      <c r="N25" s="13">
        <f t="shared" si="5"/>
        <v>2.4285235916455352E-3</v>
      </c>
      <c r="O25" s="13">
        <v>1</v>
      </c>
      <c r="Q25" s="17" t="s">
        <v>62</v>
      </c>
      <c r="R25" s="19">
        <f>O4/(O4-O5)*-B4/SQRT(L9)</f>
        <v>4.6740590601147192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1.8793330608967886</v>
      </c>
      <c r="H26" s="10">
        <f t="shared" si="6"/>
        <v>-2.1620924024875126</v>
      </c>
      <c r="I26">
        <f t="shared" si="2"/>
        <v>-17.2967392199001</v>
      </c>
      <c r="K26">
        <f t="shared" si="3"/>
        <v>-2.123211785259663</v>
      </c>
      <c r="M26">
        <f t="shared" si="4"/>
        <v>-2.123211785259663</v>
      </c>
      <c r="N26" s="13">
        <f t="shared" si="5"/>
        <v>1.5117023960185491E-3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1.8929001587062588</v>
      </c>
      <c r="H27" s="10">
        <f t="shared" si="6"/>
        <v>-2.5534813004879036</v>
      </c>
      <c r="I27">
        <f t="shared" si="2"/>
        <v>-20.427850403903228</v>
      </c>
      <c r="K27">
        <f t="shared" si="3"/>
        <v>-2.5238009780450419</v>
      </c>
      <c r="M27">
        <f t="shared" si="4"/>
        <v>-2.5238009780450419</v>
      </c>
      <c r="N27" s="13">
        <f t="shared" si="5"/>
        <v>8.8092154031223831E-4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6.3559999999999999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1.906467256515729</v>
      </c>
      <c r="H28" s="10">
        <f t="shared" si="6"/>
        <v>-2.9265871251823095</v>
      </c>
      <c r="I28">
        <f t="shared" si="2"/>
        <v>-23.412697001458476</v>
      </c>
      <c r="K28">
        <f t="shared" si="3"/>
        <v>-2.9050103458191359</v>
      </c>
      <c r="M28">
        <f t="shared" si="4"/>
        <v>-2.9050103458191359</v>
      </c>
      <c r="N28" s="13">
        <f t="shared" si="5"/>
        <v>4.6555740768707384E-4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4.3796784887102298</v>
      </c>
      <c r="X28" t="s">
        <v>111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1.9200343543251988</v>
      </c>
      <c r="H29" s="10">
        <f t="shared" si="6"/>
        <v>-3.2820639615283538</v>
      </c>
      <c r="I29">
        <f t="shared" si="2"/>
        <v>-26.25651169222683</v>
      </c>
      <c r="K29">
        <f t="shared" si="3"/>
        <v>-3.2675892170234633</v>
      </c>
      <c r="M29">
        <f t="shared" si="4"/>
        <v>-3.2675892170234633</v>
      </c>
      <c r="N29" s="13">
        <f t="shared" si="5"/>
        <v>2.0951822848185779E-4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17.123183308533704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-0.42816279708276905</v>
      </c>
      <c r="G30">
        <f t="shared" si="1"/>
        <v>1.9336014521346689</v>
      </c>
      <c r="H30" s="10">
        <f t="shared" si="6"/>
        <v>-3.6205446121318947</v>
      </c>
      <c r="I30">
        <f t="shared" si="2"/>
        <v>-28.964356897055158</v>
      </c>
      <c r="K30">
        <f t="shared" si="3"/>
        <v>-3.6122589249529149</v>
      </c>
      <c r="M30">
        <f t="shared" si="4"/>
        <v>-3.6122589249529149</v>
      </c>
      <c r="N30" s="13">
        <f t="shared" si="5"/>
        <v>6.8652612027910522E-5</v>
      </c>
      <c r="O30" s="13">
        <v>1</v>
      </c>
      <c r="V30" s="22" t="s">
        <v>22</v>
      </c>
      <c r="W30" s="1">
        <f>1/(O5*W25^2)</f>
        <v>3.3283016475136362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1.9471685499441391</v>
      </c>
      <c r="H31" s="10">
        <f t="shared" si="6"/>
        <v>-3.9426412517760894</v>
      </c>
      <c r="I31">
        <f t="shared" si="2"/>
        <v>-31.541130014208715</v>
      </c>
      <c r="K31">
        <f t="shared" si="3"/>
        <v>-3.9397138711764406</v>
      </c>
      <c r="M31">
        <f t="shared" si="4"/>
        <v>-3.9397138711764406</v>
      </c>
      <c r="N31" s="13">
        <f t="shared" si="5"/>
        <v>8.5695571752002262E-6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1.9607356477536093</v>
      </c>
      <c r="H32" s="10">
        <f t="shared" si="6"/>
        <v>-4.2489460626738431</v>
      </c>
      <c r="I32">
        <f t="shared" si="2"/>
        <v>-33.991568501390745</v>
      </c>
      <c r="K32">
        <f t="shared" si="3"/>
        <v>-4.2506225471233314</v>
      </c>
      <c r="M32">
        <f t="shared" si="4"/>
        <v>-4.2506225471233314</v>
      </c>
      <c r="N32" s="13">
        <f t="shared" si="5"/>
        <v>2.8106001093761336E-6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1.9743027455630791</v>
      </c>
      <c r="H33" s="10">
        <f t="shared" si="6"/>
        <v>-4.54003185099101</v>
      </c>
      <c r="I33">
        <f t="shared" si="2"/>
        <v>-36.32025480792808</v>
      </c>
      <c r="K33">
        <f t="shared" si="3"/>
        <v>-4.5456285155496694</v>
      </c>
      <c r="M33">
        <f t="shared" si="4"/>
        <v>-4.5456285155496694</v>
      </c>
      <c r="N33" s="13">
        <f t="shared" si="5"/>
        <v>3.1322654182153878E-5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1.9878698433725492</v>
      </c>
      <c r="H34" s="10">
        <f t="shared" si="6"/>
        <v>-4.8164526451726548</v>
      </c>
      <c r="I34">
        <f t="shared" si="2"/>
        <v>-38.531621161381238</v>
      </c>
      <c r="K34">
        <f t="shared" si="3"/>
        <v>-4.8253513535265586</v>
      </c>
      <c r="M34">
        <f t="shared" si="4"/>
        <v>-4.8253513535265586</v>
      </c>
      <c r="N34" s="13">
        <f t="shared" si="5"/>
        <v>7.9187010367837772E-5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2.0014369411820194</v>
      </c>
      <c r="H35" s="10">
        <f t="shared" si="6"/>
        <v>-5.0787442765900428</v>
      </c>
      <c r="I35">
        <f t="shared" si="2"/>
        <v>-40.629954212720342</v>
      </c>
      <c r="K35">
        <f t="shared" si="3"/>
        <v>-5.0903875585216749</v>
      </c>
      <c r="M35">
        <f t="shared" si="4"/>
        <v>-5.0903875585216749</v>
      </c>
      <c r="N35" s="13">
        <f t="shared" si="5"/>
        <v>1.3556601413947076E-4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2.0150040389914894</v>
      </c>
      <c r="H36" s="10">
        <f t="shared" si="6"/>
        <v>-5.3274249430117733</v>
      </c>
      <c r="I36">
        <f t="shared" si="2"/>
        <v>-42.619399544094186</v>
      </c>
      <c r="K36">
        <f t="shared" si="3"/>
        <v>-5.3413114190789521</v>
      </c>
      <c r="M36">
        <f t="shared" si="4"/>
        <v>-5.3413114190789521</v>
      </c>
      <c r="N36" s="13">
        <f t="shared" si="5"/>
        <v>1.928342175643311E-4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2.0285711368009598</v>
      </c>
      <c r="H37" s="10">
        <f t="shared" si="6"/>
        <v>-5.5629957553885143</v>
      </c>
      <c r="I37">
        <f t="shared" si="2"/>
        <v>-44.503966043108115</v>
      </c>
      <c r="K37">
        <f t="shared" si="3"/>
        <v>-5.5786758515371222</v>
      </c>
      <c r="M37">
        <f t="shared" si="4"/>
        <v>-5.5786758515371222</v>
      </c>
      <c r="N37" s="13">
        <f t="shared" si="5"/>
        <v>2.458654152295877E-4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2.0421382346104293</v>
      </c>
      <c r="H38" s="10">
        <f t="shared" si="6"/>
        <v>-5.7859412684274085</v>
      </c>
      <c r="I38">
        <f t="shared" si="2"/>
        <v>-46.287530147419268</v>
      </c>
      <c r="K38">
        <f t="shared" si="3"/>
        <v>-5.8030132041668736</v>
      </c>
      <c r="M38">
        <f t="shared" si="4"/>
        <v>-5.8030132041668736</v>
      </c>
      <c r="N38" s="13">
        <f t="shared" si="5"/>
        <v>2.914509898924252E-4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2.0557053324198997</v>
      </c>
      <c r="H39" s="10">
        <f t="shared" si="6"/>
        <v>-5.9967299954189546</v>
      </c>
      <c r="I39">
        <f t="shared" si="2"/>
        <v>-47.973839963351637</v>
      </c>
      <c r="K39">
        <f t="shared" si="3"/>
        <v>-6.014836030048043</v>
      </c>
      <c r="M39">
        <f t="shared" si="4"/>
        <v>-6.014836030048043</v>
      </c>
      <c r="N39" s="13">
        <f t="shared" si="5"/>
        <v>3.2782848998974979E-4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2.0692724302293697</v>
      </c>
      <c r="H40" s="10">
        <f t="shared" si="6"/>
        <v>-6.1958149077664464</v>
      </c>
      <c r="I40">
        <f t="shared" si="2"/>
        <v>-49.566519262131571</v>
      </c>
      <c r="K40">
        <f t="shared" si="3"/>
        <v>-6.214637829952018</v>
      </c>
      <c r="M40">
        <f t="shared" si="4"/>
        <v>-6.214637829952018</v>
      </c>
      <c r="N40" s="13">
        <f t="shared" si="5"/>
        <v>3.543023996040827E-4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2.0828395280388396</v>
      </c>
      <c r="H41" s="10">
        <f t="shared" si="6"/>
        <v>-6.3836339196555709</v>
      </c>
      <c r="I41">
        <f t="shared" si="2"/>
        <v>-51.069071357244567</v>
      </c>
      <c r="K41">
        <f t="shared" si="3"/>
        <v>-6.4028937664418457</v>
      </c>
      <c r="M41">
        <f t="shared" si="4"/>
        <v>-6.4028937664418457</v>
      </c>
      <c r="N41" s="13">
        <f t="shared" si="5"/>
        <v>3.7094169823077947E-4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2.0964066258483096</v>
      </c>
      <c r="H42" s="10">
        <f t="shared" si="6"/>
        <v>-6.5606103582896695</v>
      </c>
      <c r="I42">
        <f t="shared" si="2"/>
        <v>-52.484882866317356</v>
      </c>
      <c r="K42">
        <f t="shared" si="3"/>
        <v>-6.5800613503507623</v>
      </c>
      <c r="M42">
        <f t="shared" si="4"/>
        <v>-6.5800613503507623</v>
      </c>
      <c r="N42" s="13">
        <f t="shared" si="5"/>
        <v>3.7834109216069507E-4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2.10997372365778</v>
      </c>
      <c r="H43" s="10">
        <f t="shared" si="6"/>
        <v>-6.727153420104341</v>
      </c>
      <c r="I43">
        <f t="shared" si="2"/>
        <v>-53.817227360834728</v>
      </c>
      <c r="K43">
        <f t="shared" si="3"/>
        <v>-6.746581100751456</v>
      </c>
      <c r="M43">
        <f t="shared" si="4"/>
        <v>-6.746581100751456</v>
      </c>
      <c r="N43" s="13">
        <f t="shared" si="5"/>
        <v>3.7743477532628576E-4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2.12354082146725</v>
      </c>
      <c r="H44" s="10">
        <f t="shared" si="6"/>
        <v>-6.8836586133636413</v>
      </c>
      <c r="I44">
        <f t="shared" si="2"/>
        <v>-55.06926890690913</v>
      </c>
      <c r="K44">
        <f t="shared" si="3"/>
        <v>-6.902877179481651</v>
      </c>
      <c r="M44">
        <f t="shared" si="4"/>
        <v>-6.902877179481651</v>
      </c>
      <c r="N44" s="13">
        <f t="shared" si="5"/>
        <v>3.6935328363231279E-4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2.1371079192767199</v>
      </c>
      <c r="H45" s="10">
        <f t="shared" si="6"/>
        <v>-7.0305081875289384</v>
      </c>
      <c r="I45">
        <f t="shared" si="2"/>
        <v>-56.244065500231507</v>
      </c>
      <c r="K45">
        <f t="shared" si="3"/>
        <v>-7.0493580012468691</v>
      </c>
      <c r="M45">
        <f t="shared" si="4"/>
        <v>-7.0493580012468691</v>
      </c>
      <c r="N45" s="13">
        <f t="shared" si="5"/>
        <v>3.5531547720068872E-4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2.1506750170861899</v>
      </c>
      <c r="H46" s="10">
        <f t="shared" si="6"/>
        <v>-7.1680715497806364</v>
      </c>
      <c r="I46">
        <f t="shared" si="2"/>
        <v>-57.344572398245091</v>
      </c>
      <c r="K46">
        <f t="shared" si="3"/>
        <v>-7.1864168202784651</v>
      </c>
      <c r="M46">
        <f t="shared" si="4"/>
        <v>-7.1864168202784651</v>
      </c>
      <c r="N46" s="13">
        <f t="shared" si="5"/>
        <v>3.3654894963850172E-4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2.1642421148956603</v>
      </c>
      <c r="H47" s="10">
        <f t="shared" si="6"/>
        <v>-7.2967056690623737</v>
      </c>
      <c r="I47">
        <f t="shared" si="2"/>
        <v>-58.37364535249899</v>
      </c>
      <c r="K47">
        <f t="shared" si="3"/>
        <v>-7.3144322944843854</v>
      </c>
      <c r="M47">
        <f t="shared" si="4"/>
        <v>-7.3144322944843854</v>
      </c>
      <c r="N47" s="13">
        <f t="shared" si="5"/>
        <v>3.142332488523095E-4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2.1778092127051307</v>
      </c>
      <c r="H48" s="10">
        <f t="shared" si="6"/>
        <v>-7.4167554680071079</v>
      </c>
      <c r="I48">
        <f t="shared" si="2"/>
        <v>-59.334043744056864</v>
      </c>
      <c r="K48">
        <f t="shared" si="3"/>
        <v>-7.4337690279908344</v>
      </c>
      <c r="M48">
        <f t="shared" si="4"/>
        <v>-7.4337690279908344</v>
      </c>
      <c r="N48" s="13">
        <f t="shared" si="5"/>
        <v>2.894612233198578E-4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2.1913763105146011</v>
      </c>
      <c r="H49" s="10">
        <f t="shared" si="6"/>
        <v>-7.5285542030943384</v>
      </c>
      <c r="I49">
        <f t="shared" si="2"/>
        <v>-60.228433624754707</v>
      </c>
      <c r="K49">
        <f t="shared" si="3"/>
        <v>-7.5447780929357489</v>
      </c>
      <c r="M49">
        <f t="shared" si="4"/>
        <v>-7.5447780929357489</v>
      </c>
      <c r="N49" s="13">
        <f t="shared" si="5"/>
        <v>2.6321460158622062E-4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2.2049434083240711</v>
      </c>
      <c r="H50" s="10">
        <f t="shared" si="6"/>
        <v>-7.6324238333782235</v>
      </c>
      <c r="I50">
        <f t="shared" si="2"/>
        <v>-61.059390667025788</v>
      </c>
      <c r="K50">
        <f t="shared" si="3"/>
        <v>-7.6477975313392008</v>
      </c>
      <c r="M50">
        <f t="shared" si="4"/>
        <v>-7.6477975313392008</v>
      </c>
      <c r="N50" s="13">
        <f t="shared" si="5"/>
        <v>2.3635058899535813E-4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2.2185105061335411</v>
      </c>
      <c r="H51" s="10">
        <f t="shared" si="6"/>
        <v>-7.7286753781165656</v>
      </c>
      <c r="I51">
        <f t="shared" si="2"/>
        <v>-61.829403024932525</v>
      </c>
      <c r="K51">
        <f t="shared" si="3"/>
        <v>-7.7431528378416363</v>
      </c>
      <c r="M51">
        <f t="shared" si="4"/>
        <v>-7.7431528378416363</v>
      </c>
      <c r="N51" s="13">
        <f t="shared" si="5"/>
        <v>2.0959684009104568E-4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2.232077603943011</v>
      </c>
      <c r="H52" s="10">
        <f t="shared" si="6"/>
        <v>-7.8176092636217254</v>
      </c>
      <c r="I52">
        <f t="shared" si="2"/>
        <v>-62.540874108973803</v>
      </c>
      <c r="K52">
        <f t="shared" si="3"/>
        <v>-7.8311574240680315</v>
      </c>
      <c r="M52">
        <f t="shared" si="4"/>
        <v>-7.8311574240680315</v>
      </c>
      <c r="N52" s="13">
        <f t="shared" si="5"/>
        <v>1.8355265147885404E-4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2.2456447017524814</v>
      </c>
      <c r="H53" s="10">
        <f t="shared" si="6"/>
        <v>-7.8995156596453349</v>
      </c>
      <c r="I53">
        <f t="shared" si="2"/>
        <v>-63.196125277162679</v>
      </c>
      <c r="K53">
        <f t="shared" si="3"/>
        <v>-7.9121130653449558</v>
      </c>
      <c r="M53">
        <f t="shared" si="4"/>
        <v>-7.9121130653449558</v>
      </c>
      <c r="N53" s="13">
        <f t="shared" si="5"/>
        <v>1.5869463036084311E-4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2.2592117995619514</v>
      </c>
      <c r="H54" s="10">
        <f t="shared" si="6"/>
        <v>-7.9746748056001175</v>
      </c>
      <c r="I54">
        <f t="shared" si="2"/>
        <v>-63.79739844480094</v>
      </c>
      <c r="K54">
        <f t="shared" si="3"/>
        <v>-7.9863103304671821</v>
      </c>
      <c r="M54">
        <f t="shared" si="4"/>
        <v>-7.9863103304671821</v>
      </c>
      <c r="N54" s="13">
        <f t="shared" si="5"/>
        <v>1.3538543893207728E-4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2.2727788973714214</v>
      </c>
      <c r="H55" s="10">
        <f t="shared" si="6"/>
        <v>-8.0433573269134904</v>
      </c>
      <c r="I55">
        <f t="shared" si="2"/>
        <v>-64.346858615307923</v>
      </c>
      <c r="K55">
        <f t="shared" si="3"/>
        <v>-8.0540289951822039</v>
      </c>
      <c r="M55">
        <f t="shared" si="4"/>
        <v>-8.0540289951822039</v>
      </c>
      <c r="N55" s="13">
        <f t="shared" si="5"/>
        <v>1.1388450363746818E-4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2.2863459951808913</v>
      </c>
      <c r="H56" s="10">
        <f t="shared" si="6"/>
        <v>-8.1058245417995405</v>
      </c>
      <c r="I56">
        <f t="shared" si="2"/>
        <v>-64.846596334396324</v>
      </c>
      <c r="K56">
        <f t="shared" si="3"/>
        <v>-8.1155384400331823</v>
      </c>
      <c r="M56">
        <f t="shared" si="4"/>
        <v>-8.1155384400331823</v>
      </c>
      <c r="N56" s="13">
        <f t="shared" si="5"/>
        <v>9.4359818893548724E-5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2.2999130929903613</v>
      </c>
      <c r="H57" s="10">
        <f t="shared" si="6"/>
        <v>-8.1623287587277193</v>
      </c>
      <c r="I57">
        <f t="shared" si="2"/>
        <v>-65.298630069821755</v>
      </c>
      <c r="K57">
        <f t="shared" si="3"/>
        <v>-8.1710980331748182</v>
      </c>
      <c r="M57">
        <f t="shared" si="4"/>
        <v>-8.1710980331748182</v>
      </c>
      <c r="N57" s="13">
        <f t="shared" si="5"/>
        <v>7.6900174328540873E-5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2.3134801907998317</v>
      </c>
      <c r="H58" s="10">
        <f t="shared" si="6"/>
        <v>-8.2131135648590394</v>
      </c>
      <c r="I58">
        <f t="shared" si="2"/>
        <v>-65.704908518872315</v>
      </c>
      <c r="K58">
        <f t="shared" si="3"/>
        <v>-8.2209574987513463</v>
      </c>
      <c r="M58">
        <f t="shared" si="4"/>
        <v>-8.2209574987513463</v>
      </c>
      <c r="N58" s="13">
        <f t="shared" si="5"/>
        <v>6.1527298906880322E-5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2.3270472886093017</v>
      </c>
      <c r="H59" s="10">
        <f t="shared" si="6"/>
        <v>-8.2584141057127169</v>
      </c>
      <c r="I59">
        <f t="shared" si="2"/>
        <v>-66.067312845701736</v>
      </c>
      <c r="K59">
        <f t="shared" si="3"/>
        <v>-8.2653572714017933</v>
      </c>
      <c r="M59">
        <f t="shared" si="4"/>
        <v>-8.2653572714017933</v>
      </c>
      <c r="N59" s="13">
        <f t="shared" si="5"/>
        <v>4.8207549785967485E-5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2.3406143864187721</v>
      </c>
      <c r="H60" s="10">
        <f t="shared" si="6"/>
        <v>-8.2984573563190054</v>
      </c>
      <c r="I60">
        <f t="shared" si="2"/>
        <v>-66.387658850552043</v>
      </c>
      <c r="K60">
        <f t="shared" si="3"/>
        <v>-8.3045288374345816</v>
      </c>
      <c r="M60">
        <f t="shared" si="4"/>
        <v>-8.3045288374345816</v>
      </c>
      <c r="N60" s="13">
        <f t="shared" si="5"/>
        <v>3.6862882936798477E-5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2.3541814842282416</v>
      </c>
      <c r="H61" s="10">
        <f t="shared" si="6"/>
        <v>-8.3334623841066087</v>
      </c>
      <c r="I61">
        <f t="shared" si="2"/>
        <v>-66.667699072852869</v>
      </c>
      <c r="K61">
        <f t="shared" si="3"/>
        <v>-8.338695063191496</v>
      </c>
      <c r="M61">
        <f t="shared" si="4"/>
        <v>-8.338695063191496</v>
      </c>
      <c r="N61" s="13">
        <f t="shared" si="5"/>
        <v>2.7380930405417381E-5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2.367748582037712</v>
      </c>
      <c r="H62" s="10">
        <f t="shared" si="6"/>
        <v>-8.3636406037662159</v>
      </c>
      <c r="I62">
        <f t="shared" si="2"/>
        <v>-66.909124830129727</v>
      </c>
      <c r="K62">
        <f t="shared" si="3"/>
        <v>-8.3680705110997931</v>
      </c>
      <c r="M62">
        <f t="shared" si="4"/>
        <v>-8.3680705110997931</v>
      </c>
      <c r="N62" s="13">
        <f t="shared" si="5"/>
        <v>1.9624078984080849E-5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2.381315679847182</v>
      </c>
      <c r="H63" s="10">
        <f t="shared" si="6"/>
        <v>-8.3891960243248089</v>
      </c>
      <c r="I63">
        <f t="shared" si="2"/>
        <v>-67.113568194598471</v>
      </c>
      <c r="K63">
        <f t="shared" si="3"/>
        <v>-8.3928617438910997</v>
      </c>
      <c r="M63">
        <f t="shared" si="4"/>
        <v>-8.3928617438910997</v>
      </c>
      <c r="N63" s="13">
        <f t="shared" si="5"/>
        <v>1.3437499938687239E-5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2.3948827776566524</v>
      </c>
      <c r="H64" s="10">
        <f t="shared" si="6"/>
        <v>-8.4103254886587475</v>
      </c>
      <c r="I64">
        <f t="shared" si="2"/>
        <v>-67.28260390926998</v>
      </c>
      <c r="K64">
        <f t="shared" si="3"/>
        <v>-8.4132676174462997</v>
      </c>
      <c r="M64">
        <f t="shared" si="4"/>
        <v>-8.4132676174462997</v>
      </c>
      <c r="N64" s="13">
        <f t="shared" si="5"/>
        <v>8.6561218025432523E-6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2.4084498754661219</v>
      </c>
      <c r="H65" s="10">
        <f t="shared" si="6"/>
        <v>-8.4272189056673223</v>
      </c>
      <c r="I65">
        <f t="shared" si="2"/>
        <v>-67.417751245338579</v>
      </c>
      <c r="K65">
        <f t="shared" si="3"/>
        <v>-8.4294795627069874</v>
      </c>
      <c r="M65">
        <f t="shared" si="4"/>
        <v>-8.4294795627069874</v>
      </c>
      <c r="N65" s="13">
        <f t="shared" si="5"/>
        <v>5.1105702509871399E-6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2.4220169732755923</v>
      </c>
      <c r="H66" s="10">
        <f t="shared" si="6"/>
        <v>-8.4400594753220624</v>
      </c>
      <c r="I66">
        <f t="shared" si="2"/>
        <v>-67.520475802576499</v>
      </c>
      <c r="K66">
        <f t="shared" si="3"/>
        <v>-8.4416818570763787</v>
      </c>
      <c r="M66">
        <f t="shared" si="4"/>
        <v>-8.4416818570763787</v>
      </c>
      <c r="N66" s="13">
        <f t="shared" si="5"/>
        <v>2.6321225567387375E-6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2.4355840710850623</v>
      </c>
      <c r="H67" s="10">
        <f t="shared" si="6"/>
        <v>-8.4490239068010986</v>
      </c>
      <c r="I67">
        <f t="shared" si="2"/>
        <v>-67.592191254408789</v>
      </c>
      <c r="K67">
        <f t="shared" si="3"/>
        <v>-8.4500518857154105</v>
      </c>
      <c r="M67">
        <f t="shared" si="4"/>
        <v>-8.4500518857154105</v>
      </c>
      <c r="N67" s="13">
        <f t="shared" si="5"/>
        <v>1.0567406482699641E-6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2.4491511688945322</v>
      </c>
      <c r="H68" s="10">
        <f t="shared" si="6"/>
        <v>-8.4542826299119103</v>
      </c>
      <c r="I68">
        <f t="shared" si="2"/>
        <v>-67.634261039295282</v>
      </c>
      <c r="K68">
        <f t="shared" si="3"/>
        <v>-8.4547603931235553</v>
      </c>
      <c r="M68">
        <f t="shared" si="4"/>
        <v>-8.4547603931235553</v>
      </c>
      <c r="N68" s="13">
        <f t="shared" si="5"/>
        <v>2.2825768640139738E-3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1"/>
        <v>2.4627182667040017</v>
      </c>
      <c r="H69" s="55">
        <f t="shared" si="6"/>
        <v>-8.4559999999999995</v>
      </c>
      <c r="I69" s="52">
        <f t="shared" si="2"/>
        <v>-67.647999999999996</v>
      </c>
      <c r="J69" s="52"/>
      <c r="K69">
        <f t="shared" si="3"/>
        <v>-8.4559717253781006</v>
      </c>
      <c r="M69">
        <f t="shared" si="4"/>
        <v>-8.4559717253781006</v>
      </c>
      <c r="N69" s="56">
        <f t="shared" si="5"/>
        <v>7.9945424352666309E-6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2.4762853645134717</v>
      </c>
      <c r="H70" s="10">
        <f t="shared" si="6"/>
        <v>-8.4543344965355534</v>
      </c>
      <c r="I70">
        <f t="shared" si="2"/>
        <v>-67.634675972284427</v>
      </c>
      <c r="K70">
        <f t="shared" si="3"/>
        <v>-8.4538440633907932</v>
      </c>
      <c r="M70">
        <f t="shared" si="4"/>
        <v>-8.4538440633907932</v>
      </c>
      <c r="N70" s="13">
        <f t="shared" si="5"/>
        <v>2.405246694793407E-3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2.4898524623229421</v>
      </c>
      <c r="H71" s="10">
        <f t="shared" si="6"/>
        <v>-8.4494389155645191</v>
      </c>
      <c r="I71">
        <f t="shared" si="2"/>
        <v>-67.595511324516153</v>
      </c>
      <c r="K71">
        <f t="shared" si="3"/>
        <v>-8.4485296475262821</v>
      </c>
      <c r="M71">
        <f t="shared" si="4"/>
        <v>-8.4485296475262821</v>
      </c>
      <c r="N71" s="13">
        <f t="shared" si="5"/>
        <v>8.2676836535934026E-7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2.5034195601324121</v>
      </c>
      <c r="H72" s="10">
        <f t="shared" si="6"/>
        <v>-8.4414605562053886</v>
      </c>
      <c r="I72">
        <f t="shared" si="2"/>
        <v>-67.531684449643109</v>
      </c>
      <c r="K72">
        <f t="shared" si="3"/>
        <v>-8.4401749939131001</v>
      </c>
      <c r="M72">
        <f t="shared" si="4"/>
        <v>-8.4401749939131001</v>
      </c>
      <c r="N72" s="13">
        <f t="shared" si="5"/>
        <v>1.6526704073540346E-6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2.5169866579418825</v>
      </c>
      <c r="H73" s="10">
        <f t="shared" si="6"/>
        <v>-8.4305414013677442</v>
      </c>
      <c r="I73">
        <f t="shared" si="2"/>
        <v>-67.444331210941954</v>
      </c>
      <c r="K73">
        <f t="shared" si="3"/>
        <v>-8.4289211027646722</v>
      </c>
      <c r="M73">
        <f t="shared" si="4"/>
        <v>-8.4289211027646722</v>
      </c>
      <c r="N73" s="13">
        <f t="shared" si="5"/>
        <v>2.6253675631170787E-6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2.530553755751352</v>
      </c>
      <c r="H74" s="10">
        <f t="shared" si="6"/>
        <v>-8.4168182928636277</v>
      </c>
      <c r="I74">
        <f t="shared" si="2"/>
        <v>-67.334546342909022</v>
      </c>
      <c r="K74">
        <f t="shared" si="3"/>
        <v>-8.414903659015323</v>
      </c>
      <c r="M74">
        <f t="shared" si="4"/>
        <v>-8.414903659015323</v>
      </c>
      <c r="N74" s="13">
        <f t="shared" si="5"/>
        <v>3.6658227730740773E-6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2.544120853560822</v>
      </c>
      <c r="H75" s="10">
        <f t="shared" si="6"/>
        <v>-8.4004231010779105</v>
      </c>
      <c r="I75">
        <f t="shared" si="2"/>
        <v>-67.203384808623284</v>
      </c>
      <c r="K75">
        <f t="shared" si="3"/>
        <v>-8.3982532255639182</v>
      </c>
      <c r="M75">
        <f t="shared" si="4"/>
        <v>-8.3982532255639182</v>
      </c>
      <c r="N75" s="13">
        <f t="shared" si="5"/>
        <v>4.7083597462232652E-6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2.5576879513702924</v>
      </c>
      <c r="H76" s="10">
        <f t="shared" si="6"/>
        <v>-8.38148288935915</v>
      </c>
      <c r="I76">
        <f t="shared" si="2"/>
        <v>-67.0518631148732</v>
      </c>
      <c r="K76">
        <f t="shared" si="3"/>
        <v>-8.379095429406485</v>
      </c>
      <c r="M76">
        <f t="shared" si="4"/>
        <v>-8.379095429406485</v>
      </c>
      <c r="N76" s="13">
        <f t="shared" si="5"/>
        <v>5.6999650255790835E-6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2.5712550491797623</v>
      </c>
      <c r="H77" s="10">
        <f t="shared" si="6"/>
        <v>-8.3601200732877281</v>
      </c>
      <c r="I77">
        <f t="shared" si="2"/>
        <v>-66.880960586301825</v>
      </c>
      <c r="K77">
        <f t="shared" si="3"/>
        <v>-8.3575511409276579</v>
      </c>
      <c r="M77">
        <f t="shared" si="4"/>
        <v>-8.3575511409276579</v>
      </c>
      <c r="N77" s="13">
        <f t="shared" si="5"/>
        <v>6.5994134706156632E-6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2.5848221469892323</v>
      </c>
      <c r="H78" s="10">
        <f t="shared" si="6"/>
        <v>-8.3364525749736682</v>
      </c>
      <c r="I78">
        <f t="shared" si="2"/>
        <v>-66.691620599789346</v>
      </c>
      <c r="K78">
        <f t="shared" si="3"/>
        <v>-8.3337366466104577</v>
      </c>
      <c r="M78">
        <f t="shared" si="4"/>
        <v>-8.3337366466104577</v>
      </c>
      <c r="N78" s="13">
        <f t="shared" si="5"/>
        <v>7.3762668740915447E-6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2.5983892447987027</v>
      </c>
      <c r="H79" s="10">
        <f t="shared" si="6"/>
        <v>-8.3105939725321072</v>
      </c>
      <c r="I79">
        <f t="shared" si="2"/>
        <v>-66.484751780256858</v>
      </c>
      <c r="K79">
        <f t="shared" si="3"/>
        <v>-8.3077638154134288</v>
      </c>
      <c r="M79">
        <f t="shared" si="4"/>
        <v>-8.3077638154134288</v>
      </c>
      <c r="N79" s="13">
        <f t="shared" si="5"/>
        <v>8.0097893164060241E-6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2.6119563426081722</v>
      </c>
      <c r="H80" s="10">
        <f t="shared" si="6"/>
        <v>-8.2826536448802219</v>
      </c>
      <c r="I80">
        <f t="shared" si="2"/>
        <v>-66.261229159041775</v>
      </c>
      <c r="K80">
        <f t="shared" si="3"/>
        <v>-8.2797402590545399</v>
      </c>
      <c r="M80">
        <f t="shared" si="4"/>
        <v>-8.2797402590545399</v>
      </c>
      <c r="N80" s="13">
        <f t="shared" si="5"/>
        <v>8.487816969284866E-6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2.6255234404176426</v>
      </c>
      <c r="H81" s="10">
        <f t="shared" si="6"/>
        <v>-8.2527369119952052</v>
      </c>
      <c r="I81">
        <f t="shared" si="2"/>
        <v>-66.021895295961642</v>
      </c>
      <c r="K81">
        <f t="shared" si="3"/>
        <v>-8.2497694864316582</v>
      </c>
      <c r="M81">
        <f t="shared" si="4"/>
        <v>-8.2497694864316582</v>
      </c>
      <c r="N81" s="13">
        <f t="shared" si="5"/>
        <v>8.8056144751922927E-6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2.6390905382271126</v>
      </c>
      <c r="H82" s="10">
        <f t="shared" si="6"/>
        <v>-8.2209451707690011</v>
      </c>
      <c r="I82">
        <f t="shared" si="2"/>
        <v>-65.767561366152009</v>
      </c>
      <c r="K82">
        <f t="shared" si="3"/>
        <v>-8.2179510524005863</v>
      </c>
      <c r="M82">
        <f t="shared" si="4"/>
        <v>-8.2179510524005863</v>
      </c>
      <c r="N82" s="13">
        <f t="shared" si="5"/>
        <v>8.964744804078837E-6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1"/>
        <v>2.6526576360365826</v>
      </c>
      <c r="H83" s="10">
        <f t="shared" si="6"/>
        <v>-8.187376026591469</v>
      </c>
      <c r="I83">
        <f t="shared" si="2"/>
        <v>-65.499008212731752</v>
      </c>
      <c r="K83">
        <f t="shared" si="3"/>
        <v>-8.1843807011228371</v>
      </c>
      <c r="M83">
        <f t="shared" si="4"/>
        <v>-8.1843807011228371</v>
      </c>
      <c r="N83" s="13">
        <f t="shared" si="5"/>
        <v>8.9719746630349366E-6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8">$E$11*(D84/$E$12+1)</f>
        <v>2.666224733846053</v>
      </c>
      <c r="H84" s="10">
        <f t="shared" si="6"/>
        <v>-8.1521234207900033</v>
      </c>
      <c r="I84">
        <f t="shared" ref="I84:I147" si="9">H84*$E$6</f>
        <v>-65.216987366320026</v>
      </c>
      <c r="K84">
        <f t="shared" ref="K84:K147" si="10">$L$9*$L$6*EXP(-$L$4*(G84/$L$10-1))+6*$L$6*EXP(-$L$4*(2/SQRT(3)*G84/$L$10-1))+12*$L$6*EXP(-$L$4*(SQRT(2)*2/SQRT(3)*G84/$L$10-1))-SQRT($L$9*$L$7^2*EXP(-2*$L$5*(G84/$L$10-1))+6*$L$7^2*EXP(-2*$L$5*(2/SQRT(3)*G84/$L$10-1))+12*$L$7^2*EXP(-2*$L$5*(SQRT(2)*2/SQRT(3)*G84/$L$10-1)))</f>
        <v>-8.1491505041870766</v>
      </c>
      <c r="M84">
        <f t="shared" ref="M84:M147" si="11">$L$9*$O$6*EXP(-$O$4*(G84/$L$10-1))+6*$O$6*EXP(-$O$4*(2/SQRT(3)*G84/$L$10-1))+12*$O$6*EXP(-$O$4*(SQRT(2)*2/SQRT(3)*G84/$L$10-1))-SQRT($L$9*$O$7^2*EXP(-2*$O$5*(G84/$L$10-1))+6*$O$7^2*EXP(-2*$O$5*(2/SQRT(3)*G84/$L$10-1))+12*$O$7^2*EXP(-2*$O$5*(SQRT(2)*2/SQRT(3)*G84/$L$10-1)))</f>
        <v>-8.1491505041870766</v>
      </c>
      <c r="N84" s="13">
        <f t="shared" ref="N84:N147" si="12">(M84-H84)^2*O84</f>
        <v>8.8382331279569032E-6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2.6797918316555229</v>
      </c>
      <c r="H85" s="10">
        <f t="shared" ref="H85:H148" si="13">-(-$B$4)*(1+D85+$E$5*D85^3)*EXP(-D85)</f>
        <v>-8.1152777540498526</v>
      </c>
      <c r="I85">
        <f t="shared" si="9"/>
        <v>-64.922222032398821</v>
      </c>
      <c r="K85">
        <f t="shared" si="10"/>
        <v>-8.112348993700266</v>
      </c>
      <c r="M85">
        <f t="shared" si="11"/>
        <v>-8.112348993700266</v>
      </c>
      <c r="N85" s="13">
        <f t="shared" si="12"/>
        <v>8.577637185311019E-6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2.6933589294649933</v>
      </c>
      <c r="H86" s="10">
        <f t="shared" si="13"/>
        <v>-8.0769260059358476</v>
      </c>
      <c r="I86">
        <f t="shared" si="9"/>
        <v>-64.615408047486781</v>
      </c>
      <c r="K86">
        <f t="shared" si="10"/>
        <v>-8.0740612905367826</v>
      </c>
      <c r="M86">
        <f t="shared" si="11"/>
        <v>-8.0740612905367826</v>
      </c>
      <c r="N86" s="13">
        <f t="shared" si="12"/>
        <v>8.2065943176405796E-6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2.7069260272744629</v>
      </c>
      <c r="H87" s="10">
        <f t="shared" si="13"/>
        <v>-8.0371518506327515</v>
      </c>
      <c r="I87">
        <f t="shared" si="9"/>
        <v>-64.297214805062012</v>
      </c>
      <c r="K87">
        <f t="shared" si="10"/>
        <v>-8.0343692279265824</v>
      </c>
      <c r="M87">
        <f t="shared" si="11"/>
        <v>-8.0343692279265824</v>
      </c>
      <c r="N87" s="13">
        <f t="shared" si="12"/>
        <v>7.7429891248880439E-6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2.7204931250839328</v>
      </c>
      <c r="H88" s="10">
        <f t="shared" si="13"/>
        <v>-7.9960357690180945</v>
      </c>
      <c r="I88">
        <f t="shared" si="9"/>
        <v>-63.968286152144756</v>
      </c>
      <c r="K88">
        <f t="shared" si="10"/>
        <v>-7.9933514705563447</v>
      </c>
      <c r="M88">
        <f t="shared" si="11"/>
        <v>-7.9933514705563447</v>
      </c>
      <c r="N88" s="13">
        <f t="shared" si="12"/>
        <v>7.2054582317528256E-6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2.7340602228934032</v>
      </c>
      <c r="H89" s="10">
        <f t="shared" si="13"/>
        <v>-7.9536551571779999</v>
      </c>
      <c r="I89">
        <f t="shared" si="9"/>
        <v>-63.629241257423999</v>
      </c>
      <c r="K89">
        <f t="shared" si="10"/>
        <v>-7.9510836293508875</v>
      </c>
      <c r="M89">
        <f t="shared" si="11"/>
        <v>-7.9510836293508875</v>
      </c>
      <c r="N89" s="13">
        <f t="shared" si="12"/>
        <v>6.6127553656131174E-6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2.7476273207028732</v>
      </c>
      <c r="H90" s="10">
        <f t="shared" si="13"/>
        <v>-7.910084431473404</v>
      </c>
      <c r="I90">
        <f t="shared" si="9"/>
        <v>-63.280675451787232</v>
      </c>
      <c r="K90">
        <f t="shared" si="10"/>
        <v>-7.9076383720955885</v>
      </c>
      <c r="M90">
        <f t="shared" si="11"/>
        <v>-7.9076383720955885</v>
      </c>
      <c r="N90" s="13">
        <f t="shared" si="12"/>
        <v>5.9832064797991587E-6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2.7611944185123432</v>
      </c>
      <c r="H91" s="10">
        <f t="shared" si="13"/>
        <v>-7.8653951302608931</v>
      </c>
      <c r="I91">
        <f t="shared" si="9"/>
        <v>-62.923161042087145</v>
      </c>
      <c r="K91">
        <f t="shared" si="10"/>
        <v>-7.8630855300543914</v>
      </c>
      <c r="M91">
        <f t="shared" si="11"/>
        <v>-7.8630855300543914</v>
      </c>
      <c r="N91" s="13">
        <f t="shared" si="12"/>
        <v>5.3342531138728221E-6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2.7747615163218136</v>
      </c>
      <c r="H92" s="10">
        <f t="shared" si="13"/>
        <v>-7.8196560123693652</v>
      </c>
      <c r="I92">
        <f t="shared" si="9"/>
        <v>-62.557248098954922</v>
      </c>
      <c r="K92">
        <f t="shared" si="10"/>
        <v>-7.8174922007319756</v>
      </c>
      <c r="M92">
        <f t="shared" si="11"/>
        <v>-7.8174922007319756</v>
      </c>
      <c r="N92" s="13">
        <f t="shared" si="12"/>
        <v>4.6820808021029061E-6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2.7883286141312835</v>
      </c>
      <c r="H93" s="10">
        <f t="shared" si="13"/>
        <v>-7.7729331524308449</v>
      </c>
      <c r="I93">
        <f t="shared" si="9"/>
        <v>-62.183465219446759</v>
      </c>
      <c r="K93">
        <f t="shared" si="10"/>
        <v>-7.7709228469230176</v>
      </c>
      <c r="M93">
        <f t="shared" si="11"/>
        <v>-7.7709228469230176</v>
      </c>
      <c r="N93" s="13">
        <f t="shared" si="12"/>
        <v>4.0413282348008818E-6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2.8018957119407539</v>
      </c>
      <c r="H94" s="10">
        <f t="shared" si="13"/>
        <v>-7.7252900331608556</v>
      </c>
      <c r="I94">
        <f t="shared" si="9"/>
        <v>-61.802320265286845</v>
      </c>
      <c r="K94">
        <f t="shared" si="10"/>
        <v>-7.723439392185858</v>
      </c>
      <c r="M94">
        <f t="shared" si="11"/>
        <v>-7.723439392185858</v>
      </c>
      <c r="N94" s="13">
        <f t="shared" si="12"/>
        <v>3.4248720183402624E-6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2.8154628097502234</v>
      </c>
      <c r="H95" s="10">
        <f t="shared" si="13"/>
        <v>-7.6767876346810278</v>
      </c>
      <c r="I95">
        <f t="shared" si="9"/>
        <v>-61.414301077448222</v>
      </c>
      <c r="K95">
        <f t="shared" si="10"/>
        <v>-7.6751013128727834</v>
      </c>
      <c r="M95">
        <f t="shared" si="11"/>
        <v>-7.6751013128727834</v>
      </c>
      <c r="N95" s="13">
        <f t="shared" si="12"/>
        <v>2.8436812409604978E-6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2.8290299075596934</v>
      </c>
      <c r="H96" s="10">
        <f t="shared" si="13"/>
        <v>-7.6274845209738986</v>
      </c>
      <c r="I96">
        <f t="shared" si="9"/>
        <v>-61.019876167791189</v>
      </c>
      <c r="K96">
        <f t="shared" si="10"/>
        <v>-7.6259657268438783</v>
      </c>
      <c r="M96">
        <f t="shared" si="11"/>
        <v>-7.6259657268438783</v>
      </c>
      <c r="N96" s="13">
        <f t="shared" si="12"/>
        <v>2.3067356093841741E-6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2.8425970053691638</v>
      </c>
      <c r="H97" s="10">
        <f t="shared" si="13"/>
        <v>-7.5774369235572685</v>
      </c>
      <c r="I97">
        <f t="shared" si="9"/>
        <v>-60.619495388458148</v>
      </c>
      <c r="K97">
        <f t="shared" si="10"/>
        <v>-7.5760874789867607</v>
      </c>
      <c r="M97">
        <f t="shared" si="11"/>
        <v>-7.5760874789867607</v>
      </c>
      <c r="N97" s="13">
        <f t="shared" si="12"/>
        <v>1.8210006488729405E-6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2.8561641031786338</v>
      </c>
      <c r="H98" s="10">
        <f t="shared" si="13"/>
        <v>-7.5266988224628655</v>
      </c>
      <c r="I98">
        <f t="shared" si="9"/>
        <v>-60.213590579702924</v>
      </c>
      <c r="K98">
        <f t="shared" si="10"/>
        <v>-7.5255192236596402</v>
      </c>
      <c r="M98">
        <f t="shared" si="11"/>
        <v>-7.5255192236596402</v>
      </c>
      <c r="N98" s="13">
        <f t="shared" si="12"/>
        <v>1.3914533365704846E-6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2.8697312009881042</v>
      </c>
      <c r="H99" s="10">
        <f t="shared" si="13"/>
        <v>-7.4753220246016987</v>
      </c>
      <c r="I99">
        <f t="shared" si="9"/>
        <v>-59.80257619681359</v>
      </c>
      <c r="K99">
        <f t="shared" si="10"/>
        <v>-7.4743115041707924</v>
      </c>
      <c r="M99">
        <f t="shared" si="11"/>
        <v>-7.4743115041707924</v>
      </c>
      <c r="N99" s="13">
        <f t="shared" si="12"/>
        <v>1.0211515412791055E-6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2.8832982987975742</v>
      </c>
      <c r="H100" s="10">
        <f t="shared" si="13"/>
        <v>-7.4233562395959902</v>
      </c>
      <c r="I100">
        <f t="shared" si="9"/>
        <v>-59.386849916767922</v>
      </c>
      <c r="K100">
        <f t="shared" si="10"/>
        <v>-7.4225128294032583</v>
      </c>
      <c r="M100">
        <f t="shared" si="11"/>
        <v>-7.4225128294032583</v>
      </c>
      <c r="N100" s="13">
        <f t="shared" si="12"/>
        <v>7.1134075320411196E-7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2.8968653966070437</v>
      </c>
      <c r="H101" s="10">
        <f t="shared" si="13"/>
        <v>-7.3708491531552376</v>
      </c>
      <c r="I101">
        <f t="shared" si="9"/>
        <v>-58.966793225241901</v>
      </c>
      <c r="K101">
        <f t="shared" si="10"/>
        <v>-7.3701697476892694</v>
      </c>
      <c r="M101">
        <f t="shared" si="11"/>
        <v>-7.3701697476892694</v>
      </c>
      <c r="N101" s="13">
        <f t="shared" si="12"/>
        <v>4.6159178718750807E-7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2.9104324944165141</v>
      </c>
      <c r="H102" s="10">
        <f t="shared" si="13"/>
        <v>-7.3178464980717628</v>
      </c>
      <c r="I102">
        <f t="shared" si="9"/>
        <v>-58.542771984574102</v>
      </c>
      <c r="K102">
        <f t="shared" si="10"/>
        <v>-7.3173269180352003</v>
      </c>
      <c r="M102">
        <f t="shared" si="11"/>
        <v>-7.3173269180352003</v>
      </c>
      <c r="N102" s="13">
        <f t="shared" si="12"/>
        <v>2.6996341439428337E-7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2.923999592225984</v>
      </c>
      <c r="H103" s="10">
        <f t="shared" si="13"/>
        <v>-7.2643921229088253</v>
      </c>
      <c r="I103">
        <f t="shared" si="9"/>
        <v>-58.115136983270602</v>
      </c>
      <c r="K103">
        <f t="shared" si="10"/>
        <v>-7.2640271787937962</v>
      </c>
      <c r="M103">
        <f t="shared" si="11"/>
        <v>-7.2640271787937962</v>
      </c>
      <c r="N103" s="13">
        <f t="shared" si="12"/>
        <v>1.3318420709435512E-7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2.937566690035454</v>
      </c>
      <c r="H104" s="10">
        <f t="shared" si="13"/>
        <v>-7.2105280584522218</v>
      </c>
      <c r="I104">
        <f t="shared" si="9"/>
        <v>-57.684224467617774</v>
      </c>
      <c r="K104">
        <f t="shared" si="10"/>
        <v>-7.2103116138768986</v>
      </c>
      <c r="M104">
        <f t="shared" si="11"/>
        <v>-7.2103116138768986</v>
      </c>
      <c r="N104" s="13">
        <f t="shared" si="12"/>
        <v>4.6848254186847248E-8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2.9511337878449244</v>
      </c>
      <c r="H105" s="10">
        <f t="shared" si="13"/>
        <v>-7.1562945819942962</v>
      </c>
      <c r="I105">
        <f t="shared" si="9"/>
        <v>-57.25035665595437</v>
      </c>
      <c r="K105">
        <f t="shared" si="10"/>
        <v>-7.1562196165983352</v>
      </c>
      <c r="M105">
        <f t="shared" si="11"/>
        <v>-7.1562196165983352</v>
      </c>
      <c r="N105" s="13">
        <f t="shared" si="12"/>
        <v>5.6198105916014574E-9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2.9647008856543944</v>
      </c>
      <c r="H106" s="10">
        <f t="shared" si="13"/>
        <v>-7.1017302795171569</v>
      </c>
      <c r="I106">
        <f t="shared" si="9"/>
        <v>-56.813842236137255</v>
      </c>
      <c r="K106">
        <f t="shared" si="10"/>
        <v>-7.1017889512333019</v>
      </c>
      <c r="M106">
        <f t="shared" si="11"/>
        <v>-7.1017889512333019</v>
      </c>
      <c r="N106" s="13">
        <f t="shared" si="12"/>
        <v>3.4423702754044169E-9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2.9782679834638648</v>
      </c>
      <c r="H107" s="10">
        <f t="shared" si="13"/>
        <v>-7.0468721058399941</v>
      </c>
      <c r="I107">
        <f t="shared" si="9"/>
        <v>-56.374976846719953</v>
      </c>
      <c r="K107">
        <f t="shared" si="10"/>
        <v>-7.0470558123771969</v>
      </c>
      <c r="M107">
        <f t="shared" si="11"/>
        <v>-7.0470558123771969</v>
      </c>
      <c r="N107" s="13">
        <f t="shared" si="12"/>
        <v>3.3748091811039313E-8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2.9918350812733343</v>
      </c>
      <c r="H108" s="10">
        <f t="shared" si="13"/>
        <v>-6.9917554427934467</v>
      </c>
      <c r="I108">
        <f t="shared" si="9"/>
        <v>-55.934043542347574</v>
      </c>
      <c r="K108">
        <f t="shared" si="10"/>
        <v>-6.9920548821839628</v>
      </c>
      <c r="M108">
        <f t="shared" si="11"/>
        <v>-6.9920548821839628</v>
      </c>
      <c r="N108" s="13">
        <f t="shared" si="12"/>
        <v>8.9663948592606046E-8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3.0054021790828043</v>
      </c>
      <c r="H109" s="10">
        <f t="shared" si="13"/>
        <v>-6.9364141554821312</v>
      </c>
      <c r="I109">
        <f t="shared" si="9"/>
        <v>-55.49131324385705</v>
      </c>
      <c r="K109">
        <f t="shared" si="10"/>
        <v>-6.9368193855607414</v>
      </c>
      <c r="M109">
        <f t="shared" si="11"/>
        <v>-6.9368193855607414</v>
      </c>
      <c r="N109" s="13">
        <f t="shared" si="12"/>
        <v>1.6421141661039046E-7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3.0189692768922747</v>
      </c>
      <c r="H110" s="10">
        <f t="shared" si="13"/>
        <v>-6.8808806466946155</v>
      </c>
      <c r="I110">
        <f t="shared" si="9"/>
        <v>-55.047045173556924</v>
      </c>
      <c r="K110">
        <f t="shared" si="10"/>
        <v>-6.8813811433929848</v>
      </c>
      <c r="M110">
        <f t="shared" si="11"/>
        <v>-6.8813811433929848</v>
      </c>
      <c r="N110" s="13">
        <f t="shared" si="12"/>
        <v>2.5049694507853828E-7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3.0325363747017446</v>
      </c>
      <c r="H111" s="10">
        <f t="shared" si="13"/>
        <v>-6.8251859095183818</v>
      </c>
      <c r="I111">
        <f t="shared" si="9"/>
        <v>-54.601487276147054</v>
      </c>
      <c r="K111">
        <f t="shared" si="10"/>
        <v>-6.8257706238712768</v>
      </c>
      <c r="M111">
        <f t="shared" si="11"/>
        <v>-6.8257706238712768</v>
      </c>
      <c r="N111" s="13">
        <f t="shared" si="12"/>
        <v>3.4189087448139195E-7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3.0461034725112146</v>
      </c>
      <c r="H112" s="10">
        <f t="shared" si="13"/>
        <v>-6.7693595782156226</v>
      </c>
      <c r="I112">
        <f t="shared" si="9"/>
        <v>-54.154876625724981</v>
      </c>
      <c r="K112">
        <f t="shared" si="10"/>
        <v>-6.7700169919884825</v>
      </c>
      <c r="M112">
        <f t="shared" si="11"/>
        <v>-6.7700169919884825</v>
      </c>
      <c r="N112" s="13">
        <f t="shared" si="12"/>
        <v>4.3219286874586553E-4</v>
      </c>
      <c r="O112" s="13">
        <v>1000</v>
      </c>
    </row>
    <row r="113" spans="3:16" x14ac:dyDescent="0.4">
      <c r="D113" s="6">
        <v>0.88</v>
      </c>
      <c r="E113" s="7">
        <f t="shared" si="7"/>
        <v>-0.7939250209808465</v>
      </c>
      <c r="G113">
        <f t="shared" si="8"/>
        <v>3.059670570320685</v>
      </c>
      <c r="H113" s="10">
        <f t="shared" si="13"/>
        <v>-6.7134299774140374</v>
      </c>
      <c r="I113">
        <f t="shared" si="9"/>
        <v>-53.707439819312299</v>
      </c>
      <c r="K113">
        <f t="shared" si="10"/>
        <v>-6.7141481572732955</v>
      </c>
      <c r="M113">
        <f t="shared" si="11"/>
        <v>-6.7141481572732955</v>
      </c>
      <c r="N113" s="13">
        <f t="shared" si="12"/>
        <v>5.1578231024405625E-4</v>
      </c>
      <c r="O113" s="13">
        <v>1000</v>
      </c>
    </row>
    <row r="114" spans="3:16" x14ac:dyDescent="0.4">
      <c r="D114" s="6">
        <v>0.9</v>
      </c>
      <c r="E114" s="7">
        <f t="shared" si="7"/>
        <v>-0.7873018176046831</v>
      </c>
      <c r="G114">
        <f t="shared" si="8"/>
        <v>3.073237668130155</v>
      </c>
      <c r="H114" s="10">
        <f t="shared" si="13"/>
        <v>-6.6574241696652008</v>
      </c>
      <c r="I114">
        <f t="shared" si="9"/>
        <v>-53.259393357321606</v>
      </c>
      <c r="K114">
        <f t="shared" si="10"/>
        <v>-6.6581908198238269</v>
      </c>
      <c r="M114">
        <f t="shared" si="11"/>
        <v>-6.6581908198238269</v>
      </c>
      <c r="N114" s="13">
        <f t="shared" si="12"/>
        <v>5.8775246572141215E-4</v>
      </c>
      <c r="O114" s="13">
        <v>1000</v>
      </c>
    </row>
    <row r="115" spans="3:16" x14ac:dyDescent="0.4">
      <c r="D115" s="6">
        <v>0.92</v>
      </c>
      <c r="E115" s="7">
        <f t="shared" si="7"/>
        <v>-0.78067265863546809</v>
      </c>
      <c r="G115">
        <f t="shared" si="8"/>
        <v>3.0868047659396254</v>
      </c>
      <c r="H115" s="10">
        <f t="shared" si="13"/>
        <v>-6.601368001421517</v>
      </c>
      <c r="I115">
        <f t="shared" si="9"/>
        <v>-52.810944011372136</v>
      </c>
      <c r="K115">
        <f t="shared" si="10"/>
        <v>-6.6021705147024186</v>
      </c>
      <c r="M115">
        <f t="shared" si="11"/>
        <v>-6.6021705147024186</v>
      </c>
      <c r="N115" s="13">
        <f t="shared" si="12"/>
        <v>6.4402756602333633E-7</v>
      </c>
      <c r="O115" s="13">
        <v>1</v>
      </c>
    </row>
    <row r="116" spans="3:16" x14ac:dyDescent="0.4">
      <c r="D116" s="6">
        <v>0.94</v>
      </c>
      <c r="E116" s="7">
        <f t="shared" si="7"/>
        <v>-0.7740404620957021</v>
      </c>
      <c r="G116">
        <f t="shared" si="8"/>
        <v>3.1003718637490949</v>
      </c>
      <c r="H116" s="10">
        <f t="shared" si="13"/>
        <v>-6.5452861474812565</v>
      </c>
      <c r="I116">
        <f t="shared" si="9"/>
        <v>-52.362289179850052</v>
      </c>
      <c r="K116">
        <f t="shared" si="10"/>
        <v>-6.5461116547507379</v>
      </c>
      <c r="M116">
        <f t="shared" si="11"/>
        <v>-6.5461116547507379</v>
      </c>
      <c r="N116" s="13">
        <f t="shared" si="12"/>
        <v>6.8146225196661158E-7</v>
      </c>
      <c r="O116" s="13">
        <v>1</v>
      </c>
    </row>
    <row r="117" spans="3:16" x14ac:dyDescent="0.4">
      <c r="D117" s="6">
        <v>0.96</v>
      </c>
      <c r="E117" s="7">
        <f t="shared" si="7"/>
        <v>-0.76740801252952351</v>
      </c>
      <c r="G117">
        <f t="shared" si="8"/>
        <v>3.1139389615585649</v>
      </c>
      <c r="H117" s="10">
        <f t="shared" si="13"/>
        <v>-6.4892021539496501</v>
      </c>
      <c r="I117">
        <f t="shared" si="9"/>
        <v>-51.9136172315972</v>
      </c>
      <c r="K117">
        <f t="shared" si="10"/>
        <v>-6.4900375718818619</v>
      </c>
      <c r="M117">
        <f t="shared" si="11"/>
        <v>-6.4900375718818619</v>
      </c>
      <c r="N117" s="13">
        <f t="shared" si="12"/>
        <v>6.9792312146115368E-7</v>
      </c>
      <c r="O117" s="13">
        <v>1</v>
      </c>
    </row>
    <row r="118" spans="3:16" x14ac:dyDescent="0.4">
      <c r="D118" s="6">
        <v>0.98</v>
      </c>
      <c r="E118" s="7">
        <f t="shared" si="7"/>
        <v>-0.7607779659132784</v>
      </c>
      <c r="G118">
        <f t="shared" si="8"/>
        <v>3.1275060593680353</v>
      </c>
      <c r="H118" s="10">
        <f t="shared" si="13"/>
        <v>-6.4331384797626825</v>
      </c>
      <c r="I118">
        <f t="shared" si="9"/>
        <v>-51.46510783810146</v>
      </c>
      <c r="K118">
        <f t="shared" si="10"/>
        <v>-6.4339705569041286</v>
      </c>
      <c r="M118">
        <f t="shared" si="11"/>
        <v>-6.4339705569041286</v>
      </c>
      <c r="N118" s="13">
        <f t="shared" si="12"/>
        <v>6.9235236931705274E-7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-0.75415285440145674</v>
      </c>
      <c r="G119">
        <f t="shared" si="8"/>
        <v>3.1410731571775052</v>
      </c>
      <c r="H119" s="10">
        <f t="shared" si="13"/>
        <v>-6.3771165368187175</v>
      </c>
      <c r="I119">
        <f t="shared" si="9"/>
        <v>-51.01693229454974</v>
      </c>
      <c r="K119">
        <f t="shared" si="10"/>
        <v>-6.3779318979293409</v>
      </c>
      <c r="M119">
        <f t="shared" si="11"/>
        <v>-6.3779318979293409</v>
      </c>
      <c r="N119" s="13">
        <f t="shared" si="12"/>
        <v>6.6481374071704679E-7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-0.74753509091317782</v>
      </c>
      <c r="G120">
        <f t="shared" si="8"/>
        <v>3.1546402549869756</v>
      </c>
      <c r="H120" s="10">
        <f t="shared" si="13"/>
        <v>-6.3211567287618315</v>
      </c>
      <c r="I120">
        <f t="shared" si="9"/>
        <v>-50.569253830094652</v>
      </c>
      <c r="K120">
        <f t="shared" si="10"/>
        <v>-6.3219419174161251</v>
      </c>
      <c r="M120">
        <f t="shared" si="11"/>
        <v>-6.3219419174161251</v>
      </c>
      <c r="N120" s="13">
        <f t="shared" si="12"/>
        <v>6.1652122283132541E-7</v>
      </c>
      <c r="O120" s="13">
        <v>1</v>
      </c>
    </row>
    <row r="121" spans="3:16" x14ac:dyDescent="0.4">
      <c r="D121" s="6">
        <v>1.04</v>
      </c>
      <c r="E121" s="7">
        <f t="shared" si="7"/>
        <v>-0.74092697356425563</v>
      </c>
      <c r="G121">
        <f t="shared" si="8"/>
        <v>3.1682073527964456</v>
      </c>
      <c r="H121" s="10">
        <f t="shared" si="13"/>
        <v>-6.2652784884593453</v>
      </c>
      <c r="I121">
        <f t="shared" si="9"/>
        <v>-50.122227907674763</v>
      </c>
      <c r="K121">
        <f t="shared" si="10"/>
        <v>-6.2660200078972768</v>
      </c>
      <c r="M121">
        <f t="shared" si="11"/>
        <v>-6.2660200078972768</v>
      </c>
      <c r="N121" s="13">
        <f t="shared" si="12"/>
        <v>5.4985107683015444E-7</v>
      </c>
      <c r="O121" s="13">
        <v>1</v>
      </c>
    </row>
    <row r="122" spans="3:16" x14ac:dyDescent="0.4">
      <c r="D122" s="6">
        <v>1.06</v>
      </c>
      <c r="E122" s="7">
        <f t="shared" si="7"/>
        <v>-0.73433068994972139</v>
      </c>
      <c r="G122">
        <f t="shared" si="8"/>
        <v>3.1817744506059151</v>
      </c>
      <c r="H122" s="10">
        <f t="shared" si="13"/>
        <v>-6.2095003142148437</v>
      </c>
      <c r="I122">
        <f t="shared" si="9"/>
        <v>-49.67600251371875</v>
      </c>
      <c r="K122">
        <f t="shared" si="10"/>
        <v>-6.2101846664381393</v>
      </c>
      <c r="M122">
        <f t="shared" si="11"/>
        <v>-6.2101846664381393</v>
      </c>
      <c r="N122" s="13">
        <f t="shared" si="12"/>
        <v>4.6833796552955944E-7</v>
      </c>
      <c r="O122" s="13">
        <v>1</v>
      </c>
    </row>
    <row r="123" spans="3:16" x14ac:dyDescent="0.4">
      <c r="D123" s="6">
        <v>1.08</v>
      </c>
      <c r="E123" s="7">
        <f t="shared" si="7"/>
        <v>-0.72774832128153533</v>
      </c>
      <c r="G123">
        <f t="shared" si="8"/>
        <v>3.1953415484153855</v>
      </c>
      <c r="H123" s="10">
        <f t="shared" si="13"/>
        <v>-6.1538398047566618</v>
      </c>
      <c r="I123">
        <f t="shared" si="9"/>
        <v>-49.230718438053295</v>
      </c>
      <c r="K123">
        <f t="shared" si="10"/>
        <v>-6.1544535278714028</v>
      </c>
      <c r="M123">
        <f t="shared" si="11"/>
        <v>-6.1544535278714028</v>
      </c>
      <c r="N123" s="13">
        <f t="shared" si="12"/>
        <v>3.766560615673326E-7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-0.72118184638607419</v>
      </c>
      <c r="G124">
        <f t="shared" si="8"/>
        <v>3.2089086462248555</v>
      </c>
      <c r="H124" s="10">
        <f t="shared" si="13"/>
        <v>-6.0983136930406436</v>
      </c>
      <c r="I124">
        <f t="shared" si="9"/>
        <v>-48.786509544325149</v>
      </c>
      <c r="K124">
        <f t="shared" si="10"/>
        <v>-6.0988433968519713</v>
      </c>
      <c r="M124">
        <f t="shared" si="11"/>
        <v>-6.0988433968519713</v>
      </c>
      <c r="N124" s="13">
        <f t="shared" si="12"/>
        <v>2.8058612773505369E-7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-0.71463314556585156</v>
      </c>
      <c r="G125">
        <f t="shared" si="8"/>
        <v>3.2224757440343259</v>
      </c>
      <c r="H125" s="10">
        <f t="shared" si="13"/>
        <v>-6.0429378789048398</v>
      </c>
      <c r="I125">
        <f t="shared" si="9"/>
        <v>-48.343503031238718</v>
      </c>
      <c r="K125">
        <f t="shared" si="10"/>
        <v>-6.0433702787739509</v>
      </c>
      <c r="M125">
        <f t="shared" si="11"/>
        <v>-6.0433702787739509</v>
      </c>
      <c r="N125" s="13">
        <f t="shared" si="12"/>
        <v>1.8696964680733458E-7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-0.70810400432978104</v>
      </c>
      <c r="G126">
        <f t="shared" si="8"/>
        <v>3.2360428418437959</v>
      </c>
      <c r="H126" s="10">
        <f t="shared" si="13"/>
        <v>-5.9877274606126285</v>
      </c>
      <c r="I126">
        <f t="shared" si="9"/>
        <v>-47.901819684901028</v>
      </c>
      <c r="K126">
        <f t="shared" si="10"/>
        <v>-5.9880494095903556</v>
      </c>
      <c r="M126">
        <f t="shared" si="11"/>
        <v>-5.9880494095903556</v>
      </c>
      <c r="N126" s="13">
        <f t="shared" si="12"/>
        <v>1.0365114425951334E-7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-0.70159611699617419</v>
      </c>
      <c r="G127">
        <f t="shared" si="8"/>
        <v>3.2496099396532658</v>
      </c>
      <c r="H127" s="10">
        <f t="shared" si="13"/>
        <v>-5.9326967653196485</v>
      </c>
      <c r="I127">
        <f t="shared" si="9"/>
        <v>-47.461574122557188</v>
      </c>
      <c r="K127">
        <f t="shared" si="10"/>
        <v>-5.9328952845745437</v>
      </c>
      <c r="M127">
        <f t="shared" si="11"/>
        <v>-5.9328952845745437</v>
      </c>
      <c r="N127" s="13">
        <f t="shared" si="12"/>
        <v>3.9409894564154978E-8</v>
      </c>
      <c r="O127" s="13">
        <v>1</v>
      </c>
    </row>
    <row r="128" spans="3:16" x14ac:dyDescent="0.4">
      <c r="D128" s="6">
        <v>1.18</v>
      </c>
      <c r="E128" s="7">
        <f t="shared" si="7"/>
        <v>-0.6951110901725307</v>
      </c>
      <c r="G128">
        <f t="shared" si="8"/>
        <v>3.2631770374627354</v>
      </c>
      <c r="H128" s="10">
        <f t="shared" si="13"/>
        <v>-5.8778593784989193</v>
      </c>
      <c r="I128">
        <f t="shared" si="9"/>
        <v>-47.022875027991354</v>
      </c>
      <c r="K128">
        <f t="shared" si="10"/>
        <v>-5.8779216860610415</v>
      </c>
      <c r="M128">
        <f t="shared" si="11"/>
        <v>-5.8779216860610415</v>
      </c>
      <c r="N128" s="13">
        <f t="shared" si="12"/>
        <v>3.8822322976144699E-9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3.2767441352722058</v>
      </c>
      <c r="H129" s="10">
        <f t="shared" si="13"/>
        <v>-5.8232281723573944</v>
      </c>
      <c r="I129">
        <f t="shared" si="9"/>
        <v>-46.585825378859155</v>
      </c>
      <c r="K129">
        <f t="shared" si="10"/>
        <v>-5.8231417102020027</v>
      </c>
      <c r="M129">
        <f t="shared" si="11"/>
        <v>-5.8231417102020027</v>
      </c>
      <c r="N129" s="13">
        <f t="shared" si="12"/>
        <v>7.4757043149896115E-9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3.2903112330816757</v>
      </c>
      <c r="H130" s="10">
        <f t="shared" si="13"/>
        <v>-5.7688153332762528</v>
      </c>
      <c r="I130">
        <f t="shared" si="9"/>
        <v>-46.150522666210023</v>
      </c>
      <c r="K130">
        <f t="shared" si="10"/>
        <v>-5.768567792774288</v>
      </c>
      <c r="M130">
        <f t="shared" si="11"/>
        <v>-5.768567792774288</v>
      </c>
      <c r="N130" s="13">
        <f t="shared" si="12"/>
        <v>6.127630011300947E-8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3.3038783308911461</v>
      </c>
      <c r="H131" s="10">
        <f t="shared" si="13"/>
        <v>-5.7146323883062591</v>
      </c>
      <c r="I131">
        <f t="shared" si="9"/>
        <v>-45.717059106450073</v>
      </c>
      <c r="K131">
        <f t="shared" si="10"/>
        <v>-5.7142117340707745</v>
      </c>
      <c r="M131">
        <f t="shared" si="11"/>
        <v>-5.7142117340707745</v>
      </c>
      <c r="N131" s="13">
        <f t="shared" si="12"/>
        <v>1.7694998583108372E-7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3.3174454287006161</v>
      </c>
      <c r="H132" s="10">
        <f t="shared" si="13"/>
        <v>-5.6606902307484814</v>
      </c>
      <c r="I132">
        <f t="shared" si="9"/>
        <v>-45.285521845987851</v>
      </c>
      <c r="K132">
        <f t="shared" si="10"/>
        <v>-5.6600847229084321</v>
      </c>
      <c r="M132">
        <f t="shared" si="11"/>
        <v>-5.6600847229084321</v>
      </c>
      <c r="N132" s="13">
        <f t="shared" si="12"/>
        <v>3.6663974436118446E-7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3.3310125265100861</v>
      </c>
      <c r="H133" s="10">
        <f t="shared" si="13"/>
        <v>-5.6069991448498611</v>
      </c>
      <c r="I133">
        <f t="shared" si="9"/>
        <v>-44.855993158798888</v>
      </c>
      <c r="K133">
        <f t="shared" si="10"/>
        <v>-5.6061973597843746</v>
      </c>
      <c r="M133">
        <f t="shared" si="11"/>
        <v>-5.6061973597843746</v>
      </c>
      <c r="N133" s="13">
        <f t="shared" si="12"/>
        <v>6.4285929123710914E-7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3.3445796243195565</v>
      </c>
      <c r="H134" s="10">
        <f t="shared" si="13"/>
        <v>-5.5535688296421366</v>
      </c>
      <c r="I134">
        <f t="shared" si="9"/>
        <v>-44.428550637137093</v>
      </c>
      <c r="K134">
        <f t="shared" si="10"/>
        <v>-5.5525596792100931</v>
      </c>
      <c r="M134">
        <f t="shared" si="11"/>
        <v>-5.5525596792100931</v>
      </c>
      <c r="N134" s="13">
        <f t="shared" si="12"/>
        <v>1.0183845944936359E-6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3.3581467221290269</v>
      </c>
      <c r="H135" s="10">
        <f t="shared" si="13"/>
        <v>-5.5004084219517857</v>
      </c>
      <c r="I135">
        <f t="shared" si="9"/>
        <v>-44.003267375614286</v>
      </c>
      <c r="K135">
        <f t="shared" si="10"/>
        <v>-5.4991811712528893</v>
      </c>
      <c r="M135">
        <f t="shared" si="11"/>
        <v>-5.4991811712528893</v>
      </c>
      <c r="N135" s="13">
        <f t="shared" si="12"/>
        <v>1.5061442779416981E-6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3.3717138199384968</v>
      </c>
      <c r="H136" s="10">
        <f t="shared" si="13"/>
        <v>-5.4475265186077984</v>
      </c>
      <c r="I136">
        <f t="shared" si="9"/>
        <v>-43.580212148862387</v>
      </c>
      <c r="K136">
        <f t="shared" si="10"/>
        <v>-5.4460708023125468</v>
      </c>
      <c r="M136">
        <f t="shared" si="11"/>
        <v>-5.4460708023125468</v>
      </c>
      <c r="N136" s="13">
        <f t="shared" si="12"/>
        <v>2.1191099322608724E-6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3.3852809177479664</v>
      </c>
      <c r="H137" s="10">
        <f t="shared" si="13"/>
        <v>-5.394931197873305</v>
      </c>
      <c r="I137">
        <f t="shared" si="9"/>
        <v>-43.15944958298644</v>
      </c>
      <c r="K137">
        <f t="shared" si="10"/>
        <v>-5.3932370351602161</v>
      </c>
      <c r="M137">
        <f t="shared" si="11"/>
        <v>-5.3932370351602161</v>
      </c>
      <c r="N137" s="13">
        <f t="shared" si="12"/>
        <v>2.8701872984206234E-6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3.3988480155574363</v>
      </c>
      <c r="H138" s="10">
        <f t="shared" si="13"/>
        <v>-5.3426300401262088</v>
      </c>
      <c r="I138">
        <f t="shared" si="9"/>
        <v>-42.74104032100967</v>
      </c>
      <c r="K138">
        <f t="shared" si="10"/>
        <v>-5.3406878482655893</v>
      </c>
      <c r="M138">
        <f t="shared" si="11"/>
        <v>-5.3406878482655893</v>
      </c>
      <c r="N138" s="13">
        <f t="shared" si="12"/>
        <v>3.7721092234566435E-6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3.4124151133669067</v>
      </c>
      <c r="H139" s="10">
        <f t="shared" si="13"/>
        <v>-5.2906301478133173</v>
      </c>
      <c r="I139">
        <f t="shared" si="9"/>
        <v>-42.325041182506538</v>
      </c>
      <c r="K139">
        <f t="shared" si="10"/>
        <v>-5.2884307544374032</v>
      </c>
      <c r="M139">
        <f t="shared" si="11"/>
        <v>-5.2884307544374032</v>
      </c>
      <c r="N139" s="13">
        <f t="shared" si="12"/>
        <v>4.837331222014941E-6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3.4259822111763767</v>
      </c>
      <c r="H140" s="10">
        <f t="shared" si="13"/>
        <v>-5.2389381647015734</v>
      </c>
      <c r="I140">
        <f t="shared" si="9"/>
        <v>-41.911505317612587</v>
      </c>
      <c r="K140">
        <f t="shared" si="10"/>
        <v>-5.2364728188015039</v>
      </c>
      <c r="M140">
        <f t="shared" si="11"/>
        <v>-5.2364728188015039</v>
      </c>
      <c r="N140" s="13">
        <f t="shared" si="12"/>
        <v>6.0779304069890764E-6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3.4395493089858471</v>
      </c>
      <c r="H141" s="10">
        <f t="shared" si="13"/>
        <v>-5.187560294449403</v>
      </c>
      <c r="I141">
        <f t="shared" si="9"/>
        <v>-41.500482355595224</v>
      </c>
      <c r="K141">
        <f t="shared" si="10"/>
        <v>-5.1848206761397888</v>
      </c>
      <c r="M141">
        <f t="shared" si="11"/>
        <v>-5.1848206761397888</v>
      </c>
      <c r="N141" s="13">
        <f t="shared" si="12"/>
        <v>7.5055084823734895E-6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3.4531164067953171</v>
      </c>
      <c r="H142" s="10">
        <f t="shared" si="13"/>
        <v>-5.1365023185203631</v>
      </c>
      <c r="I142">
        <f t="shared" si="9"/>
        <v>-41.092018548162905</v>
      </c>
      <c r="K142">
        <f t="shared" si="10"/>
        <v>-5.1334805476125069</v>
      </c>
      <c r="M142">
        <f t="shared" si="11"/>
        <v>-5.1334805476125069</v>
      </c>
      <c r="N142" s="13">
        <f t="shared" si="12"/>
        <v>9.131099419565831E-6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3.4666835046047866</v>
      </c>
      <c r="H143" s="10">
        <f t="shared" si="13"/>
        <v>-5.0857696134606911</v>
      </c>
      <c r="I143">
        <f t="shared" si="9"/>
        <v>-40.686156907685529</v>
      </c>
      <c r="K143">
        <f t="shared" si="10"/>
        <v>-5.0824582568856052</v>
      </c>
      <c r="M143">
        <f t="shared" si="11"/>
        <v>-5.0824582568856052</v>
      </c>
      <c r="N143" s="13">
        <f t="shared" si="12"/>
        <v>1.0965082367365061E-5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3.480250602414257</v>
      </c>
      <c r="H144" s="10">
        <f t="shared" si="13"/>
        <v>-5.0353671675616081</v>
      </c>
      <c r="I144">
        <f t="shared" si="9"/>
        <v>-40.282937340492865</v>
      </c>
      <c r="K144">
        <f t="shared" si="10"/>
        <v>-5.0317592456840545</v>
      </c>
      <c r="M144">
        <f t="shared" si="11"/>
        <v>-5.0317592456840545</v>
      </c>
      <c r="N144" s="13">
        <f t="shared" si="12"/>
        <v>1.3017100274529488E-5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3.493817700223727</v>
      </c>
      <c r="H145" s="10">
        <f t="shared" si="13"/>
        <v>-4.985299596926632</v>
      </c>
      <c r="I145">
        <f t="shared" si="9"/>
        <v>-39.882396775413056</v>
      </c>
      <c r="K145">
        <f t="shared" si="10"/>
        <v>-4.9813885887912956</v>
      </c>
      <c r="M145">
        <f t="shared" si="11"/>
        <v>-4.9813885887912956</v>
      </c>
      <c r="N145" s="13">
        <f t="shared" si="12"/>
        <v>1.5295984634667523E-5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3.5073847980331974</v>
      </c>
      <c r="H146" s="10">
        <f t="shared" si="13"/>
        <v>-4.9355711609635184</v>
      </c>
      <c r="I146">
        <f t="shared" si="9"/>
        <v>-39.484569287708148</v>
      </c>
      <c r="K146">
        <f t="shared" si="10"/>
        <v>-4.9313510085142322</v>
      </c>
      <c r="M146">
        <f t="shared" si="11"/>
        <v>-4.9313510085142322</v>
      </c>
      <c r="N146" s="13">
        <f t="shared" si="12"/>
        <v>1.7809686695216283E-5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8"/>
        <v>3.5209518958426673</v>
      </c>
      <c r="H147" s="10">
        <f t="shared" si="13"/>
        <v>-4.8861857773198238</v>
      </c>
      <c r="I147">
        <f t="shared" si="9"/>
        <v>-39.089486218558591</v>
      </c>
      <c r="K147">
        <f t="shared" si="10"/>
        <v>-4.8816508886325947</v>
      </c>
      <c r="M147">
        <f t="shared" si="11"/>
        <v>-4.8816508886325947</v>
      </c>
      <c r="N147" s="13">
        <f t="shared" si="12"/>
        <v>2.056521540555917E-5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5">$E$11*(D148/$E$12+1)</f>
        <v>3.5345189936521373</v>
      </c>
      <c r="H148" s="10">
        <f t="shared" si="13"/>
        <v>-4.8371470362805109</v>
      </c>
      <c r="I148">
        <f t="shared" ref="I148:I211" si="16">H148*$E$6</f>
        <v>-38.697176290244087</v>
      </c>
      <c r="K148">
        <f t="shared" ref="K148:K211" si="17">$L$9*$L$6*EXP(-$L$4*(G148/$L$10-1))+6*$L$6*EXP(-$L$4*(2/SQRT(3)*G148/$L$10-1))+12*$L$6*EXP(-$L$4*(SQRT(2)*2/SQRT(3)*G148/$L$10-1))-SQRT($L$9*$L$7^2*EXP(-2*$L$5*(G148/$L$10-1))+6*$L$7^2*EXP(-2*$L$5*(2/SQRT(3)*G148/$L$10-1))+12*$L$7^2*EXP(-2*$L$5*(SQRT(2)*2/SQRT(3)*G148/$L$10-1)))</f>
        <v>-4.8322922878506613</v>
      </c>
      <c r="M148">
        <f t="shared" ref="M148:M211" si="18">$L$9*$O$6*EXP(-$O$4*(G148/$L$10-1))+6*$O$6*EXP(-$O$4*(2/SQRT(3)*G148/$L$10-1))+12*$O$6*EXP(-$O$4*(SQRT(2)*2/SQRT(3)*G148/$L$10-1))-SQRT($L$9*$O$7^2*EXP(-2*$O$5*(G148/$L$10-1))+6*$O$7^2*EXP(-2*$O$5*(2/SQRT(3)*G148/$L$10-1))+12*$O$7^2*EXP(-2*$O$5*(SQRT(2)*2/SQRT(3)*G148/$L$10-1)))</f>
        <v>-4.8322922878506613</v>
      </c>
      <c r="N148" s="13">
        <f t="shared" ref="N148:N211" si="19">(M148-H148)^2*O148</f>
        <v>2.3568582317126812E-5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3.5480860914616077</v>
      </c>
      <c r="H149" s="10">
        <f t="shared" ref="H149:H212" si="20">-(-$B$4)*(1+D149+$E$5*D149^3)*EXP(-D149)</f>
        <v>-4.7884582146454386</v>
      </c>
      <c r="I149">
        <f t="shared" si="16"/>
        <v>-38.307665717163509</v>
      </c>
      <c r="K149">
        <f t="shared" si="17"/>
        <v>-4.7832789527688737</v>
      </c>
      <c r="M149">
        <f t="shared" si="18"/>
        <v>-4.7832789527688737</v>
      </c>
      <c r="N149" s="13">
        <f t="shared" si="19"/>
        <v>2.6824753586038802E-5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3.5616531892710772</v>
      </c>
      <c r="H150" s="10">
        <f t="shared" si="20"/>
        <v>-4.7401222891040051</v>
      </c>
      <c r="I150">
        <f t="shared" si="16"/>
        <v>-37.920978312832041</v>
      </c>
      <c r="K150">
        <f t="shared" si="17"/>
        <v>-4.7346143303921</v>
      </c>
      <c r="M150">
        <f t="shared" si="18"/>
        <v>-4.7346143303921</v>
      </c>
      <c r="N150" s="13">
        <f t="shared" si="19"/>
        <v>3.0337609172051569E-5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3.5752202870805472</v>
      </c>
      <c r="H151" s="10">
        <f t="shared" si="20"/>
        <v>-4.6921419491237168</v>
      </c>
      <c r="I151">
        <f t="shared" si="16"/>
        <v>-37.537135592989735</v>
      </c>
      <c r="K151">
        <f t="shared" si="17"/>
        <v>-4.6863015801908148</v>
      </c>
      <c r="M151">
        <f t="shared" si="18"/>
        <v>-4.6863015801908148</v>
      </c>
      <c r="N151" s="13">
        <f t="shared" si="19"/>
        <v>3.4109909272407708E-5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3.5887873848900176</v>
      </c>
      <c r="H152" s="10">
        <f t="shared" si="20"/>
        <v>-4.6445196093688761</v>
      </c>
      <c r="I152">
        <f t="shared" si="16"/>
        <v>-37.156156874951009</v>
      </c>
      <c r="K152">
        <f t="shared" si="17"/>
        <v>-4.6383435857308148</v>
      </c>
      <c r="M152">
        <f t="shared" si="18"/>
        <v>-4.6383435857308148</v>
      </c>
      <c r="N152" s="13">
        <f t="shared" si="19"/>
        <v>3.8143267977891265E-5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3.6023544826994875</v>
      </c>
      <c r="H153" s="10">
        <f t="shared" si="20"/>
        <v>-4.5972574216651001</v>
      </c>
      <c r="I153">
        <f t="shared" si="16"/>
        <v>-36.778059373320801</v>
      </c>
      <c r="K153">
        <f t="shared" si="17"/>
        <v>-4.5907429658866139</v>
      </c>
      <c r="M153">
        <f t="shared" si="18"/>
        <v>-4.5907429658866139</v>
      </c>
      <c r="N153" s="13">
        <f t="shared" si="19"/>
        <v>4.2438134089852173E-5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3.6159215805089575</v>
      </c>
      <c r="H154" s="10">
        <f t="shared" si="20"/>
        <v>-4.5503572865249309</v>
      </c>
      <c r="I154">
        <f t="shared" si="16"/>
        <v>-36.402858292199447</v>
      </c>
      <c r="K154">
        <f t="shared" si="17"/>
        <v>-4.5435020856530128</v>
      </c>
      <c r="M154">
        <f t="shared" si="18"/>
        <v>-4.5435020856530128</v>
      </c>
      <c r="N154" s="13">
        <f t="shared" si="19"/>
        <v>4.6993778994345906E-5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3.6294886783184279</v>
      </c>
      <c r="H155" s="10">
        <f t="shared" si="20"/>
        <v>-4.5038208642491933</v>
      </c>
      <c r="I155">
        <f t="shared" si="16"/>
        <v>-36.030566913993546</v>
      </c>
      <c r="K155">
        <f t="shared" si="17"/>
        <v>-4.4966230665689606</v>
      </c>
      <c r="M155">
        <f t="shared" si="18"/>
        <v>-4.4966230665689606</v>
      </c>
      <c r="N155" s="13">
        <f t="shared" si="19"/>
        <v>5.1808291445562572E-5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3.6430557761278979</v>
      </c>
      <c r="H156" s="10">
        <f t="shared" si="20"/>
        <v>-4.4576495856184843</v>
      </c>
      <c r="I156">
        <f t="shared" si="16"/>
        <v>-35.661196684947875</v>
      </c>
      <c r="K156">
        <f t="shared" si="17"/>
        <v>-4.4501077967672371</v>
      </c>
      <c r="M156">
        <f t="shared" si="18"/>
        <v>-4.4501077967672371</v>
      </c>
      <c r="N156" s="13">
        <f t="shared" si="19"/>
        <v>5.6878579076797059E-5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3.6566228739373683</v>
      </c>
      <c r="H157" s="10">
        <f t="shared" si="20"/>
        <v>-4.4118446621885177</v>
      </c>
      <c r="I157">
        <f t="shared" si="16"/>
        <v>-35.294757297508141</v>
      </c>
      <c r="K157">
        <f t="shared" si="17"/>
        <v>-4.4039579406629841</v>
      </c>
      <c r="M157">
        <f t="shared" si="18"/>
        <v>-4.4039579406629841</v>
      </c>
      <c r="N157" s="13">
        <f t="shared" si="19"/>
        <v>6.2200376421315065E-5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3.6701899717468378</v>
      </c>
      <c r="H158" s="10">
        <f t="shared" si="20"/>
        <v>-4.3664070962027823</v>
      </c>
      <c r="I158">
        <f t="shared" si="16"/>
        <v>-34.931256769622259</v>
      </c>
      <c r="K158">
        <f t="shared" si="17"/>
        <v>-4.3581749482937981</v>
      </c>
      <c r="M158">
        <f t="shared" si="18"/>
        <v>-4.3581749482937981</v>
      </c>
      <c r="N158" s="13">
        <f t="shared" si="19"/>
        <v>6.7768259195392748E-5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3.6837570695563078</v>
      </c>
      <c r="H159" s="10">
        <f t="shared" si="20"/>
        <v>-4.3213376901354454</v>
      </c>
      <c r="I159">
        <f t="shared" si="16"/>
        <v>-34.570701521083564</v>
      </c>
      <c r="K159">
        <f t="shared" si="17"/>
        <v>-4.3127600643234549</v>
      </c>
      <c r="M159">
        <f t="shared" si="18"/>
        <v>-4.3127600643234549</v>
      </c>
      <c r="N159" s="13">
        <f t="shared" si="19"/>
        <v>7.357566457052582E-5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3.6973241673657782</v>
      </c>
      <c r="H160" s="10">
        <f t="shared" si="20"/>
        <v>-4.2766370558770674</v>
      </c>
      <c r="I160">
        <f t="shared" si="16"/>
        <v>-34.21309644701654</v>
      </c>
      <c r="K160">
        <f t="shared" si="17"/>
        <v>-4.2677143367210775</v>
      </c>
      <c r="M160">
        <f t="shared" si="18"/>
        <v>-4.2677143367210775</v>
      </c>
      <c r="N160" s="13">
        <f t="shared" si="19"/>
        <v>7.9614917136670306E-5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3.7108912651752486</v>
      </c>
      <c r="H161" s="10">
        <f t="shared" si="20"/>
        <v>-4.2323056235752743</v>
      </c>
      <c r="I161">
        <f t="shared" si="16"/>
        <v>-33.858444988602194</v>
      </c>
      <c r="K161">
        <f t="shared" si="17"/>
        <v>-4.223038625127046</v>
      </c>
      <c r="M161">
        <f t="shared" si="18"/>
        <v>-4.223038625127046</v>
      </c>
      <c r="N161" s="13">
        <f t="shared" si="19"/>
        <v>8.5877260239465981E-5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3.7244583629847186</v>
      </c>
      <c r="H162" s="10">
        <f t="shared" si="20"/>
        <v>-4.1883436501421736</v>
      </c>
      <c r="I162">
        <f t="shared" si="16"/>
        <v>-33.506749201137389</v>
      </c>
      <c r="K162">
        <f t="shared" si="17"/>
        <v>-4.1787336089165885</v>
      </c>
      <c r="M162">
        <f t="shared" si="18"/>
        <v>-4.1787336089165885</v>
      </c>
      <c r="N162" s="13">
        <f t="shared" si="19"/>
        <v>9.2352892357444488E-5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3.7380254607941885</v>
      </c>
      <c r="H163" s="10">
        <f t="shared" si="20"/>
        <v>-4.1447512274398823</v>
      </c>
      <c r="I163">
        <f t="shared" si="16"/>
        <v>-33.158009819519059</v>
      </c>
      <c r="K163">
        <f t="shared" si="17"/>
        <v>-4.134799794971598</v>
      </c>
      <c r="M163">
        <f t="shared" si="18"/>
        <v>-4.134799794971598</v>
      </c>
      <c r="N163" s="13">
        <f t="shared" si="19"/>
        <v>9.9031008170823712E-5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3.751592558603658</v>
      </c>
      <c r="H164" s="10">
        <f t="shared" si="20"/>
        <v>-4.1015282901552226</v>
      </c>
      <c r="I164">
        <f t="shared" si="16"/>
        <v>-32.812226321241781</v>
      </c>
      <c r="K164">
        <f t="shared" si="17"/>
        <v>-4.0912375251708637</v>
      </c>
      <c r="M164">
        <f t="shared" si="18"/>
        <v>-4.0912375251708637</v>
      </c>
      <c r="N164" s="13">
        <f t="shared" si="19"/>
        <v>1.0589984396330682E-4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3.765159656413128</v>
      </c>
      <c r="H165" s="10">
        <f t="shared" si="20"/>
        <v>-4.0586746233742454</v>
      </c>
      <c r="I165">
        <f t="shared" si="16"/>
        <v>-32.469396986993964</v>
      </c>
      <c r="K165">
        <f t="shared" si="17"/>
        <v>-4.0480469836085353</v>
      </c>
      <c r="M165">
        <f t="shared" si="18"/>
        <v>-4.0480469836085353</v>
      </c>
      <c r="N165" s="13">
        <f t="shared" si="19"/>
        <v>1.1294672698970323E-4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3.7787267542225984</v>
      </c>
      <c r="H166" s="10">
        <f t="shared" si="20"/>
        <v>-4.0161898698669187</v>
      </c>
      <c r="I166">
        <f t="shared" si="16"/>
        <v>-32.12951895893535</v>
      </c>
      <c r="K166">
        <f t="shared" si="17"/>
        <v>-4.0052282035502902</v>
      </c>
      <c r="M166">
        <f t="shared" si="18"/>
        <v>-4.0052282035502902</v>
      </c>
      <c r="N166" s="13">
        <f t="shared" si="19"/>
        <v>1.2015812843710866E-4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3.7922938520320688</v>
      </c>
      <c r="H167" s="10">
        <f t="shared" si="20"/>
        <v>-3.9740735370920013</v>
      </c>
      <c r="I167">
        <f t="shared" si="16"/>
        <v>-31.79258829673601</v>
      </c>
      <c r="K167">
        <f t="shared" si="17"/>
        <v>-3.9627810741363723</v>
      </c>
      <c r="M167">
        <f t="shared" si="18"/>
        <v>-3.9627810741363723</v>
      </c>
      <c r="N167" s="13">
        <f t="shared" si="19"/>
        <v>1.2751971960425377E-4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3.8058609498415388</v>
      </c>
      <c r="H168" s="10">
        <f t="shared" si="20"/>
        <v>-3.9323250039317599</v>
      </c>
      <c r="I168">
        <f t="shared" si="16"/>
        <v>-31.458600031454079</v>
      </c>
      <c r="K168">
        <f t="shared" si="17"/>
        <v>-3.9207053468403013</v>
      </c>
      <c r="M168">
        <f t="shared" si="18"/>
        <v>-3.9207053468403013</v>
      </c>
      <c r="N168" s="13">
        <f t="shared" si="19"/>
        <v>1.3501643092308469E-4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3.8194280476510087</v>
      </c>
      <c r="H169" s="10">
        <f t="shared" si="20"/>
        <v>-3.8909435271659096</v>
      </c>
      <c r="I169">
        <f t="shared" si="16"/>
        <v>-31.127548217327277</v>
      </c>
      <c r="K169">
        <f t="shared" si="17"/>
        <v>-3.8790006416917922</v>
      </c>
      <c r="M169">
        <f t="shared" si="18"/>
        <v>-3.8790006416917922</v>
      </c>
      <c r="N169" s="13">
        <f t="shared" si="19"/>
        <v>1.4263251344788635E-4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3.8329951454604791</v>
      </c>
      <c r="H170" s="10">
        <f t="shared" si="20"/>
        <v>-3.8499282476938625</v>
      </c>
      <c r="I170">
        <f t="shared" si="16"/>
        <v>-30.7994259815509</v>
      </c>
      <c r="K170">
        <f t="shared" si="17"/>
        <v>-3.837666453272115</v>
      </c>
      <c r="M170">
        <f t="shared" si="18"/>
        <v>-3.837666453272115</v>
      </c>
      <c r="N170" s="13">
        <f t="shared" si="19"/>
        <v>1.5035160244119991E-4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3.8465622432699487</v>
      </c>
      <c r="H171" s="10">
        <f t="shared" si="20"/>
        <v>-3.8092781965140299</v>
      </c>
      <c r="I171">
        <f t="shared" si="16"/>
        <v>-30.474225572112239</v>
      </c>
      <c r="K171">
        <f t="shared" si="17"/>
        <v>-3.7967021564898058</v>
      </c>
      <c r="M171">
        <f t="shared" si="18"/>
        <v>-3.7967021564898058</v>
      </c>
      <c r="N171" s="13">
        <f t="shared" si="19"/>
        <v>1.5815678269088593E-4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3.8601293410794191</v>
      </c>
      <c r="H172" s="10">
        <f t="shared" si="20"/>
        <v>-3.7689923004686872</v>
      </c>
      <c r="I172">
        <f t="shared" si="16"/>
        <v>-30.151938403749497</v>
      </c>
      <c r="K172">
        <f t="shared" si="17"/>
        <v>-3.7561070121443985</v>
      </c>
      <c r="M172">
        <f t="shared" si="18"/>
        <v>-3.7561070121443985</v>
      </c>
      <c r="N172" s="13">
        <f t="shared" si="19"/>
        <v>1.6603065520005074E-4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3.873696438888889</v>
      </c>
      <c r="H173" s="10">
        <f t="shared" si="20"/>
        <v>-3.7290693877626166</v>
      </c>
      <c r="I173">
        <f t="shared" si="16"/>
        <v>-29.832555102100933</v>
      </c>
      <c r="K173">
        <f t="shared" si="17"/>
        <v>-3.7158801722855967</v>
      </c>
      <c r="M173">
        <f t="shared" si="18"/>
        <v>-3.7158801722855967</v>
      </c>
      <c r="N173" s="13">
        <f t="shared" si="19"/>
        <v>1.7395540489926128E-4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3.887263536698359</v>
      </c>
      <c r="H174" s="10">
        <f t="shared" si="20"/>
        <v>-3.6895081932634719</v>
      </c>
      <c r="I174">
        <f t="shared" si="16"/>
        <v>-29.516065546107775</v>
      </c>
      <c r="K174">
        <f t="shared" si="17"/>
        <v>-3.6760206853749628</v>
      </c>
      <c r="M174">
        <f t="shared" si="18"/>
        <v>-3.6760206853749628</v>
      </c>
      <c r="N174" s="13">
        <f t="shared" si="19"/>
        <v>1.8191286904259397E-4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3.9008306345078294</v>
      </c>
      <c r="H175" s="10">
        <f t="shared" si="20"/>
        <v>-3.6503073635915508</v>
      </c>
      <c r="I175">
        <f t="shared" si="16"/>
        <v>-29.202458908732407</v>
      </c>
      <c r="K175">
        <f t="shared" si="17"/>
        <v>-3.636527501257075</v>
      </c>
      <c r="M175">
        <f t="shared" si="18"/>
        <v>-3.636527501257075</v>
      </c>
      <c r="N175" s="13">
        <f t="shared" si="19"/>
        <v>1.8988460595710519E-4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3.9143977323172994</v>
      </c>
      <c r="H176" s="10">
        <f t="shared" si="20"/>
        <v>-3.6114654620064228</v>
      </c>
      <c r="I176">
        <f t="shared" si="16"/>
        <v>-28.891723696051383</v>
      </c>
      <c r="K176">
        <f t="shared" si="17"/>
        <v>-3.5973994759467645</v>
      </c>
      <c r="M176">
        <f t="shared" si="18"/>
        <v>-3.5973994759467645</v>
      </c>
      <c r="N176" s="13">
        <f t="shared" si="19"/>
        <v>1.9785196383050345E-4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3.9279648301267698</v>
      </c>
      <c r="H177" s="10">
        <f t="shared" si="20"/>
        <v>-3.5729809730976001</v>
      </c>
      <c r="I177">
        <f t="shared" si="16"/>
        <v>-28.583847784780801</v>
      </c>
      <c r="K177">
        <f t="shared" si="17"/>
        <v>-3.5586353762388474</v>
      </c>
      <c r="M177">
        <f t="shared" si="18"/>
        <v>-3.5586353762388474</v>
      </c>
      <c r="N177" s="13">
        <f t="shared" si="19"/>
        <v>2.0579614923385523E-4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3.9415319279362397</v>
      </c>
      <c r="H178" s="10">
        <f t="shared" si="20"/>
        <v>-3.534852307286215</v>
      </c>
      <c r="I178">
        <f t="shared" si="16"/>
        <v>-28.27881845828972</v>
      </c>
      <c r="K178">
        <f t="shared" si="17"/>
        <v>-3.5202338841465743</v>
      </c>
      <c r="M178">
        <f t="shared" si="18"/>
        <v>-3.5202338841465743</v>
      </c>
      <c r="N178" s="13">
        <f t="shared" si="19"/>
        <v>2.1369829508958207E-4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3.9550990257457093</v>
      </c>
      <c r="H179" s="10">
        <f t="shared" si="20"/>
        <v>-3.4970778051444373</v>
      </c>
      <c r="I179">
        <f t="shared" si="16"/>
        <v>-27.976622441155499</v>
      </c>
      <c r="K179">
        <f t="shared" si="17"/>
        <v>-3.4821936011747439</v>
      </c>
      <c r="M179">
        <f t="shared" si="18"/>
        <v>-3.4821936011747439</v>
      </c>
      <c r="N179" s="13">
        <f t="shared" si="19"/>
        <v>2.2153952781143907E-4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3.9686661235551797</v>
      </c>
      <c r="H180" s="10">
        <f t="shared" si="20"/>
        <v>-3.4596557415391316</v>
      </c>
      <c r="I180">
        <f t="shared" si="16"/>
        <v>-27.677245932313053</v>
      </c>
      <c r="K180">
        <f t="shared" si="17"/>
        <v>-3.4445130524332757</v>
      </c>
      <c r="M180">
        <f t="shared" si="18"/>
        <v>-3.4445130524332757</v>
      </c>
      <c r="N180" s="13">
        <f t="shared" si="19"/>
        <v>2.2930103335660763E-4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3.9822332213646496</v>
      </c>
      <c r="H181" s="10">
        <f t="shared" si="20"/>
        <v>-3.4225843296060612</v>
      </c>
      <c r="I181">
        <f t="shared" si="16"/>
        <v>-27.380674636848489</v>
      </c>
      <c r="K181">
        <f t="shared" si="17"/>
        <v>-3.4071906905968152</v>
      </c>
      <c r="M181">
        <f t="shared" si="18"/>
        <v>-3.4071906905968152</v>
      </c>
      <c r="N181" s="13">
        <f t="shared" si="19"/>
        <v>2.3696412194697868E-4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3.9958003191741196</v>
      </c>
      <c r="H182" s="10">
        <f t="shared" si="20"/>
        <v>-3.385861724560721</v>
      </c>
      <c r="I182">
        <f t="shared" si="16"/>
        <v>-27.086893796485768</v>
      </c>
      <c r="K182">
        <f t="shared" si="17"/>
        <v>-3.3702248997157254</v>
      </c>
      <c r="M182">
        <f t="shared" si="18"/>
        <v>-3.3702248997157254</v>
      </c>
      <c r="N182" s="13">
        <f t="shared" si="19"/>
        <v>2.4451029123307236E-4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4.00936741698359</v>
      </c>
      <c r="H183" s="10">
        <f t="shared" si="20"/>
        <v>-3.3494860273516838</v>
      </c>
      <c r="I183">
        <f t="shared" si="16"/>
        <v>-26.79588821881347</v>
      </c>
      <c r="K183">
        <f t="shared" si="17"/>
        <v>-3.3336139988836933</v>
      </c>
      <c r="M183">
        <f t="shared" si="18"/>
        <v>-3.3336139988836933</v>
      </c>
      <c r="N183" s="13">
        <f t="shared" si="19"/>
        <v>2.5192128768870142E-4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4.02293451479306</v>
      </c>
      <c r="H184" s="10">
        <f t="shared" si="20"/>
        <v>-3.3134552881621531</v>
      </c>
      <c r="I184">
        <f t="shared" si="16"/>
        <v>-26.507642305297225</v>
      </c>
      <c r="K184">
        <f t="shared" si="17"/>
        <v>-3.2973562457669412</v>
      </c>
      <c r="M184">
        <f t="shared" si="18"/>
        <v>-3.2973562457669412</v>
      </c>
      <c r="N184" s="13">
        <f t="shared" si="19"/>
        <v>2.5917916604282918E-4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4.0365016126025299</v>
      </c>
      <c r="H185" s="10">
        <f t="shared" si="20"/>
        <v>-3.2777675097652268</v>
      </c>
      <c r="I185">
        <f t="shared" si="16"/>
        <v>-26.222140078121814</v>
      </c>
      <c r="K185">
        <f t="shared" si="17"/>
        <v>-3.2614498399998881</v>
      </c>
      <c r="M185">
        <f t="shared" si="18"/>
        <v>-3.2614498399998881</v>
      </c>
      <c r="N185" s="13">
        <f t="shared" si="19"/>
        <v>2.6626634657064743E-4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4.0500687104119999</v>
      </c>
      <c r="H186" s="10">
        <f t="shared" si="20"/>
        <v>-3.2424206507381821</v>
      </c>
      <c r="I186">
        <f t="shared" si="16"/>
        <v>-25.939365205905457</v>
      </c>
      <c r="K186">
        <f t="shared" si="17"/>
        <v>-3.2258929264519405</v>
      </c>
      <c r="M186">
        <f t="shared" si="18"/>
        <v>-3.2258929264519405</v>
      </c>
      <c r="N186" s="13">
        <f t="shared" si="19"/>
        <v>2.7316567008202065E-4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4.0636358082214699</v>
      </c>
      <c r="H187" s="10">
        <f t="shared" si="20"/>
        <v>-3.2074126285409279</v>
      </c>
      <c r="I187">
        <f t="shared" si="16"/>
        <v>-25.659301028327423</v>
      </c>
      <c r="K187">
        <f t="shared" si="17"/>
        <v>-3.1906835983699224</v>
      </c>
      <c r="M187">
        <f t="shared" si="18"/>
        <v>-3.1906835983699224</v>
      </c>
      <c r="N187" s="13">
        <f t="shared" si="19"/>
        <v>2.7986045046241118E-4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4.0772029060309407</v>
      </c>
      <c r="H188" s="10">
        <f t="shared" si="20"/>
        <v>-3.1727413224636005</v>
      </c>
      <c r="I188">
        <f t="shared" si="16"/>
        <v>-25.381930579708804</v>
      </c>
      <c r="K188">
        <f t="shared" si="17"/>
        <v>-3.1558199004004828</v>
      </c>
      <c r="M188">
        <f t="shared" si="18"/>
        <v>-3.1558199004004828</v>
      </c>
      <c r="N188" s="13">
        <f t="shared" si="19"/>
        <v>2.8633452463816826E-4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4.0907700038404098</v>
      </c>
      <c r="H189" s="10">
        <f t="shared" si="20"/>
        <v>-3.1384045764480812</v>
      </c>
      <c r="I189">
        <f t="shared" si="16"/>
        <v>-25.10723661158465</v>
      </c>
      <c r="K189">
        <f t="shared" si="17"/>
        <v>-3.1212998314967355</v>
      </c>
      <c r="M189">
        <f t="shared" si="18"/>
        <v>-3.1212998314967355</v>
      </c>
      <c r="N189" s="13">
        <f t="shared" si="19"/>
        <v>2.9257229985058723E-4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4.1043371016498797</v>
      </c>
      <c r="H190" s="10">
        <f t="shared" si="20"/>
        <v>-3.1044002017881187</v>
      </c>
      <c r="I190">
        <f t="shared" si="16"/>
        <v>-24.83520161430495</v>
      </c>
      <c r="K190">
        <f t="shared" si="17"/>
        <v>-3.0871213477131079</v>
      </c>
      <c r="M190">
        <f t="shared" si="18"/>
        <v>-3.0871213477131079</v>
      </c>
      <c r="N190" s="13">
        <f t="shared" si="19"/>
        <v>2.9855879814551874E-4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4.1179041994593497</v>
      </c>
      <c r="H191" s="10">
        <f t="shared" si="20"/>
        <v>-3.0707259797124915</v>
      </c>
      <c r="I191">
        <f t="shared" si="16"/>
        <v>-24.565807837699932</v>
      </c>
      <c r="K191">
        <f t="shared" si="17"/>
        <v>-3.0532823648924174</v>
      </c>
      <c r="M191">
        <f t="shared" si="18"/>
        <v>-3.0532823648924174</v>
      </c>
      <c r="N191" s="13">
        <f t="shared" si="19"/>
        <v>3.0427969799110737E-4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4.1314712972688206</v>
      </c>
      <c r="H192" s="10">
        <f t="shared" si="20"/>
        <v>-3.0373796638555834</v>
      </c>
      <c r="I192">
        <f t="shared" si="16"/>
        <v>-24.299037310844668</v>
      </c>
      <c r="K192">
        <f t="shared" si="17"/>
        <v>-3.0197807612488918</v>
      </c>
      <c r="M192">
        <f t="shared" si="18"/>
        <v>-3.0197807612488918</v>
      </c>
      <c r="N192" s="13">
        <f t="shared" si="19"/>
        <v>3.0972137295981684E-4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4.1450383950782905</v>
      </c>
      <c r="H193" s="10">
        <f t="shared" si="20"/>
        <v>-3.0043589826195363</v>
      </c>
      <c r="I193">
        <f t="shared" si="16"/>
        <v>-24.03487186095629</v>
      </c>
      <c r="K193">
        <f t="shared" si="17"/>
        <v>-2.9866143798508036</v>
      </c>
      <c r="M193">
        <f t="shared" si="18"/>
        <v>-2.9866143798508036</v>
      </c>
      <c r="N193" s="13">
        <f t="shared" si="19"/>
        <v>3.1487092742011572E-4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4.1586054928877605</v>
      </c>
      <c r="H194" s="10">
        <f t="shared" si="20"/>
        <v>-2.9716616414320405</v>
      </c>
      <c r="I194">
        <f t="shared" si="16"/>
        <v>-23.773293131456324</v>
      </c>
      <c r="K194">
        <f t="shared" si="17"/>
        <v>-2.9537810310062631</v>
      </c>
      <c r="M194">
        <f t="shared" si="18"/>
        <v>-2.9537810310062631</v>
      </c>
      <c r="N194" s="13">
        <f t="shared" si="19"/>
        <v>3.197162291984186E-4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4.1721725906972305</v>
      </c>
      <c r="H195" s="10">
        <f t="shared" si="20"/>
        <v>-2.939285324903655</v>
      </c>
      <c r="I195">
        <f t="shared" si="16"/>
        <v>-23.51428259922924</v>
      </c>
      <c r="K195">
        <f t="shared" si="17"/>
        <v>-2.9212784945555637</v>
      </c>
      <c r="M195">
        <f t="shared" si="18"/>
        <v>-2.9212784945555637</v>
      </c>
      <c r="N195" s="13">
        <f t="shared" si="19"/>
        <v>3.2424593918494409E-4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4.1857396885067013</v>
      </c>
      <c r="H196" s="10">
        <f t="shared" si="20"/>
        <v>-2.907227698888446</v>
      </c>
      <c r="I196">
        <f t="shared" si="16"/>
        <v>-23.257821591107568</v>
      </c>
      <c r="K196">
        <f t="shared" si="17"/>
        <v>-2.8891045220733687</v>
      </c>
      <c r="M196">
        <f t="shared" si="18"/>
        <v>-2.8891045220733687</v>
      </c>
      <c r="N196" s="13">
        <f t="shared" si="19"/>
        <v>3.2844953787055747E-4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4.1993067863161704</v>
      </c>
      <c r="H197" s="10">
        <f t="shared" si="20"/>
        <v>-2.8754864124515809</v>
      </c>
      <c r="I197">
        <f t="shared" si="16"/>
        <v>-23.003891299612647</v>
      </c>
      <c r="K197">
        <f t="shared" si="17"/>
        <v>-2.8572568389839423</v>
      </c>
      <c r="M197">
        <f t="shared" si="18"/>
        <v>-2.8572568389839423</v>
      </c>
      <c r="N197" s="13">
        <f t="shared" si="19"/>
        <v>3.3231734881203096E-4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4.2128738841256412</v>
      </c>
      <c r="H198" s="10">
        <f t="shared" si="20"/>
        <v>-2.8440590997473989</v>
      </c>
      <c r="I198">
        <f t="shared" si="16"/>
        <v>-22.752472797979191</v>
      </c>
      <c r="K198">
        <f t="shared" si="17"/>
        <v>-2.8257331465924249</v>
      </c>
      <c r="M198">
        <f t="shared" si="18"/>
        <v>-2.8257331465924249</v>
      </c>
      <c r="N198" s="13">
        <f t="shared" si="19"/>
        <v>3.358405590383009E-4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4.2264409819351112</v>
      </c>
      <c r="H199" s="10">
        <f t="shared" si="20"/>
        <v>-2.812943381811368</v>
      </c>
      <c r="I199">
        <f t="shared" si="16"/>
        <v>-22.503547054490944</v>
      </c>
      <c r="K199">
        <f t="shared" si="17"/>
        <v>-2.7945311240352226</v>
      </c>
      <c r="M199">
        <f t="shared" si="18"/>
        <v>-2.7945311240352226</v>
      </c>
      <c r="N199" s="13">
        <f t="shared" si="19"/>
        <v>3.3901123641522725E-4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4.2400080797445812</v>
      </c>
      <c r="H200" s="10">
        <f t="shared" si="20"/>
        <v>-2.7821368682691938</v>
      </c>
      <c r="I200">
        <f t="shared" si="16"/>
        <v>-22.257094946153551</v>
      </c>
      <c r="K200">
        <f t="shared" si="17"/>
        <v>-2.7636484301522515</v>
      </c>
      <c r="M200">
        <f t="shared" si="18"/>
        <v>-2.7636484301522515</v>
      </c>
      <c r="N200" s="13">
        <f t="shared" si="19"/>
        <v>3.4182234400400647E-4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4.2535751775540511</v>
      </c>
      <c r="H201" s="10">
        <f t="shared" si="20"/>
        <v>-2.7516371589662691</v>
      </c>
      <c r="I201">
        <f t="shared" si="16"/>
        <v>-22.013097271730153</v>
      </c>
      <c r="K201">
        <f t="shared" si="17"/>
        <v>-2.73308270528389</v>
      </c>
      <c r="M201">
        <f t="shared" si="18"/>
        <v>-2.73308270528389</v>
      </c>
      <c r="N201" s="13">
        <f t="shared" si="19"/>
        <v>3.4426775145155429E-4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4.2671422753635211</v>
      </c>
      <c r="H202" s="10">
        <f t="shared" si="20"/>
        <v>-2.7214418455205154</v>
      </c>
      <c r="I202">
        <f t="shared" si="16"/>
        <v>-21.771534764164123</v>
      </c>
      <c r="K202">
        <f t="shared" si="17"/>
        <v>-2.7028315729952608</v>
      </c>
      <c r="M202">
        <f t="shared" si="18"/>
        <v>-2.7028315729952608</v>
      </c>
      <c r="N202" s="13">
        <f t="shared" si="19"/>
        <v>3.4634224346424624E-4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4.2807093731729919</v>
      </c>
      <c r="H203" s="10">
        <f t="shared" si="20"/>
        <v>-2.6915485128015639</v>
      </c>
      <c r="I203">
        <f t="shared" si="16"/>
        <v>-21.532388102412511</v>
      </c>
      <c r="K203">
        <f t="shared" si="17"/>
        <v>-2.6728926417304195</v>
      </c>
      <c r="M203">
        <f t="shared" si="18"/>
        <v>-2.6728926417304195</v>
      </c>
      <c r="N203" s="13">
        <f t="shared" si="19"/>
        <v>3.4804152542316304E-4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4.294276470982461</v>
      </c>
      <c r="H204" s="10">
        <f t="shared" si="20"/>
        <v>-2.6619547403391448</v>
      </c>
      <c r="I204">
        <f t="shared" si="16"/>
        <v>-21.295637922713158</v>
      </c>
      <c r="K204">
        <f t="shared" si="17"/>
        <v>-2.6432635063989771</v>
      </c>
      <c r="M204">
        <f t="shared" si="18"/>
        <v>-2.6432635063989771</v>
      </c>
      <c r="N204" s="13">
        <f t="shared" si="19"/>
        <v>3.493622262060768E-4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4.307843568791931</v>
      </c>
      <c r="H205" s="10">
        <f t="shared" si="20"/>
        <v>-2.6326581036634229</v>
      </c>
      <c r="I205">
        <f t="shared" si="16"/>
        <v>-21.061264829307383</v>
      </c>
      <c r="K205">
        <f t="shared" si="17"/>
        <v>-2.6139417498974655</v>
      </c>
      <c r="M205">
        <f t="shared" si="18"/>
        <v>-2.6139417498974655</v>
      </c>
      <c r="N205" s="13">
        <f t="shared" si="19"/>
        <v>3.5030189829246669E-4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4.3214106666014018</v>
      </c>
      <c r="H206" s="10">
        <f t="shared" si="20"/>
        <v>-2.6036561755799417</v>
      </c>
      <c r="I206">
        <f t="shared" si="16"/>
        <v>-20.829249404639533</v>
      </c>
      <c r="K206">
        <f t="shared" si="17"/>
        <v>-2.5849249445678892</v>
      </c>
      <c r="M206">
        <f t="shared" si="18"/>
        <v>-2.5849249445678892</v>
      </c>
      <c r="N206" s="13">
        <f t="shared" si="19"/>
        <v>3.5085901522687469E-4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4.3349777644108709</v>
      </c>
      <c r="H207" s="10">
        <f t="shared" si="20"/>
        <v>-2.5749465273817411</v>
      </c>
      <c r="I207">
        <f t="shared" si="16"/>
        <v>-20.599572219053929</v>
      </c>
      <c r="K207">
        <f t="shared" si="17"/>
        <v>-2.5562106535956048</v>
      </c>
      <c r="M207">
        <f t="shared" si="18"/>
        <v>-2.5562106535956048</v>
      </c>
      <c r="N207" s="13">
        <f t="shared" si="19"/>
        <v>3.5103296653002868E-4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4.3485448622203418</v>
      </c>
      <c r="H208" s="10">
        <f t="shared" si="20"/>
        <v>-2.5465267300011112</v>
      </c>
      <c r="I208">
        <f t="shared" si="16"/>
        <v>-20.372213840008889</v>
      </c>
      <c r="K208">
        <f t="shared" si="17"/>
        <v>-2.5277964323487003</v>
      </c>
      <c r="M208">
        <f t="shared" si="18"/>
        <v>-2.5277964323487003</v>
      </c>
      <c r="N208" s="13">
        <f t="shared" si="19"/>
        <v>3.5082405014790754E-4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4.3621119600298117</v>
      </c>
      <c r="H209" s="10">
        <f t="shared" si="20"/>
        <v>-2.51839435510339</v>
      </c>
      <c r="I209">
        <f t="shared" si="16"/>
        <v>-20.14715484082712</v>
      </c>
      <c r="K209">
        <f t="shared" si="17"/>
        <v>-2.4996798296610416</v>
      </c>
      <c r="M209">
        <f t="shared" si="18"/>
        <v>-2.4996798296610416</v>
      </c>
      <c r="N209" s="13">
        <f t="shared" si="19"/>
        <v>3.5023346253230622E-4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4.3756790578392817</v>
      </c>
      <c r="H210" s="10">
        <f t="shared" si="20"/>
        <v>-2.4905469761250814</v>
      </c>
      <c r="I210">
        <f t="shared" si="16"/>
        <v>-19.924375809000651</v>
      </c>
      <c r="K210">
        <f t="shared" si="17"/>
        <v>-2.4718583890608796</v>
      </c>
      <c r="M210">
        <f t="shared" si="18"/>
        <v>-2.4718583890608796</v>
      </c>
      <c r="N210" s="13">
        <f t="shared" si="19"/>
        <v>3.4926328645624836E-4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5"/>
        <v>4.3892461556487516</v>
      </c>
      <c r="H211" s="10">
        <f t="shared" si="20"/>
        <v>-2.4629821692585332</v>
      </c>
      <c r="I211">
        <f t="shared" si="16"/>
        <v>-19.703857354068266</v>
      </c>
      <c r="K211">
        <f t="shared" si="17"/>
        <v>-2.4443296499470737</v>
      </c>
      <c r="M211">
        <f t="shared" si="18"/>
        <v>-2.4443296499470737</v>
      </c>
      <c r="N211" s="13">
        <f t="shared" si="19"/>
        <v>3.4791647666436969E-4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2">$E$11*(D212/$E$12+1)</f>
        <v>4.4028132534582216</v>
      </c>
      <c r="H212" s="10">
        <f t="shared" si="20"/>
        <v>-2.4356975143853092</v>
      </c>
      <c r="I212">
        <f t="shared" ref="I212:I275" si="23">H212*$E$6</f>
        <v>-19.485580115082474</v>
      </c>
      <c r="K212">
        <f t="shared" ref="K212:K275" si="24">$L$9*$L$6*EXP(-$L$4*(G212/$L$10-1))+6*$L$6*EXP(-$L$4*(2/SQRT(3)*G212/$L$10-1))+12*$L$6*EXP(-$L$4*(SQRT(2)*2/SQRT(3)*G212/$L$10-1))-SQRT($L$9*$L$7^2*EXP(-2*$L$5*(G212/$L$10-1))+6*$L$7^2*EXP(-2*$L$5*(2/SQRT(3)*G212/$L$10-1))+12*$L$7^2*EXP(-2*$L$5*(SQRT(2)*2/SQRT(3)*G212/$L$10-1)))</f>
        <v>-2.4170911487147464</v>
      </c>
      <c r="M212">
        <f t="shared" ref="M212:M275" si="25">$L$9*$O$6*EXP(-$O$4*(G212/$L$10-1))+6*$O$6*EXP(-$O$4*(2/SQRT(3)*G212/$L$10-1))+12*$O$6*EXP(-$O$4*(SQRT(2)*2/SQRT(3)*G212/$L$10-1))-SQRT($L$9*$O$7^2*EXP(-2*$O$5*(G212/$L$10-1))+6*$O$7^2*EXP(-2*$O$5*(2/SQRT(3)*G212/$L$10-1))+12*$O$7^2*EXP(-2*$O$5*(SQRT(2)*2/SQRT(3)*G212/$L$10-1)))</f>
        <v>-2.4170911487147464</v>
      </c>
      <c r="N212" s="13">
        <f t="shared" ref="N212:N275" si="26">(M212-H212)^2*O212</f>
        <v>3.4619684346669943E-4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4.4163803512676916</v>
      </c>
      <c r="H213" s="10">
        <f t="shared" ref="H213:H276" si="27">-(-$B$4)*(1+D213+$E$5*D213^3)*EXP(-D213)</f>
        <v>-2.4086905959603171</v>
      </c>
      <c r="I213">
        <f t="shared" si="23"/>
        <v>-19.269524767682537</v>
      </c>
      <c r="K213">
        <f t="shared" si="24"/>
        <v>-2.3901404198322025</v>
      </c>
      <c r="M213">
        <f t="shared" si="25"/>
        <v>-2.3901404198322025</v>
      </c>
      <c r="N213" s="13">
        <f t="shared" si="26"/>
        <v>3.4410903438407289E-4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4.4299474490771624</v>
      </c>
      <c r="H214" s="10">
        <f t="shared" si="27"/>
        <v>-2.3819590038486971</v>
      </c>
      <c r="I214">
        <f t="shared" si="23"/>
        <v>-19.055672030789577</v>
      </c>
      <c r="K214">
        <f t="shared" si="24"/>
        <v>-2.3634749968708766</v>
      </c>
      <c r="M214">
        <f t="shared" si="25"/>
        <v>-2.3634749968708766</v>
      </c>
      <c r="N214" s="13">
        <f t="shared" si="26"/>
        <v>3.4165851395611649E-4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4.4435145468866324</v>
      </c>
      <c r="H215" s="10">
        <f t="shared" si="27"/>
        <v>-2.3555003341173721</v>
      </c>
      <c r="I215">
        <f t="shared" si="23"/>
        <v>-18.844002672938977</v>
      </c>
      <c r="K215">
        <f t="shared" si="24"/>
        <v>-2.3370924134899798</v>
      </c>
      <c r="M215">
        <f t="shared" si="25"/>
        <v>-2.3370924134899798</v>
      </c>
      <c r="N215" s="13">
        <f t="shared" si="26"/>
        <v>3.3885154182437794E-4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4.4570816446961024</v>
      </c>
      <c r="H216" s="10">
        <f t="shared" si="27"/>
        <v>-2.3293121897831339</v>
      </c>
      <c r="I216">
        <f t="shared" si="23"/>
        <v>-18.634497518265071</v>
      </c>
      <c r="K216">
        <f t="shared" si="24"/>
        <v>-2.3109902043774988</v>
      </c>
      <c r="M216">
        <f t="shared" si="25"/>
        <v>-2.3109902043774988</v>
      </c>
      <c r="N216" s="13">
        <f t="shared" si="26"/>
        <v>3.3569514920430641E-4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4.4706487425055714</v>
      </c>
      <c r="H217" s="10">
        <f t="shared" si="27"/>
        <v>-2.303392181519023</v>
      </c>
      <c r="I217">
        <f t="shared" si="23"/>
        <v>-18.427137452152184</v>
      </c>
      <c r="K217">
        <f t="shared" si="24"/>
        <v>-2.2851659061491079</v>
      </c>
      <c r="M217">
        <f t="shared" si="25"/>
        <v>-2.2851659061491079</v>
      </c>
      <c r="N217" s="13">
        <f t="shared" si="26"/>
        <v>3.321971138599763E-4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4.4842158403150423</v>
      </c>
      <c r="H218" s="10">
        <f t="shared" si="27"/>
        <v>-2.2777379283207559</v>
      </c>
      <c r="I218">
        <f t="shared" si="23"/>
        <v>-18.221903426566048</v>
      </c>
      <c r="K218">
        <f t="shared" si="24"/>
        <v>-2.2596170582065307</v>
      </c>
      <c r="M218">
        <f t="shared" si="25"/>
        <v>-2.2596170582065307</v>
      </c>
      <c r="N218" s="13">
        <f t="shared" si="26"/>
        <v>3.2836593369662187E-4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4.4977829381245122</v>
      </c>
      <c r="H219" s="10">
        <f t="shared" si="27"/>
        <v>-2.2523470581348173</v>
      </c>
      <c r="I219">
        <f t="shared" si="23"/>
        <v>-18.018776465078538</v>
      </c>
      <c r="K219">
        <f t="shared" si="24"/>
        <v>-2.2343412035568364</v>
      </c>
      <c r="M219">
        <f t="shared" si="25"/>
        <v>-2.2343412035568364</v>
      </c>
      <c r="N219" s="13">
        <f t="shared" si="26"/>
        <v>3.2421079908339479E-4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4.5113500359339822</v>
      </c>
      <c r="H220" s="10">
        <f t="shared" si="27"/>
        <v>-2.2272172084498583</v>
      </c>
      <c r="I220">
        <f t="shared" si="23"/>
        <v>-17.817737667598866</v>
      </c>
      <c r="K220">
        <f t="shared" si="24"/>
        <v>-2.2093358895940343</v>
      </c>
      <c r="M220">
        <f t="shared" si="25"/>
        <v>-2.2093358895940343</v>
      </c>
      <c r="N220" s="13">
        <f t="shared" si="26"/>
        <v>3.1974156402364703E-4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4.5249171337434522</v>
      </c>
      <c r="H221" s="10">
        <f t="shared" si="27"/>
        <v>-2.2023460268528998</v>
      </c>
      <c r="I221">
        <f t="shared" si="23"/>
        <v>-17.618768214823199</v>
      </c>
      <c r="K221">
        <f t="shared" si="24"/>
        <v>-2.1845986688444174</v>
      </c>
      <c r="M221">
        <f t="shared" si="25"/>
        <v>-2.1845986688444174</v>
      </c>
      <c r="N221" s="13">
        <f t="shared" si="26"/>
        <v>3.1496871628124341E-4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4.538484231552923</v>
      </c>
      <c r="H222" s="10">
        <f t="shared" si="27"/>
        <v>-2.177731171551855</v>
      </c>
      <c r="I222">
        <f t="shared" si="23"/>
        <v>-17.42184937241484</v>
      </c>
      <c r="K222">
        <f t="shared" si="24"/>
        <v>-2.1601270996769109</v>
      </c>
      <c r="M222">
        <f t="shared" si="25"/>
        <v>-2.1601270996769109</v>
      </c>
      <c r="N222" s="13">
        <f t="shared" si="26"/>
        <v>3.0990334657820037E-4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4.552051329362393</v>
      </c>
      <c r="H223" s="10">
        <f t="shared" si="27"/>
        <v>-2.1533703118657783</v>
      </c>
      <c r="I223">
        <f t="shared" si="23"/>
        <v>-17.226962494926227</v>
      </c>
      <c r="K223">
        <f t="shared" si="24"/>
        <v>-2.1359187469797551</v>
      </c>
      <c r="M223">
        <f t="shared" si="25"/>
        <v>-2.1359187469797551</v>
      </c>
      <c r="N223" s="13">
        <f t="shared" si="26"/>
        <v>3.0455711697107703E-4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4.5656184271718629</v>
      </c>
      <c r="H224" s="10">
        <f t="shared" si="27"/>
        <v>-2.1292611286842313</v>
      </c>
      <c r="I224">
        <f t="shared" si="23"/>
        <v>-17.034089029473851</v>
      </c>
      <c r="K224">
        <f t="shared" si="24"/>
        <v>-2.1119711828047154</v>
      </c>
      <c r="M224">
        <f t="shared" si="25"/>
        <v>-2.1119711828047154</v>
      </c>
      <c r="N224" s="13">
        <f t="shared" si="26"/>
        <v>2.9894222851658999E-4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4.5791855249813329</v>
      </c>
      <c r="H225" s="10">
        <f t="shared" si="27"/>
        <v>-2.1054013148970823</v>
      </c>
      <c r="I225">
        <f t="shared" si="23"/>
        <v>-16.843210519176658</v>
      </c>
      <c r="K225">
        <f t="shared" si="24"/>
        <v>-2.0882819869800442</v>
      </c>
      <c r="M225">
        <f t="shared" si="25"/>
        <v>-2.0882819869800442</v>
      </c>
      <c r="N225" s="13">
        <f t="shared" si="26"/>
        <v>2.9307138833107915E-4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4.5927526227908029</v>
      </c>
      <c r="H226" s="10">
        <f t="shared" si="27"/>
        <v>-2.0817885757960148</v>
      </c>
      <c r="I226">
        <f t="shared" si="23"/>
        <v>-16.654308606368119</v>
      </c>
      <c r="K226">
        <f t="shared" si="24"/>
        <v>-2.0648487476933299</v>
      </c>
      <c r="M226">
        <f t="shared" si="25"/>
        <v>-2.0648487476933299</v>
      </c>
      <c r="N226" s="13">
        <f t="shared" si="26"/>
        <v>2.8695777614851331E-4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4.6063197206002728</v>
      </c>
      <c r="H227" s="10">
        <f t="shared" si="27"/>
        <v>-2.0584206294489813</v>
      </c>
      <c r="I227">
        <f t="shared" si="23"/>
        <v>-16.46736503559185</v>
      </c>
      <c r="K227">
        <f t="shared" si="24"/>
        <v>-2.041669062045349</v>
      </c>
      <c r="M227">
        <f t="shared" si="25"/>
        <v>-2.041669062045349</v>
      </c>
      <c r="N227" s="13">
        <f t="shared" si="26"/>
        <v>2.8061501047843492E-4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4.6198868184097428</v>
      </c>
      <c r="H228" s="10">
        <f t="shared" si="27"/>
        <v>-2.0352952070487755</v>
      </c>
      <c r="I228">
        <f t="shared" si="23"/>
        <v>-16.282361656390204</v>
      </c>
      <c r="K228">
        <f t="shared" si="24"/>
        <v>-2.0187405365759892</v>
      </c>
      <c r="M228">
        <f t="shared" si="25"/>
        <v>-2.0187405365759892</v>
      </c>
      <c r="N228" s="13">
        <f t="shared" si="26"/>
        <v>2.7405711446254455E-4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4.6334539162192137</v>
      </c>
      <c r="H229" s="10">
        <f t="shared" si="27"/>
        <v>-2.0124100532368723</v>
      </c>
      <c r="I229">
        <f t="shared" si="23"/>
        <v>-16.099280425894978</v>
      </c>
      <c r="K229">
        <f t="shared" si="24"/>
        <v>-1.9960607877632874</v>
      </c>
      <c r="M229">
        <f t="shared" si="25"/>
        <v>-1.9960607877632874</v>
      </c>
      <c r="N229" s="13">
        <f t="shared" si="26"/>
        <v>2.6729848152575331E-4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4.6470210140286836</v>
      </c>
      <c r="H230" s="10">
        <f t="shared" si="27"/>
        <v>-1.989762926403611</v>
      </c>
      <c r="I230">
        <f t="shared" si="23"/>
        <v>-15.918103411228888</v>
      </c>
      <c r="K230">
        <f t="shared" si="24"/>
        <v>-1.9736274424965794</v>
      </c>
      <c r="M230">
        <f t="shared" si="25"/>
        <v>-1.9736274424965794</v>
      </c>
      <c r="N230" s="13">
        <f t="shared" si="26"/>
        <v>2.6035384091407471E-4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4.6605881118381527</v>
      </c>
      <c r="H231" s="10">
        <f t="shared" si="27"/>
        <v>-1.9673515989658061</v>
      </c>
      <c r="I231">
        <f t="shared" si="23"/>
        <v>-15.738812791726449</v>
      </c>
      <c r="K231">
        <f t="shared" si="24"/>
        <v>-1.9514381385247197</v>
      </c>
      <c r="M231">
        <f t="shared" si="25"/>
        <v>-1.9514381385247197</v>
      </c>
      <c r="N231" s="13">
        <f t="shared" si="26"/>
        <v>2.5323822321002287E-4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4.6741552096476227</v>
      </c>
      <c r="H232" s="10">
        <f t="shared" si="27"/>
        <v>-1.9451738576227691</v>
      </c>
      <c r="I232">
        <f t="shared" si="23"/>
        <v>-15.561390860982153</v>
      </c>
      <c r="K232">
        <f t="shared" si="24"/>
        <v>-1.9294905248803162</v>
      </c>
      <c r="M232">
        <f t="shared" si="25"/>
        <v>-1.9294905248803162</v>
      </c>
      <c r="N232" s="13">
        <f t="shared" si="26"/>
        <v>2.4596692591049256E-4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4.6877223074570926</v>
      </c>
      <c r="H233" s="10">
        <f t="shared" si="27"/>
        <v>-1.9232275035917359</v>
      </c>
      <c r="I233">
        <f t="shared" si="23"/>
        <v>-15.385820028733887</v>
      </c>
      <c r="K233">
        <f t="shared" si="24"/>
        <v>-1.9077822622808751</v>
      </c>
      <c r="M233">
        <f t="shared" si="25"/>
        <v>-1.9077822622808751</v>
      </c>
      <c r="N233" s="13">
        <f t="shared" si="26"/>
        <v>2.3855547915072043E-4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4.7012894052665635</v>
      </c>
      <c r="H234" s="10">
        <f t="shared" si="27"/>
        <v>-1.9015103528236352</v>
      </c>
      <c r="I234">
        <f t="shared" si="23"/>
        <v>-15.212082822589082</v>
      </c>
      <c r="K234">
        <f t="shared" si="24"/>
        <v>-1.8863110235077234</v>
      </c>
      <c r="M234">
        <f t="shared" si="25"/>
        <v>-1.8863110235077234</v>
      </c>
      <c r="N234" s="13">
        <f t="shared" si="26"/>
        <v>2.3101961165353696E-4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4.7148565030760334</v>
      </c>
      <c r="H235" s="10">
        <f t="shared" si="27"/>
        <v>-1.8800202362000922</v>
      </c>
      <c r="I235">
        <f t="shared" si="23"/>
        <v>-15.040161889600737</v>
      </c>
      <c r="K235">
        <f t="shared" si="24"/>
        <v>-1.8650744937635426</v>
      </c>
      <c r="M235">
        <f t="shared" si="25"/>
        <v>-1.8650744937635426</v>
      </c>
      <c r="N235" s="13">
        <f t="shared" si="26"/>
        <v>2.2337521697967833E-4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4.7284236008855034</v>
      </c>
      <c r="H236" s="10">
        <f t="shared" si="27"/>
        <v>-1.8587549997125432</v>
      </c>
      <c r="I236">
        <f t="shared" si="23"/>
        <v>-14.870039997700346</v>
      </c>
      <c r="K236">
        <f t="shared" si="24"/>
        <v>-1.844070371009336</v>
      </c>
      <c r="M236">
        <f t="shared" si="25"/>
        <v>-1.844070371009336</v>
      </c>
      <c r="N236" s="13">
        <f t="shared" si="26"/>
        <v>2.1563832015105653E-4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4.7419906986949734</v>
      </c>
      <c r="H237" s="10">
        <f t="shared" si="27"/>
        <v>-1.8377125046242959</v>
      </c>
      <c r="I237">
        <f t="shared" si="23"/>
        <v>-14.701700036994367</v>
      </c>
      <c r="K237">
        <f t="shared" si="24"/>
        <v>-1.8232963662815991</v>
      </c>
      <c r="M237">
        <f t="shared" si="25"/>
        <v>-1.8232963662815991</v>
      </c>
      <c r="N237" s="13">
        <f t="shared" si="26"/>
        <v>2.0782504471577394E-4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4.7555577965044433</v>
      </c>
      <c r="H238" s="10">
        <f t="shared" si="27"/>
        <v>-1.8168906276163292</v>
      </c>
      <c r="I238">
        <f t="shared" si="23"/>
        <v>-14.535125020930634</v>
      </c>
      <c r="K238">
        <f t="shared" si="24"/>
        <v>-1.8027502039904562</v>
      </c>
      <c r="M238">
        <f t="shared" si="25"/>
        <v>-1.8027502039904562</v>
      </c>
      <c r="N238" s="13">
        <f t="shared" si="26"/>
        <v>1.9995158031914983E-4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4.7691248943139133</v>
      </c>
      <c r="H239" s="10">
        <f t="shared" si="27"/>
        <v>-1.7962872609176095</v>
      </c>
      <c r="I239">
        <f t="shared" si="23"/>
        <v>-14.370298087340876</v>
      </c>
      <c r="K239">
        <f t="shared" si="24"/>
        <v>-1.7824296221994897</v>
      </c>
      <c r="M239">
        <f t="shared" si="25"/>
        <v>-1.7824296221994897</v>
      </c>
      <c r="N239" s="13">
        <f t="shared" si="26"/>
        <v>1.920341508419312E-4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4.7826919921233841</v>
      </c>
      <c r="H240" s="10">
        <f t="shared" si="27"/>
        <v>-1.775900312420664</v>
      </c>
      <c r="I240">
        <f t="shared" si="23"/>
        <v>-14.207202499365312</v>
      </c>
      <c r="K240">
        <f t="shared" si="24"/>
        <v>-1.7623323728879565</v>
      </c>
      <c r="M240">
        <f t="shared" si="25"/>
        <v>-1.7623323728879565</v>
      </c>
      <c r="N240" s="13">
        <f t="shared" si="26"/>
        <v>1.8408898316320751E-4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4.7962590899328541</v>
      </c>
      <c r="H241" s="10">
        <f t="shared" si="27"/>
        <v>-1.755727705783116</v>
      </c>
      <c r="I241">
        <f t="shared" si="23"/>
        <v>-14.045821646264928</v>
      </c>
      <c r="K241">
        <f t="shared" si="24"/>
        <v>-1.7424562221960898</v>
      </c>
      <c r="M241">
        <f t="shared" si="25"/>
        <v>-1.7424562221960898</v>
      </c>
      <c r="N241" s="13">
        <f t="shared" si="26"/>
        <v>1.7613227660070671E-4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4.8098261877423241</v>
      </c>
      <c r="H242" s="10">
        <f t="shared" si="27"/>
        <v>-1.7357673805158798</v>
      </c>
      <c r="I242">
        <f t="shared" si="23"/>
        <v>-13.886139044127038</v>
      </c>
      <c r="K242">
        <f t="shared" si="24"/>
        <v>-1.7227989506541102</v>
      </c>
      <c r="M242">
        <f t="shared" si="25"/>
        <v>-1.7227989506541102</v>
      </c>
      <c r="N242" s="13">
        <f t="shared" si="26"/>
        <v>1.6818017307963757E-4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4.823393285551794</v>
      </c>
      <c r="H243" s="10">
        <f t="shared" si="27"/>
        <v>-1.7160172920586447</v>
      </c>
      <c r="I243">
        <f t="shared" si="23"/>
        <v>-13.728138336469158</v>
      </c>
      <c r="K243">
        <f t="shared" si="24"/>
        <v>-1.7033583533956154</v>
      </c>
      <c r="M243">
        <f t="shared" si="25"/>
        <v>-1.7033583533956154</v>
      </c>
      <c r="N243" s="13">
        <f t="shared" si="26"/>
        <v>1.602487280743396E-4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4.836960383361264</v>
      </c>
      <c r="H244" s="10">
        <f t="shared" si="27"/>
        <v>-1.6964754118433136</v>
      </c>
      <c r="I244">
        <f t="shared" si="23"/>
        <v>-13.571803294746509</v>
      </c>
      <c r="K244">
        <f t="shared" si="24"/>
        <v>-1.68413224035593</v>
      </c>
      <c r="M244">
        <f t="shared" si="25"/>
        <v>-1.68413224035593</v>
      </c>
      <c r="N244" s="13">
        <f t="shared" si="26"/>
        <v>1.5235388236695994E-4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4.8505274811707348</v>
      </c>
      <c r="H245" s="10">
        <f t="shared" si="27"/>
        <v>-1.6771397273459678</v>
      </c>
      <c r="I245">
        <f t="shared" si="23"/>
        <v>-13.417117818767743</v>
      </c>
      <c r="K245">
        <f t="shared" si="24"/>
        <v>-1.6651184364560112</v>
      </c>
      <c r="M245">
        <f t="shared" si="25"/>
        <v>-1.6651184364560112</v>
      </c>
      <c r="N245" s="13">
        <f t="shared" si="26"/>
        <v>1.4451143466095417E-4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4.8640945789802039</v>
      </c>
      <c r="H246" s="10">
        <f t="shared" si="27"/>
        <v>-1.6580082421279625</v>
      </c>
      <c r="I246">
        <f t="shared" si="23"/>
        <v>-13.2640659370237</v>
      </c>
      <c r="K246">
        <f t="shared" si="24"/>
        <v>-1.6463147817724986</v>
      </c>
      <c r="M246">
        <f t="shared" si="25"/>
        <v>-1.6463147817724986</v>
      </c>
      <c r="N246" s="13">
        <f t="shared" si="26"/>
        <v>1.3673701508480651E-4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4.8776616767896739</v>
      </c>
      <c r="H247" s="10">
        <f t="shared" si="27"/>
        <v>-1.6390789758666942</v>
      </c>
      <c r="I247">
        <f t="shared" si="23"/>
        <v>-13.112631806933553</v>
      </c>
      <c r="K247">
        <f t="shared" si="24"/>
        <v>-1.6277191316944077</v>
      </c>
      <c r="M247">
        <f t="shared" si="25"/>
        <v>-1.6277191316944077</v>
      </c>
      <c r="N247" s="13">
        <f t="shared" si="26"/>
        <v>1.2904605961862962E-4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4.8912287745991438</v>
      </c>
      <c r="H248" s="10">
        <f t="shared" si="27"/>
        <v>-1.620349964376582</v>
      </c>
      <c r="I248">
        <f t="shared" si="23"/>
        <v>-12.962799715012656</v>
      </c>
      <c r="K248">
        <f t="shared" si="24"/>
        <v>-1.6093293570670655</v>
      </c>
      <c r="M248">
        <f t="shared" si="25"/>
        <v>-1.6093293570670655</v>
      </c>
      <c r="N248" s="13">
        <f t="shared" si="26"/>
        <v>1.2145378547056815E-4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4.9047958724086147</v>
      </c>
      <c r="H249" s="10">
        <f t="shared" si="27"/>
        <v>-1.6018192596207799</v>
      </c>
      <c r="I249">
        <f t="shared" si="23"/>
        <v>-12.814554076966239</v>
      </c>
      <c r="K249">
        <f t="shared" si="24"/>
        <v>-1.5911433443237324</v>
      </c>
      <c r="M249">
        <f t="shared" si="25"/>
        <v>-1.5911433443237324</v>
      </c>
      <c r="N249" s="13">
        <f t="shared" si="26"/>
        <v>1.1397516742973234E-4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4.9183629702180847</v>
      </c>
      <c r="H250" s="10">
        <f t="shared" si="27"/>
        <v>-1.5834849297140978</v>
      </c>
      <c r="I250">
        <f t="shared" si="23"/>
        <v>-12.667879437712783</v>
      </c>
      <c r="K250">
        <f t="shared" si="24"/>
        <v>-1.573158995605449</v>
      </c>
      <c r="M250">
        <f t="shared" si="25"/>
        <v>-1.573158995605449</v>
      </c>
      <c r="N250" s="13">
        <f t="shared" si="26"/>
        <v>1.0662491521615655E-4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4.9319300680275546</v>
      </c>
      <c r="H251" s="10">
        <f t="shared" si="27"/>
        <v>-1.5653450589176179</v>
      </c>
      <c r="I251">
        <f t="shared" si="23"/>
        <v>-12.522760471340943</v>
      </c>
      <c r="K251">
        <f t="shared" si="24"/>
        <v>-1.5553742288695533</v>
      </c>
      <c r="M251">
        <f t="shared" si="25"/>
        <v>-1.5553742288695533</v>
      </c>
      <c r="N251" s="13">
        <f t="shared" si="26"/>
        <v>9.9417451847386683E-5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4.9454971658370246</v>
      </c>
      <c r="H252" s="10">
        <f t="shared" si="27"/>
        <v>-1.5473977476254448</v>
      </c>
      <c r="I252">
        <f t="shared" si="23"/>
        <v>-12.379181981003558</v>
      </c>
      <c r="K252">
        <f t="shared" si="24"/>
        <v>-1.5377869779873501</v>
      </c>
      <c r="M252">
        <f t="shared" si="25"/>
        <v>-1.5377869779873501</v>
      </c>
      <c r="N252" s="13">
        <f t="shared" si="26"/>
        <v>9.236689303652307E-5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4.9590642636464954</v>
      </c>
      <c r="H253" s="10">
        <f t="shared" si="27"/>
        <v>-1.5296411123440372</v>
      </c>
      <c r="I253">
        <f t="shared" si="23"/>
        <v>-12.237128898752298</v>
      </c>
      <c r="K253">
        <f t="shared" si="24"/>
        <v>-1.5203951928313577</v>
      </c>
      <c r="M253">
        <f t="shared" si="25"/>
        <v>-1.5203951928313577</v>
      </c>
      <c r="N253" s="13">
        <f t="shared" si="26"/>
        <v>8.5487027634947543E-5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4.9726313614559645</v>
      </c>
      <c r="H254" s="10">
        <f t="shared" si="27"/>
        <v>-1.5120732856645207</v>
      </c>
      <c r="I254">
        <f t="shared" si="23"/>
        <v>-12.096586285316166</v>
      </c>
      <c r="K254">
        <f t="shared" si="24"/>
        <v>-1.503196839352577</v>
      </c>
      <c r="M254">
        <f t="shared" si="25"/>
        <v>-1.503196839352577</v>
      </c>
      <c r="N254" s="13">
        <f t="shared" si="26"/>
        <v>7.8791299128819464E-5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4.9861984592654354</v>
      </c>
      <c r="H255" s="10">
        <f t="shared" si="27"/>
        <v>-1.4946924162283894</v>
      </c>
      <c r="I255">
        <f t="shared" si="23"/>
        <v>-11.957539329827116</v>
      </c>
      <c r="K255">
        <f t="shared" si="24"/>
        <v>-1.4861898996481606</v>
      </c>
      <c r="M255">
        <f t="shared" si="25"/>
        <v>-1.4861898996481606</v>
      </c>
      <c r="N255" s="13">
        <f t="shared" si="26"/>
        <v>7.2292788197066078E-5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4.9997655570749053</v>
      </c>
      <c r="H256" s="10">
        <f t="shared" si="27"/>
        <v>-1.4774966686869759</v>
      </c>
      <c r="I256">
        <f t="shared" si="23"/>
        <v>-11.819973349495807</v>
      </c>
      <c r="K256">
        <f t="shared" si="24"/>
        <v>-1.4693723720199361</v>
      </c>
      <c r="M256">
        <f t="shared" si="25"/>
        <v>-1.4693723720199361</v>
      </c>
      <c r="N256" s="13">
        <f t="shared" si="26"/>
        <v>6.6004196334074704E-5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5.0133326548843753</v>
      </c>
      <c r="H257" s="10">
        <f t="shared" si="27"/>
        <v>-1.4604842236550477</v>
      </c>
      <c r="I257">
        <f t="shared" si="23"/>
        <v>-11.683873789240382</v>
      </c>
      <c r="K257">
        <f t="shared" si="24"/>
        <v>-1.4527422710240983</v>
      </c>
      <c r="M257">
        <f t="shared" si="25"/>
        <v>-1.4527422710240983</v>
      </c>
      <c r="N257" s="13">
        <f t="shared" si="26"/>
        <v>5.99378305398652E-5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5.0268997526938453</v>
      </c>
      <c r="H258" s="10">
        <f t="shared" si="27"/>
        <v>-1.4436532776588882</v>
      </c>
      <c r="I258">
        <f t="shared" si="23"/>
        <v>-11.549226221271105</v>
      </c>
      <c r="K258">
        <f t="shared" si="24"/>
        <v>-1.4362976275125003</v>
      </c>
      <c r="M258">
        <f t="shared" si="25"/>
        <v>-1.4362976275125003</v>
      </c>
      <c r="N258" s="13">
        <f t="shared" si="26"/>
        <v>5.4105589076055416E-5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5.0404668505033143</v>
      </c>
      <c r="H259" s="10">
        <f t="shared" si="27"/>
        <v>-1.4270020430791885</v>
      </c>
      <c r="I259">
        <f t="shared" si="23"/>
        <v>-11.416016344633508</v>
      </c>
      <c r="K259">
        <f t="shared" si="24"/>
        <v>-1.4200364886658614</v>
      </c>
      <c r="M259">
        <f t="shared" si="25"/>
        <v>-1.4200364886658614</v>
      </c>
      <c r="N259" s="13">
        <f t="shared" si="26"/>
        <v>4.851894828502113E-5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5.0540339483127861</v>
      </c>
      <c r="H260" s="10">
        <f t="shared" si="27"/>
        <v>-1.4105287480890718</v>
      </c>
      <c r="I260">
        <f t="shared" si="23"/>
        <v>-11.284229984712574</v>
      </c>
      <c r="K260">
        <f t="shared" si="24"/>
        <v>-1.4039569180192504</v>
      </c>
      <c r="M260">
        <f t="shared" si="25"/>
        <v>-1.4039569180192504</v>
      </c>
      <c r="N260" s="13">
        <f t="shared" si="26"/>
        <v>4.3188950466609105E-5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5.0676010461222543</v>
      </c>
      <c r="H261" s="10">
        <f t="shared" si="27"/>
        <v>-1.39423163658756</v>
      </c>
      <c r="I261">
        <f t="shared" si="23"/>
        <v>-11.15385309270048</v>
      </c>
      <c r="K261">
        <f t="shared" si="24"/>
        <v>-1.3880569954801834</v>
      </c>
      <c r="M261">
        <f t="shared" si="25"/>
        <v>-1.3880569954801834</v>
      </c>
      <c r="N261" s="13">
        <f t="shared" si="26"/>
        <v>3.8126192804905465E-5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5.0811681439317251</v>
      </c>
      <c r="H262" s="10">
        <f t="shared" si="27"/>
        <v>-1.3781089681287653</v>
      </c>
      <c r="I262">
        <f t="shared" si="23"/>
        <v>-11.024871745030122</v>
      </c>
      <c r="K262">
        <f t="shared" si="24"/>
        <v>-1.3723348173396228</v>
      </c>
      <c r="M262">
        <f t="shared" si="25"/>
        <v>-1.3723348173396228</v>
      </c>
      <c r="N262" s="13">
        <f t="shared" si="26"/>
        <v>3.3340817335754398E-5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5.0947352417411951</v>
      </c>
      <c r="H263" s="10">
        <f t="shared" si="27"/>
        <v>-1.3621590178470944</v>
      </c>
      <c r="I263">
        <f t="shared" si="23"/>
        <v>-10.897272142776755</v>
      </c>
      <c r="K263">
        <f t="shared" si="24"/>
        <v>-1.3567884962762453</v>
      </c>
      <c r="M263">
        <f t="shared" si="25"/>
        <v>-1.3567884962762453</v>
      </c>
      <c r="N263" s="13">
        <f t="shared" si="26"/>
        <v>2.8842501942954966E-5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5.108302339550665</v>
      </c>
      <c r="H264" s="10">
        <f t="shared" si="27"/>
        <v>-1.3463800763787295</v>
      </c>
      <c r="I264">
        <f t="shared" si="23"/>
        <v>-10.771040611029836</v>
      </c>
      <c r="K264">
        <f t="shared" si="24"/>
        <v>-1.3414161613542044</v>
      </c>
      <c r="M264">
        <f t="shared" si="25"/>
        <v>-1.3414161613542044</v>
      </c>
      <c r="N264" s="13">
        <f t="shared" si="26"/>
        <v>2.4640452370705922E-5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5.1218694373601359</v>
      </c>
      <c r="H265" s="10">
        <f t="shared" si="27"/>
        <v>-1.3307704497796378</v>
      </c>
      <c r="I265">
        <f t="shared" si="23"/>
        <v>-10.646163598237102</v>
      </c>
      <c r="K265">
        <f t="shared" si="24"/>
        <v>-1.3262159580147324</v>
      </c>
      <c r="M265">
        <f t="shared" si="25"/>
        <v>-1.3262159580147324</v>
      </c>
      <c r="N265" s="13">
        <f t="shared" si="26"/>
        <v>2.0743395236591201E-5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5.135436535169605</v>
      </c>
      <c r="H266" s="10">
        <f t="shared" si="27"/>
        <v>-1.3153284594403569</v>
      </c>
      <c r="I266">
        <f t="shared" si="23"/>
        <v>-10.522627675522855</v>
      </c>
      <c r="K266">
        <f t="shared" si="24"/>
        <v>-1.3111860480618325</v>
      </c>
      <c r="M266">
        <f t="shared" si="25"/>
        <v>-1.3111860480618325</v>
      </c>
      <c r="N266" s="13">
        <f t="shared" si="26"/>
        <v>1.7159572028928805E-5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5.1490036329790758</v>
      </c>
      <c r="H267" s="10">
        <f t="shared" si="27"/>
        <v>-1.3000524419977852</v>
      </c>
      <c r="I267">
        <f t="shared" si="23"/>
        <v>-10.400419535982282</v>
      </c>
      <c r="K267">
        <f t="shared" si="24"/>
        <v>-1.2963246096423162</v>
      </c>
      <c r="M267">
        <f t="shared" si="25"/>
        <v>-1.2963246096423162</v>
      </c>
      <c r="N267" s="13">
        <f t="shared" si="26"/>
        <v>1.3896734070481774E-5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5.1625707307885458</v>
      </c>
      <c r="H268" s="10">
        <f t="shared" si="27"/>
        <v>-1.2849407492442002</v>
      </c>
      <c r="I268">
        <f t="shared" si="23"/>
        <v>-10.279525993953602</v>
      </c>
      <c r="K268">
        <f t="shared" si="24"/>
        <v>-1.2816298372204824</v>
      </c>
      <c r="M268">
        <f t="shared" si="25"/>
        <v>-1.2816298372204824</v>
      </c>
      <c r="N268" s="13">
        <f t="shared" si="26"/>
        <v>1.0962138428799129E-5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5.1761378285980157</v>
      </c>
      <c r="H269" s="10">
        <f t="shared" si="27"/>
        <v>-1.2699917480337168</v>
      </c>
      <c r="I269">
        <f t="shared" si="23"/>
        <v>-10.159933984269735</v>
      </c>
      <c r="K269">
        <f t="shared" si="24"/>
        <v>-1.2670999415476343</v>
      </c>
      <c r="M269">
        <f t="shared" si="25"/>
        <v>-1.2670999415476343</v>
      </c>
      <c r="N269" s="13">
        <f t="shared" si="26"/>
        <v>8.3625447529491628E-6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5.1897049264074866</v>
      </c>
      <c r="H270" s="10">
        <f t="shared" si="27"/>
        <v>-1.255203820186386</v>
      </c>
      <c r="I270">
        <f t="shared" si="23"/>
        <v>-10.041630561491088</v>
      </c>
      <c r="K270">
        <f t="shared" si="24"/>
        <v>-1.2527331496267173</v>
      </c>
      <c r="M270">
        <f t="shared" si="25"/>
        <v>-1.2527331496267173</v>
      </c>
      <c r="N270" s="13">
        <f t="shared" si="26"/>
        <v>6.1042130144134147E-6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5.2032720242169566</v>
      </c>
      <c r="H271" s="10">
        <f t="shared" si="27"/>
        <v>-1.2405753623901212</v>
      </c>
      <c r="I271">
        <f t="shared" si="23"/>
        <v>-9.9246028991209698</v>
      </c>
      <c r="K271">
        <f t="shared" si="24"/>
        <v>-1.2385277046722813</v>
      </c>
      <c r="M271">
        <f t="shared" si="25"/>
        <v>-1.2385277046722813</v>
      </c>
      <c r="N271" s="13">
        <f t="shared" si="26"/>
        <v>4.1929021294292218E-6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5.2168391220264265</v>
      </c>
      <c r="H272" s="10">
        <f t="shared" si="27"/>
        <v>-1.2261047861006513</v>
      </c>
      <c r="I272">
        <f t="shared" si="23"/>
        <v>-9.8088382888052106</v>
      </c>
      <c r="K272">
        <f t="shared" si="24"/>
        <v>-1.2244818660659957</v>
      </c>
      <c r="M272">
        <f t="shared" si="25"/>
        <v>-1.2244818660659957</v>
      </c>
      <c r="N272" s="13">
        <f t="shared" si="26"/>
        <v>2.6338694388864816E-6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5.2304062198358956</v>
      </c>
      <c r="H273" s="10">
        <f t="shared" si="27"/>
        <v>-1.2117905174396493</v>
      </c>
      <c r="I273">
        <f t="shared" si="23"/>
        <v>-9.6943241395171942</v>
      </c>
      <c r="K273">
        <f t="shared" si="24"/>
        <v>-1.2105939093079339</v>
      </c>
      <c r="M273">
        <f t="shared" si="25"/>
        <v>-1.2105939093079339</v>
      </c>
      <c r="N273" s="13">
        <f t="shared" si="26"/>
        <v>1.4318710208874302E-6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5.2439733176453656</v>
      </c>
      <c r="H274" s="10">
        <f t="shared" si="27"/>
        <v>-1.1976309970912271</v>
      </c>
      <c r="I274">
        <f t="shared" si="23"/>
        <v>-9.5810479767298169</v>
      </c>
      <c r="K274">
        <f t="shared" si="24"/>
        <v>-1.1968621259638301</v>
      </c>
      <c r="M274">
        <f t="shared" si="25"/>
        <v>-1.1968621259638301</v>
      </c>
      <c r="N274" s="13">
        <f t="shared" si="26"/>
        <v>5.9116281054471253E-7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2"/>
        <v>5.2575404154548364</v>
      </c>
      <c r="H275" s="10">
        <f t="shared" si="27"/>
        <v>-1.1836246801969375</v>
      </c>
      <c r="I275">
        <f t="shared" si="23"/>
        <v>-9.4689974415754996</v>
      </c>
      <c r="K275">
        <f t="shared" si="24"/>
        <v>-1.1832848236085092</v>
      </c>
      <c r="M275">
        <f t="shared" si="25"/>
        <v>-1.1832848236085092</v>
      </c>
      <c r="N275" s="13">
        <f t="shared" si="26"/>
        <v>1.1550250069810782E-7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29">$E$11*(D276/$E$12+1)</f>
        <v>5.2711075132643055</v>
      </c>
      <c r="H276" s="10">
        <f t="shared" si="27"/>
        <v>-1.1697700362494441</v>
      </c>
      <c r="I276">
        <f t="shared" ref="I276:I339" si="30">H276*$E$6</f>
        <v>-9.3581602899955527</v>
      </c>
      <c r="K276">
        <f t="shared" ref="K276:K339" si="31">$L$9*$L$6*EXP(-$L$4*(G276/$L$10-1))+6*$L$6*EXP(-$L$4*(2/SQRT(3)*G276/$L$10-1))+12*$L$6*EXP(-$L$4*(SQRT(2)*2/SQRT(3)*G276/$L$10-1))-SQRT($L$9*$L$7^2*EXP(-2*$L$5*(G276/$L$10-1))+6*$L$7^2*EXP(-2*$L$5*(2/SQRT(3)*G276/$L$10-1))+12*$L$7^2*EXP(-2*$L$5*(SQRT(2)*2/SQRT(3)*G276/$L$10-1)))</f>
        <v>-1.1698603257656737</v>
      </c>
      <c r="M276">
        <f t="shared" ref="M276:M339" si="32">$L$9*$O$6*EXP(-$O$4*(G276/$L$10-1))+6*$O$6*EXP(-$O$4*(2/SQRT(3)*G276/$L$10-1))+12*$O$6*EXP(-$O$4*(SQRT(2)*2/SQRT(3)*G276/$L$10-1))-SQRT($L$9*$O$7^2*EXP(-2*$O$5*(G276/$L$10-1))+6*$O$7^2*EXP(-2*$O$5*(2/SQRT(3)*G276/$L$10-1))+12*$O$7^2*EXP(-2*$O$5*(SQRT(2)*2/SQRT(3)*G276/$L$10-1)))</f>
        <v>-1.1698603257656737</v>
      </c>
      <c r="N276" s="13">
        <f t="shared" ref="N276:N339" si="33">(M276-H276)^2*O276</f>
        <v>8.1521967409716361E-9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5.2846746110737763</v>
      </c>
      <c r="H277" s="10">
        <f t="shared" ref="H277:H340" si="34">-(-$B$4)*(1+D277+$E$5*D277^3)*EXP(-D277)</f>
        <v>-1.1560655489849909</v>
      </c>
      <c r="I277">
        <f t="shared" si="30"/>
        <v>-9.2485243918799274</v>
      </c>
      <c r="K277">
        <f t="shared" si="31"/>
        <v>-1.1565869718442316</v>
      </c>
      <c r="M277">
        <f t="shared" si="32"/>
        <v>-1.1565869718442316</v>
      </c>
      <c r="N277" s="13">
        <f t="shared" si="33"/>
        <v>2.7188179813877574E-7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5.2982417088832543</v>
      </c>
      <c r="H278" s="10">
        <f t="shared" si="34"/>
        <v>-1.1425097162748128</v>
      </c>
      <c r="I278">
        <f t="shared" si="30"/>
        <v>-9.1400777301985023</v>
      </c>
      <c r="K278">
        <f t="shared" si="31"/>
        <v>-1.1434631170713572</v>
      </c>
      <c r="M278">
        <f t="shared" si="32"/>
        <v>-1.1434631170713572</v>
      </c>
      <c r="N278" s="13">
        <f t="shared" si="33"/>
        <v>9.0897307885145664E-7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5.3118088066927163</v>
      </c>
      <c r="H279" s="10">
        <f t="shared" si="34"/>
        <v>-1.1291010500156526</v>
      </c>
      <c r="I279">
        <f t="shared" si="30"/>
        <v>-9.0328084001252211</v>
      </c>
      <c r="K279">
        <f t="shared" si="31"/>
        <v>-1.1304871324224661</v>
      </c>
      <c r="M279">
        <f t="shared" si="32"/>
        <v>-1.1304871324224661</v>
      </c>
      <c r="N279" s="13">
        <f t="shared" si="33"/>
        <v>1.9212244384778564E-6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5.3253759045021871</v>
      </c>
      <c r="H280" s="10">
        <f t="shared" si="34"/>
        <v>-1.1158380760193691</v>
      </c>
      <c r="I280">
        <f t="shared" si="30"/>
        <v>-8.926704608154953</v>
      </c>
      <c r="K280">
        <f t="shared" si="31"/>
        <v>-1.1176574045481493</v>
      </c>
      <c r="M280">
        <f t="shared" si="32"/>
        <v>-1.1176574045481493</v>
      </c>
      <c r="N280" s="13">
        <f t="shared" si="33"/>
        <v>3.3099562956335095E-6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5.3389430023116571</v>
      </c>
      <c r="H281" s="10">
        <f t="shared" si="34"/>
        <v>-1.1027193339019881</v>
      </c>
      <c r="I281">
        <f t="shared" si="30"/>
        <v>-8.8217546712159045</v>
      </c>
      <c r="K281">
        <f t="shared" si="31"/>
        <v>-1.1049723356984693</v>
      </c>
      <c r="M281">
        <f t="shared" si="32"/>
        <v>-1.1049723356984693</v>
      </c>
      <c r="N281" s="13">
        <f t="shared" si="33"/>
        <v>5.0760170949477246E-6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5.3525101001211333</v>
      </c>
      <c r="H282" s="10">
        <f t="shared" si="34"/>
        <v>-1.0897433769720675</v>
      </c>
      <c r="I282">
        <f t="shared" si="30"/>
        <v>-8.7179470157765397</v>
      </c>
      <c r="K282">
        <f t="shared" si="31"/>
        <v>-1.092430343644498</v>
      </c>
      <c r="M282">
        <f t="shared" si="32"/>
        <v>-1.092430343644498</v>
      </c>
      <c r="N282" s="13">
        <f t="shared" si="33"/>
        <v>7.2197898987523036E-6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5.366077197930597</v>
      </c>
      <c r="H283" s="10">
        <f t="shared" si="34"/>
        <v>-1.0769087721186532</v>
      </c>
      <c r="I283">
        <f t="shared" si="30"/>
        <v>-8.6152701769492257</v>
      </c>
      <c r="K283">
        <f t="shared" si="31"/>
        <v>-1.080029861597456</v>
      </c>
      <c r="M283">
        <f t="shared" si="32"/>
        <v>-1.080029861597456</v>
      </c>
      <c r="N283" s="13">
        <f t="shared" si="33"/>
        <v>9.7411995346931662E-6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5.379644295740067</v>
      </c>
      <c r="H284" s="10">
        <f t="shared" si="34"/>
        <v>-1.0642140996987643</v>
      </c>
      <c r="I284">
        <f t="shared" si="30"/>
        <v>-8.5137127975901148</v>
      </c>
      <c r="K284">
        <f t="shared" si="31"/>
        <v>-1.0677693381254036</v>
      </c>
      <c r="M284">
        <f t="shared" si="32"/>
        <v>-1.0677693381254036</v>
      </c>
      <c r="N284" s="13">
        <f t="shared" si="33"/>
        <v>1.2639720270252653E-5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5.3932113935495378</v>
      </c>
      <c r="H285" s="10">
        <f t="shared" si="34"/>
        <v>-1.0516579534247066</v>
      </c>
      <c r="I285">
        <f t="shared" si="30"/>
        <v>-8.4132636273976527</v>
      </c>
      <c r="K285">
        <f t="shared" si="31"/>
        <v>-1.0556472370678431</v>
      </c>
      <c r="M285">
        <f t="shared" si="32"/>
        <v>-1.0556472370678431</v>
      </c>
      <c r="N285" s="13">
        <f t="shared" si="33"/>
        <v>1.5914383985396858E-5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5.4067784913590131</v>
      </c>
      <c r="H286" s="10">
        <f t="shared" si="34"/>
        <v>-1.0392389402510958</v>
      </c>
      <c r="I286">
        <f t="shared" si="30"/>
        <v>-8.313911522008766</v>
      </c>
      <c r="K286">
        <f t="shared" si="31"/>
        <v>-1.0436620374481462</v>
      </c>
      <c r="M286">
        <f t="shared" si="32"/>
        <v>-1.0436620374481462</v>
      </c>
      <c r="N286" s="13">
        <f t="shared" si="33"/>
        <v>1.956378881455576E-5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5.4203455891684778</v>
      </c>
      <c r="H287" s="10">
        <f t="shared" si="34"/>
        <v>-1.0269556802618303</v>
      </c>
      <c r="I287">
        <f t="shared" si="30"/>
        <v>-8.2156454420946421</v>
      </c>
      <c r="K287">
        <f t="shared" si="31"/>
        <v>-1.0318122333840853</v>
      </c>
      <c r="M287">
        <f t="shared" si="32"/>
        <v>-1.0318122333840853</v>
      </c>
      <c r="N287" s="13">
        <f t="shared" si="33"/>
        <v>2.3586108229285571E-5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5.4339126869779468</v>
      </c>
      <c r="H288" s="10">
        <f t="shared" si="34"/>
        <v>-1.0148068065569384</v>
      </c>
      <c r="I288">
        <f t="shared" si="30"/>
        <v>-8.1184544524555076</v>
      </c>
      <c r="K288">
        <f t="shared" si="31"/>
        <v>-1.0200963339964619</v>
      </c>
      <c r="M288">
        <f t="shared" si="32"/>
        <v>-1.0200963339964619</v>
      </c>
      <c r="N288" s="13">
        <f t="shared" si="33"/>
        <v>2.7979100533471919E-5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5.4474797847874168</v>
      </c>
      <c r="H289" s="10">
        <f t="shared" si="34"/>
        <v>-1.002790965139573</v>
      </c>
      <c r="I289">
        <f t="shared" si="30"/>
        <v>-8.022327721116584</v>
      </c>
      <c r="K289">
        <f t="shared" si="31"/>
        <v>-1.0085128633161051</v>
      </c>
      <c r="M289">
        <f t="shared" si="32"/>
        <v>-1.0085128633161051</v>
      </c>
      <c r="N289" s="13">
        <f t="shared" si="33"/>
        <v>3.2740118742601663E-5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5.4610468825968947</v>
      </c>
      <c r="H290" s="10">
        <f t="shared" si="34"/>
        <v>-0.99090681480302312</v>
      </c>
      <c r="I290">
        <f t="shared" si="30"/>
        <v>-7.9272545184241849</v>
      </c>
      <c r="K290">
        <f t="shared" si="31"/>
        <v>-0.99706036018918842</v>
      </c>
      <c r="M290">
        <f t="shared" si="32"/>
        <v>-0.99706036018918842</v>
      </c>
      <c r="N290" s="13">
        <f t="shared" si="33"/>
        <v>3.7866120819596305E-5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5.4746139804063576</v>
      </c>
      <c r="H291" s="10">
        <f t="shared" si="34"/>
        <v>-0.97915302701796347</v>
      </c>
      <c r="I291">
        <f t="shared" si="30"/>
        <v>-7.8332242161437078</v>
      </c>
      <c r="K291">
        <f t="shared" si="31"/>
        <v>-0.98573737818111196</v>
      </c>
      <c r="M291">
        <f t="shared" si="32"/>
        <v>-0.98573737818111196</v>
      </c>
      <c r="N291" s="13">
        <f t="shared" si="33"/>
        <v>4.3353680239654782E-5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5.4881810782158276</v>
      </c>
      <c r="H292" s="10">
        <f t="shared" si="34"/>
        <v>-0.96752828581984696</v>
      </c>
      <c r="I292">
        <f t="shared" si="30"/>
        <v>-7.7402262865587756</v>
      </c>
      <c r="K292">
        <f t="shared" si="31"/>
        <v>-0.97454248547889266</v>
      </c>
      <c r="M292">
        <f t="shared" si="32"/>
        <v>-0.97454248547889266</v>
      </c>
      <c r="N292" s="13">
        <f t="shared" si="33"/>
        <v>4.919899685695689E-5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5.5017481760252975</v>
      </c>
      <c r="H293" s="10">
        <f t="shared" si="34"/>
        <v>-0.95603128769670076</v>
      </c>
      <c r="I293">
        <f t="shared" si="30"/>
        <v>-7.6482503015736061</v>
      </c>
      <c r="K293">
        <f t="shared" si="31"/>
        <v>-0.96347426479237419</v>
      </c>
      <c r="M293">
        <f t="shared" si="32"/>
        <v>-0.96347426479237419</v>
      </c>
      <c r="N293" s="13">
        <f t="shared" si="33"/>
        <v>5.5397908046719304E-5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5.5153152738347737</v>
      </c>
      <c r="H294" s="10">
        <f t="shared" si="34"/>
        <v>-0.94466074147717893</v>
      </c>
      <c r="I294">
        <f t="shared" si="30"/>
        <v>-7.5572859318174315</v>
      </c>
      <c r="K294">
        <f t="shared" si="31"/>
        <v>-0.9525313132541473</v>
      </c>
      <c r="M294">
        <f t="shared" si="32"/>
        <v>-0.9525313132541473</v>
      </c>
      <c r="N294" s="13">
        <f t="shared" si="33"/>
        <v>6.1945900096411065E-5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5.5288823716442375</v>
      </c>
      <c r="H295" s="10">
        <f t="shared" si="34"/>
        <v>-0.93341536821907367</v>
      </c>
      <c r="I295">
        <f t="shared" si="30"/>
        <v>-7.4673229457525894</v>
      </c>
      <c r="K295">
        <f t="shared" si="31"/>
        <v>-0.94171224231841688</v>
      </c>
      <c r="M295">
        <f t="shared" si="32"/>
        <v>-0.94171224231841688</v>
      </c>
      <c r="N295" s="13">
        <f t="shared" si="33"/>
        <v>6.8838119820352202E-5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5.5424494694537074</v>
      </c>
      <c r="H296" s="10">
        <f t="shared" si="34"/>
        <v>-0.92229390109818543</v>
      </c>
      <c r="I296">
        <f t="shared" si="30"/>
        <v>-7.3783512087854835</v>
      </c>
      <c r="K296">
        <f t="shared" si="31"/>
        <v>-0.93101567765876969</v>
      </c>
      <c r="M296">
        <f t="shared" si="32"/>
        <v>-0.93101567765876969</v>
      </c>
      <c r="N296" s="13">
        <f t="shared" si="33"/>
        <v>7.606938637275701E-5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5.5560165672631783</v>
      </c>
      <c r="H297" s="10">
        <f t="shared" si="34"/>
        <v>-0.91129508529779191</v>
      </c>
      <c r="I297">
        <f t="shared" si="30"/>
        <v>-7.2903606823823353</v>
      </c>
      <c r="K297">
        <f t="shared" si="31"/>
        <v>-0.92044025906510241</v>
      </c>
      <c r="M297">
        <f t="shared" si="32"/>
        <v>-0.92044025906510241</v>
      </c>
      <c r="N297" s="13">
        <f t="shared" si="33"/>
        <v>8.3634203234304107E-5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5.5695836650726545</v>
      </c>
      <c r="H298" s="10">
        <f t="shared" si="34"/>
        <v>-0.90041767789855109</v>
      </c>
      <c r="I298">
        <f t="shared" si="30"/>
        <v>-7.2033414231884088</v>
      </c>
      <c r="K298">
        <f t="shared" si="31"/>
        <v>-0.90998464033961579</v>
      </c>
      <c r="M298">
        <f t="shared" si="32"/>
        <v>-0.90998464033961579</v>
      </c>
      <c r="N298" s="13">
        <f t="shared" si="33"/>
        <v>9.1526770348742591E-5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5.5831507628821182</v>
      </c>
      <c r="H299" s="10">
        <f t="shared" si="34"/>
        <v>-0.88966044776904685</v>
      </c>
      <c r="I299">
        <f t="shared" si="30"/>
        <v>-7.1172835821523748</v>
      </c>
      <c r="K299">
        <f t="shared" si="31"/>
        <v>-0.89964748919208126</v>
      </c>
      <c r="M299">
        <f t="shared" si="32"/>
        <v>-0.89964748919208126</v>
      </c>
      <c r="N299" s="13">
        <f t="shared" si="33"/>
        <v>9.9740996385405271E-5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5.5967178606915891</v>
      </c>
      <c r="H300" s="10">
        <f t="shared" si="34"/>
        <v>-0.87902217545684391</v>
      </c>
      <c r="I300">
        <f t="shared" si="30"/>
        <v>-7.0321774036547513</v>
      </c>
      <c r="K300">
        <f t="shared" si="31"/>
        <v>-0.88942748713432818</v>
      </c>
      <c r="M300">
        <f t="shared" si="32"/>
        <v>-0.88942748713432818</v>
      </c>
      <c r="N300" s="13">
        <f t="shared" si="33"/>
        <v>1.0827051110559038E-4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5.6102849585010652</v>
      </c>
      <c r="H301" s="10">
        <f t="shared" si="34"/>
        <v>-0.86850165308028737</v>
      </c>
      <c r="I301">
        <f t="shared" si="30"/>
        <v>-6.948013224642299</v>
      </c>
      <c r="K301">
        <f t="shared" si="31"/>
        <v>-0.87932332937419488</v>
      </c>
      <c r="M301">
        <f t="shared" si="32"/>
        <v>-0.87932332937419488</v>
      </c>
      <c r="N301" s="13">
        <f t="shared" si="33"/>
        <v>1.1710867781011982E-4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5.6238520563105352</v>
      </c>
      <c r="H302" s="10">
        <f t="shared" si="34"/>
        <v>-0.85809768422091148</v>
      </c>
      <c r="I302">
        <f t="shared" si="30"/>
        <v>-6.8647814737672919</v>
      </c>
      <c r="K302">
        <f t="shared" si="31"/>
        <v>-0.86933372470885517</v>
      </c>
      <c r="M302">
        <f t="shared" si="32"/>
        <v>-0.86933372470885517</v>
      </c>
      <c r="N302" s="13">
        <f t="shared" si="33"/>
        <v>1.2624860584670982E-4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5.637419154120006</v>
      </c>
      <c r="H303" s="10">
        <f t="shared" si="34"/>
        <v>-0.84780908381652476</v>
      </c>
      <c r="I303">
        <f t="shared" si="30"/>
        <v>-6.782472670532198</v>
      </c>
      <c r="K303">
        <f t="shared" si="31"/>
        <v>-0.85945739541763733</v>
      </c>
      <c r="M303">
        <f t="shared" si="32"/>
        <v>-0.85945739541763733</v>
      </c>
      <c r="N303" s="13">
        <f t="shared" si="33"/>
        <v>1.356831631566137E-4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5.650986251929468</v>
      </c>
      <c r="H304" s="10">
        <f t="shared" si="34"/>
        <v>-0.8376346780550723</v>
      </c>
      <c r="I304">
        <f t="shared" si="30"/>
        <v>-6.7010774244405784</v>
      </c>
      <c r="K304">
        <f t="shared" si="31"/>
        <v>-0.84969307715445197</v>
      </c>
      <c r="M304">
        <f t="shared" si="32"/>
        <v>-0.84969307715445197</v>
      </c>
      <c r="N304" s="13">
        <f t="shared" si="33"/>
        <v>1.4540498883992039E-4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5.664553349738946</v>
      </c>
      <c r="H305" s="10">
        <f t="shared" si="34"/>
        <v>-0.82757330426918241</v>
      </c>
      <c r="I305">
        <f t="shared" si="30"/>
        <v>-6.6205864341534593</v>
      </c>
      <c r="K305">
        <f t="shared" si="31"/>
        <v>-0.840039518839785</v>
      </c>
      <c r="M305">
        <f t="shared" si="32"/>
        <v>-0.840039518839785</v>
      </c>
      <c r="N305" s="13">
        <f t="shared" si="33"/>
        <v>1.5540650572030447E-4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5.6781204475484142</v>
      </c>
      <c r="H306" s="10">
        <f t="shared" si="34"/>
        <v>-0.81762381083156688</v>
      </c>
      <c r="I306">
        <f t="shared" si="30"/>
        <v>-6.540990486652535</v>
      </c>
      <c r="K306">
        <f t="shared" si="31"/>
        <v>-0.83049548255246664</v>
      </c>
      <c r="M306">
        <f t="shared" si="32"/>
        <v>-0.83049548255246664</v>
      </c>
      <c r="N306" s="13">
        <f t="shared" si="33"/>
        <v>1.6567993289061053E-4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5.6916875453578859</v>
      </c>
      <c r="H307" s="10">
        <f t="shared" si="34"/>
        <v>-0.80778505705110337</v>
      </c>
      <c r="I307">
        <f t="shared" si="30"/>
        <v>-6.462280456408827</v>
      </c>
      <c r="K307">
        <f t="shared" si="31"/>
        <v>-0.82105974342105958</v>
      </c>
      <c r="M307">
        <f t="shared" si="32"/>
        <v>-0.82105974342105958</v>
      </c>
      <c r="N307" s="13">
        <f t="shared" si="33"/>
        <v>1.7621729822070125E-4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5.7052546431673488</v>
      </c>
      <c r="H308" s="10">
        <f t="shared" si="34"/>
        <v>-0.79805591306980839</v>
      </c>
      <c r="I308">
        <f t="shared" si="30"/>
        <v>-6.3844473045584671</v>
      </c>
      <c r="K308">
        <f t="shared" si="31"/>
        <v>-0.81173108951514295</v>
      </c>
      <c r="M308">
        <f t="shared" si="32"/>
        <v>-0.81173108951514295</v>
      </c>
      <c r="N308" s="13">
        <f t="shared" si="33"/>
        <v>1.8701045081103313E-4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5.7188217409768249</v>
      </c>
      <c r="H309" s="10">
        <f t="shared" si="34"/>
        <v>-0.78843525976057338</v>
      </c>
      <c r="I309">
        <f t="shared" si="30"/>
        <v>-6.3074820780845871</v>
      </c>
      <c r="K309">
        <f t="shared" si="31"/>
        <v>-0.80250832173635744</v>
      </c>
      <c r="M309">
        <f t="shared" si="32"/>
        <v>-0.80250832173635744</v>
      </c>
      <c r="N309" s="13">
        <f t="shared" si="33"/>
        <v>1.9805107337425923E-4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5.7323888387862958</v>
      </c>
      <c r="H310" s="10">
        <f t="shared" si="34"/>
        <v>-0.7789219886258093</v>
      </c>
      <c r="I310">
        <f t="shared" si="30"/>
        <v>-6.2313759090064744</v>
      </c>
      <c r="K310">
        <f t="shared" si="31"/>
        <v>-0.79339025370942828</v>
      </c>
      <c r="M310">
        <f t="shared" si="32"/>
        <v>-0.79339025370942828</v>
      </c>
      <c r="N310" s="13">
        <f t="shared" si="33"/>
        <v>2.0933069452986816E-4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5.7459559365957649</v>
      </c>
      <c r="H311" s="10">
        <f t="shared" si="34"/>
        <v>-0.76951500169685505</v>
      </c>
      <c r="I311">
        <f t="shared" si="30"/>
        <v>-6.1561200135748404</v>
      </c>
      <c r="K311">
        <f t="shared" si="31"/>
        <v>-0.7843757116730381</v>
      </c>
      <c r="M311">
        <f t="shared" si="32"/>
        <v>-0.7843757116730381</v>
      </c>
      <c r="N311" s="13">
        <f t="shared" si="33"/>
        <v>2.2084070099622646E-4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5.7595230344052295</v>
      </c>
      <c r="H312" s="10">
        <f t="shared" si="34"/>
        <v>-0.76021321143431397</v>
      </c>
      <c r="I312">
        <f t="shared" si="30"/>
        <v>-6.0817056914745118</v>
      </c>
      <c r="K312">
        <f t="shared" si="31"/>
        <v>-0.77546353437074034</v>
      </c>
      <c r="M312">
        <f t="shared" si="32"/>
        <v>-0.77546353437074034</v>
      </c>
      <c r="N312" s="13">
        <f t="shared" si="33"/>
        <v>2.3257234966529204E-4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5.7730901322147057</v>
      </c>
      <c r="H313" s="10">
        <f t="shared" si="34"/>
        <v>-0.75101554062921605</v>
      </c>
      <c r="I313">
        <f t="shared" si="30"/>
        <v>-6.0081243250337284</v>
      </c>
      <c r="K313">
        <f t="shared" si="31"/>
        <v>-0.76665257294186495</v>
      </c>
      <c r="M313">
        <f t="shared" si="32"/>
        <v>-0.76665257294186495</v>
      </c>
      <c r="N313" s="13">
        <f t="shared" si="33"/>
        <v>2.4451677954682587E-4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5.7866572300241756</v>
      </c>
      <c r="H314" s="10">
        <f t="shared" si="34"/>
        <v>-0.74192092230512507</v>
      </c>
      <c r="I314">
        <f t="shared" si="30"/>
        <v>-5.9353673784410006</v>
      </c>
      <c r="K314">
        <f t="shared" si="31"/>
        <v>-0.75794169081254126</v>
      </c>
      <c r="M314">
        <f t="shared" si="32"/>
        <v>-0.75794169081254126</v>
      </c>
      <c r="N314" s="13">
        <f t="shared" si="33"/>
        <v>2.5666502356821817E-4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5.8002243278336456</v>
      </c>
      <c r="H315" s="10">
        <f t="shared" si="34"/>
        <v>-0.73292829962105188</v>
      </c>
      <c r="I315">
        <f t="shared" si="30"/>
        <v>-5.8634263969684151</v>
      </c>
      <c r="K315">
        <f t="shared" si="31"/>
        <v>-0.74932976358674985</v>
      </c>
      <c r="M315">
        <f t="shared" si="32"/>
        <v>-0.74932976358674985</v>
      </c>
      <c r="N315" s="13">
        <f t="shared" si="33"/>
        <v>2.6900802021808903E-4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5.8137914256431085</v>
      </c>
      <c r="H316" s="10">
        <f t="shared" si="34"/>
        <v>-0.72403662577532746</v>
      </c>
      <c r="I316">
        <f t="shared" si="30"/>
        <v>-5.7922930062026197</v>
      </c>
      <c r="K316">
        <f t="shared" si="31"/>
        <v>-0.74081567893758438</v>
      </c>
      <c r="M316">
        <f t="shared" si="32"/>
        <v>-0.74081567893758438</v>
      </c>
      <c r="N316" s="13">
        <f t="shared" si="33"/>
        <v>2.8153662502184389E-4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5.8273585234525864</v>
      </c>
      <c r="H317" s="10">
        <f t="shared" si="34"/>
        <v>-0.71524486391033049</v>
      </c>
      <c r="I317">
        <f t="shared" si="30"/>
        <v>-5.7219589112826439</v>
      </c>
      <c r="K317">
        <f t="shared" si="31"/>
        <v>-0.7323983364986375</v>
      </c>
      <c r="M317">
        <f t="shared" si="32"/>
        <v>-0.7323983364986375</v>
      </c>
      <c r="N317" s="13">
        <f t="shared" si="33"/>
        <v>2.9424162183780026E-4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5.8409256212620564</v>
      </c>
      <c r="H318" s="10">
        <f t="shared" si="34"/>
        <v>-0.706551987018181</v>
      </c>
      <c r="I318">
        <f t="shared" si="30"/>
        <v>-5.652415896145448</v>
      </c>
      <c r="K318">
        <f t="shared" si="31"/>
        <v>-0.72407664775566993</v>
      </c>
      <c r="M318">
        <f t="shared" si="32"/>
        <v>-0.72407664775566993</v>
      </c>
      <c r="N318" s="13">
        <f t="shared" si="33"/>
        <v>3.0711373396408599E-4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5.8544927190715264</v>
      </c>
      <c r="H319" s="10">
        <f t="shared" si="34"/>
        <v>-0.69795697784726296</v>
      </c>
      <c r="I319">
        <f t="shared" si="30"/>
        <v>-5.5836558227781037</v>
      </c>
      <c r="K319">
        <f t="shared" si="31"/>
        <v>-0.71584953593843414</v>
      </c>
      <c r="M319">
        <f t="shared" si="32"/>
        <v>-0.71584953593843414</v>
      </c>
      <c r="N319" s="13">
        <f t="shared" si="33"/>
        <v>3.2014363504593543E-4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5.8680598168809892</v>
      </c>
      <c r="H320" s="10">
        <f t="shared" si="34"/>
        <v>-0.68945882880971809</v>
      </c>
      <c r="I320">
        <f t="shared" si="30"/>
        <v>-5.5156706304777448</v>
      </c>
      <c r="K320">
        <f t="shared" si="31"/>
        <v>-0.70771593591284321</v>
      </c>
      <c r="M320">
        <f t="shared" si="32"/>
        <v>-0.70771593591284321</v>
      </c>
      <c r="N320" s="13">
        <f t="shared" si="33"/>
        <v>3.3332195977498153E-4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5.8816269146904654</v>
      </c>
      <c r="H321" s="10">
        <f t="shared" si="34"/>
        <v>-0.68105654188980447</v>
      </c>
      <c r="I321">
        <f t="shared" si="30"/>
        <v>-5.4484523351184357</v>
      </c>
      <c r="K321">
        <f t="shared" si="31"/>
        <v>-0.69967479407339728</v>
      </c>
      <c r="M321">
        <f t="shared" si="32"/>
        <v>-0.69967479407339728</v>
      </c>
      <c r="N321" s="13">
        <f t="shared" si="33"/>
        <v>3.4663931437185839E-4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5.8951940124999371</v>
      </c>
      <c r="H322" s="10">
        <f t="shared" si="34"/>
        <v>-0.6727491285532341</v>
      </c>
      <c r="I322">
        <f t="shared" si="30"/>
        <v>-5.3819930284258728</v>
      </c>
      <c r="K322">
        <f t="shared" si="31"/>
        <v>-0.69172506823599844</v>
      </c>
      <c r="M322">
        <f t="shared" si="32"/>
        <v>-0.69172506823599844</v>
      </c>
      <c r="N322" s="13">
        <f t="shared" si="33"/>
        <v>3.6008628684391046E-4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5.9087611103094062</v>
      </c>
      <c r="H323" s="10">
        <f t="shared" si="34"/>
        <v>-0.66453560965733405</v>
      </c>
      <c r="I323">
        <f t="shared" si="30"/>
        <v>-5.3162848772586724</v>
      </c>
      <c r="K323">
        <f t="shared" si="31"/>
        <v>-0.68386572753105523</v>
      </c>
      <c r="M323">
        <f t="shared" si="32"/>
        <v>-0.68386572753105523</v>
      </c>
      <c r="N323" s="13">
        <f t="shared" si="33"/>
        <v>3.7365345701195529E-4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5.92232820811887</v>
      </c>
      <c r="H324" s="10">
        <f t="shared" si="34"/>
        <v>-0.65641501536218583</v>
      </c>
      <c r="I324">
        <f t="shared" si="30"/>
        <v>-5.2513201228974866</v>
      </c>
      <c r="K324">
        <f t="shared" si="31"/>
        <v>-0.67609575229702157</v>
      </c>
      <c r="M324">
        <f t="shared" si="32"/>
        <v>-0.67609575229702157</v>
      </c>
      <c r="N324" s="13">
        <f t="shared" si="33"/>
        <v>3.8733140629820773E-4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5.9358953059283461</v>
      </c>
      <c r="H325" s="10">
        <f t="shared" si="34"/>
        <v>-0.64838638504262602</v>
      </c>
      <c r="I325">
        <f t="shared" si="30"/>
        <v>-5.1870910803410082</v>
      </c>
      <c r="K325">
        <f t="shared" si="31"/>
        <v>-0.66841413397430904</v>
      </c>
      <c r="M325">
        <f t="shared" si="32"/>
        <v>-0.66841413397430904</v>
      </c>
      <c r="N325" s="13">
        <f t="shared" si="33"/>
        <v>4.0111072727053035E-4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5.9494624037378161</v>
      </c>
      <c r="H326" s="10">
        <f t="shared" si="34"/>
        <v>-0.64044876720121402</v>
      </c>
      <c r="I326">
        <f t="shared" si="30"/>
        <v>-5.1235901376097122</v>
      </c>
      <c r="K326">
        <f t="shared" si="31"/>
        <v>-0.66081987499968176</v>
      </c>
      <c r="M326">
        <f t="shared" si="32"/>
        <v>-0.66081987499968176</v>
      </c>
      <c r="N326" s="13">
        <f t="shared" si="33"/>
        <v>4.1498203293679299E-4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5.9630295015472869</v>
      </c>
      <c r="H327" s="10">
        <f t="shared" si="34"/>
        <v>-0.63260121938202318</v>
      </c>
      <c r="I327">
        <f t="shared" si="30"/>
        <v>-5.0608097550561855</v>
      </c>
      <c r="K327">
        <f t="shared" si="31"/>
        <v>-0.65331198870103313</v>
      </c>
      <c r="M327">
        <f t="shared" si="32"/>
        <v>-0.65331198870103313</v>
      </c>
      <c r="N327" s="13">
        <f t="shared" si="33"/>
        <v>4.2893596578524374E-4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5.9765965993567569</v>
      </c>
      <c r="H328" s="10">
        <f t="shared" si="34"/>
        <v>-0.62484280808538917</v>
      </c>
      <c r="I328">
        <f t="shared" si="30"/>
        <v>-4.9987424646831133</v>
      </c>
      <c r="K328">
        <f t="shared" si="31"/>
        <v>-0.6458894991926909</v>
      </c>
      <c r="M328">
        <f t="shared" si="32"/>
        <v>-0.6458894991926909</v>
      </c>
      <c r="N328" s="13">
        <f t="shared" si="33"/>
        <v>4.4296320656617372E-4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5.9901636971662269</v>
      </c>
      <c r="H329" s="10">
        <f t="shared" si="34"/>
        <v>-0.6171726086835323</v>
      </c>
      <c r="I329">
        <f t="shared" si="30"/>
        <v>-4.9373808694682584</v>
      </c>
      <c r="K329">
        <f t="shared" si="31"/>
        <v>-0.63855144127118779</v>
      </c>
      <c r="M329">
        <f t="shared" si="32"/>
        <v>-0.63855144127118779</v>
      </c>
      <c r="N329" s="13">
        <f t="shared" si="33"/>
        <v>4.5705448281100052E-4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6.0037307949756977</v>
      </c>
      <c r="H330" s="10">
        <f t="shared" si="34"/>
        <v>-0.60958970533706935</v>
      </c>
      <c r="I330">
        <f t="shared" si="30"/>
        <v>-4.8767176426965548</v>
      </c>
      <c r="K330">
        <f t="shared" si="31"/>
        <v>-0.63129686031155052</v>
      </c>
      <c r="M330">
        <f t="shared" si="32"/>
        <v>-0.63129686031155052</v>
      </c>
      <c r="N330" s="13">
        <f t="shared" si="33"/>
        <v>4.7120057708614256E-4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6.0172978927851668</v>
      </c>
      <c r="H331" s="10">
        <f t="shared" si="34"/>
        <v>-0.60209319091241376</v>
      </c>
      <c r="I331">
        <f t="shared" si="30"/>
        <v>-4.81674552729931</v>
      </c>
      <c r="K331">
        <f t="shared" si="31"/>
        <v>-0.62412481216411764</v>
      </c>
      <c r="M331">
        <f t="shared" si="32"/>
        <v>-0.62412481216411764</v>
      </c>
      <c r="N331" s="13">
        <f t="shared" si="33"/>
        <v>4.8539233497853007E-4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6.0308649905946377</v>
      </c>
      <c r="H332" s="10">
        <f t="shared" si="34"/>
        <v>-0.59468216690005082</v>
      </c>
      <c r="I332">
        <f t="shared" si="30"/>
        <v>-4.7574573352004066</v>
      </c>
      <c r="K332">
        <f t="shared" si="31"/>
        <v>-0.61703436305189241</v>
      </c>
      <c r="M332">
        <f t="shared" si="32"/>
        <v>-0.61703436305189241</v>
      </c>
      <c r="N332" s="13">
        <f t="shared" si="33"/>
        <v>4.9962067281040178E-4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6.0444320884041076</v>
      </c>
      <c r="H333" s="10">
        <f t="shared" si="34"/>
        <v>-0.58735574333368856</v>
      </c>
      <c r="I333">
        <f t="shared" si="30"/>
        <v>-4.6988459466695085</v>
      </c>
      <c r="K333">
        <f t="shared" si="31"/>
        <v>-0.61002458946847116</v>
      </c>
      <c r="M333">
        <f t="shared" si="32"/>
        <v>-0.61002458946847116</v>
      </c>
      <c r="N333" s="13">
        <f t="shared" si="33"/>
        <v>5.1387658508244779E-4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6.0579991862135776</v>
      </c>
      <c r="H334" s="10">
        <f t="shared" si="34"/>
        <v>-0.58011303871027486</v>
      </c>
      <c r="I334">
        <f t="shared" si="30"/>
        <v>-4.6409043096821989</v>
      </c>
      <c r="K334">
        <f t="shared" si="31"/>
        <v>-0.60309457807652778</v>
      </c>
      <c r="M334">
        <f t="shared" si="32"/>
        <v>-0.60309457807652778</v>
      </c>
      <c r="N334" s="13">
        <f t="shared" si="33"/>
        <v>5.2815115164263229E-4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6.0715662840230467</v>
      </c>
      <c r="H335" s="10">
        <f t="shared" si="34"/>
        <v>-0.57295317991087114</v>
      </c>
      <c r="I335">
        <f t="shared" si="30"/>
        <v>-4.5836254392869691</v>
      </c>
      <c r="K335">
        <f t="shared" si="31"/>
        <v>-0.5962434256068988</v>
      </c>
      <c r="M335">
        <f t="shared" si="32"/>
        <v>-0.5962434256068988</v>
      </c>
      <c r="N335" s="13">
        <f t="shared" si="33"/>
        <v>5.4243554458133529E-4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6.0851333818325166</v>
      </c>
      <c r="H336" s="10">
        <f t="shared" si="34"/>
        <v>-0.56587530212238302</v>
      </c>
      <c r="I336">
        <f t="shared" si="30"/>
        <v>-4.5270024169790641</v>
      </c>
      <c r="K336">
        <f t="shared" si="31"/>
        <v>-0.58947023875826332</v>
      </c>
      <c r="M336">
        <f t="shared" si="32"/>
        <v>-0.58947023875826332</v>
      </c>
      <c r="N336" s="13">
        <f t="shared" si="33"/>
        <v>5.5672103485120659E-4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6.0987004796419875</v>
      </c>
      <c r="H337" s="10">
        <f t="shared" si="34"/>
        <v>-0.55887854876013099</v>
      </c>
      <c r="I337">
        <f t="shared" si="30"/>
        <v>-4.4710283900810479</v>
      </c>
      <c r="K337">
        <f t="shared" si="31"/>
        <v>-0.58277413409743695</v>
      </c>
      <c r="M337">
        <f t="shared" si="32"/>
        <v>-0.58277413409743695</v>
      </c>
      <c r="N337" s="13">
        <f t="shared" si="33"/>
        <v>5.7099899861247144E-4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6.1122675774514565</v>
      </c>
      <c r="H338" s="10">
        <f t="shared" si="34"/>
        <v>-0.55196207139126341</v>
      </c>
      <c r="I338">
        <f t="shared" si="30"/>
        <v>-4.4156965711301073</v>
      </c>
      <c r="K338">
        <f t="shared" si="31"/>
        <v>-0.57615423796029264</v>
      </c>
      <c r="M338">
        <f t="shared" si="32"/>
        <v>-0.57615423796029264</v>
      </c>
      <c r="N338" s="13">
        <f t="shared" si="33"/>
        <v>5.8526092330365542E-4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29"/>
        <v>6.1258346752609274</v>
      </c>
      <c r="H339" s="10">
        <f t="shared" si="34"/>
        <v>-0.54512502965899479</v>
      </c>
      <c r="I339">
        <f t="shared" si="30"/>
        <v>-4.3610002372719583</v>
      </c>
      <c r="K339">
        <f t="shared" si="31"/>
        <v>-0.56960968635330578</v>
      </c>
      <c r="M339">
        <f t="shared" si="32"/>
        <v>-0.56960968635330578</v>
      </c>
      <c r="N339" s="13">
        <f t="shared" si="33"/>
        <v>5.9949841343826806E-4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6">$E$11*(D340/$E$12+1)</f>
        <v>6.1394017730703974</v>
      </c>
      <c r="H340" s="10">
        <f t="shared" si="34"/>
        <v>-0.5383665912076695</v>
      </c>
      <c r="I340">
        <f t="shared" ref="I340:I403" si="37">H340*$E$6</f>
        <v>-4.306932729661356</v>
      </c>
      <c r="K340">
        <f t="shared" ref="K340:K403" si="38">$L$9*$L$6*EXP(-$L$4*(G340/$L$10-1))+6*$L$6*EXP(-$L$4*(2/SQRT(3)*G340/$L$10-1))+12*$L$6*EXP(-$L$4*(SQRT(2)*2/SQRT(3)*G340/$L$10-1))-SQRT($L$9*$L$7^2*EXP(-2*$L$5*(G340/$L$10-1))+6*$L$7^2*EXP(-2*$L$5*(2/SQRT(3)*G340/$L$10-1))+12*$L$7^2*EXP(-2*$L$5*(SQRT(2)*2/SQRT(3)*G340/$L$10-1)))</f>
        <v>-0.56313962485575919</v>
      </c>
      <c r="M340">
        <f t="shared" ref="M340:M403" si="39">$L$9*$O$6*EXP(-$O$4*(G340/$L$10-1))+6*$O$6*EXP(-$O$4*(2/SQRT(3)*G340/$L$10-1))+12*$O$6*EXP(-$O$4*(SQRT(2)*2/SQRT(3)*G340/$L$10-1))-SQRT($L$9*$O$7^2*EXP(-2*$O$5*(G340/$L$10-1))+6*$O$7^2*EXP(-2*$O$5*(2/SQRT(3)*G340/$L$10-1))+12*$O$7^2*EXP(-2*$O$5*(SQRT(2)*2/SQRT(3)*G340/$L$10-1)))</f>
        <v>-0.56313962485575919</v>
      </c>
      <c r="N340" s="13">
        <f t="shared" ref="N340:N403" si="40">(M340-H340)^2*O340</f>
        <v>6.1370319612938417E-4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6.1529688708798673</v>
      </c>
      <c r="H341" s="10">
        <f t="shared" ref="H341:H404" si="41">-(-$B$4)*(1+D341+$E$5*D341^3)*EXP(-D341)</f>
        <v>-0.53168593160863387</v>
      </c>
      <c r="I341">
        <f t="shared" si="37"/>
        <v>-4.2534874528690709</v>
      </c>
      <c r="K341">
        <f t="shared" si="38"/>
        <v>-0.55674320852258674</v>
      </c>
      <c r="M341">
        <f t="shared" si="39"/>
        <v>-0.55674320852258674</v>
      </c>
      <c r="N341" s="13">
        <f t="shared" si="40"/>
        <v>6.2786712634251571E-4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6.1665359686893382</v>
      </c>
      <c r="H342" s="10">
        <f t="shared" si="41"/>
        <v>-0.52508223428691836</v>
      </c>
      <c r="I342">
        <f t="shared" si="37"/>
        <v>-4.2006578742953469</v>
      </c>
      <c r="K342">
        <f t="shared" si="38"/>
        <v>-0.55041960178788785</v>
      </c>
      <c r="M342">
        <f t="shared" si="39"/>
        <v>-0.55041960178788785</v>
      </c>
      <c r="N342" s="13">
        <f t="shared" si="40"/>
        <v>6.4198219187918478E-4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6.1801030664988081</v>
      </c>
      <c r="H343" s="10">
        <f t="shared" si="41"/>
        <v>-0.51855469044870972</v>
      </c>
      <c r="I343">
        <f t="shared" si="37"/>
        <v>-4.1484375235896778</v>
      </c>
      <c r="K343">
        <f t="shared" si="38"/>
        <v>-0.54416797836911102</v>
      </c>
      <c r="M343">
        <f t="shared" si="39"/>
        <v>-0.54416797836911102</v>
      </c>
      <c r="N343" s="13">
        <f t="shared" si="40"/>
        <v>6.5604051809337494E-4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6.1936701643082781</v>
      </c>
      <c r="H344" s="10">
        <f t="shared" si="41"/>
        <v>-0.51210249900961713</v>
      </c>
      <c r="I344">
        <f t="shared" si="37"/>
        <v>-4.096819992076937</v>
      </c>
      <c r="K344">
        <f t="shared" si="38"/>
        <v>-0.53798752117190862</v>
      </c>
      <c r="M344">
        <f t="shared" si="39"/>
        <v>-0.53798752117190862</v>
      </c>
      <c r="N344" s="13">
        <f t="shared" si="40"/>
        <v>6.7003437234232181E-4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6.207237262117749</v>
      </c>
      <c r="H345" s="10">
        <f t="shared" si="41"/>
        <v>-0.50572486652370963</v>
      </c>
      <c r="I345">
        <f t="shared" si="37"/>
        <v>-4.045798932189677</v>
      </c>
      <c r="K345">
        <f t="shared" si="38"/>
        <v>-0.53187742219568135</v>
      </c>
      <c r="M345">
        <f t="shared" si="39"/>
        <v>-0.53187742219568135</v>
      </c>
      <c r="N345" s="13">
        <f t="shared" si="40"/>
        <v>6.8395616817558034E-4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6.220804359927218</v>
      </c>
      <c r="H346" s="10">
        <f t="shared" si="41"/>
        <v>-0.49942100711332893</v>
      </c>
      <c r="I346">
        <f t="shared" si="37"/>
        <v>-3.9953680569066314</v>
      </c>
      <c r="K346">
        <f t="shared" si="38"/>
        <v>-0.52583688243981308</v>
      </c>
      <c r="M346">
        <f t="shared" si="39"/>
        <v>-0.52583688243981308</v>
      </c>
      <c r="N346" s="13">
        <f t="shared" si="40"/>
        <v>6.9779846926435417E-4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6.2343714577366889</v>
      </c>
      <c r="H347" s="10">
        <f t="shared" si="41"/>
        <v>-0.49319014239965797</v>
      </c>
      <c r="I347">
        <f t="shared" si="37"/>
        <v>-3.9455211391972638</v>
      </c>
      <c r="K347">
        <f t="shared" si="38"/>
        <v>-0.51986511181059292</v>
      </c>
      <c r="M347">
        <f t="shared" si="39"/>
        <v>-0.51986511181059292</v>
      </c>
      <c r="N347" s="13">
        <f t="shared" si="40"/>
        <v>7.1155399307431502E-4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6.2479385555461571</v>
      </c>
      <c r="H348" s="10">
        <f t="shared" si="41"/>
        <v>-0.48703150143404433</v>
      </c>
      <c r="I348">
        <f t="shared" si="37"/>
        <v>-3.8962520114723547</v>
      </c>
      <c r="K348">
        <f t="shared" si="38"/>
        <v>-0.5139613290288515</v>
      </c>
      <c r="M348">
        <f t="shared" si="39"/>
        <v>-0.5139613290288515</v>
      </c>
      <c r="N348" s="13">
        <f t="shared" si="40"/>
        <v>7.2521561428603748E-4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6.2615056533556288</v>
      </c>
      <c r="H349" s="10">
        <f t="shared" si="41"/>
        <v>-0.48094432063006132</v>
      </c>
      <c r="I349">
        <f t="shared" si="37"/>
        <v>-3.8475545650404905</v>
      </c>
      <c r="K349">
        <f t="shared" si="38"/>
        <v>-0.50812476153828612</v>
      </c>
      <c r="M349">
        <f t="shared" si="39"/>
        <v>-0.50812476153828612</v>
      </c>
      <c r="N349" s="13">
        <f t="shared" si="40"/>
        <v>7.3877636796550021E-4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6.2750727511650979</v>
      </c>
      <c r="H350" s="10">
        <f t="shared" si="41"/>
        <v>-0.47492784369630675</v>
      </c>
      <c r="I350">
        <f t="shared" si="37"/>
        <v>-3.799422749570454</v>
      </c>
      <c r="K350">
        <f t="shared" si="38"/>
        <v>-0.50235464541451091</v>
      </c>
      <c r="M350">
        <f t="shared" si="39"/>
        <v>-0.50235464541451091</v>
      </c>
      <c r="N350" s="13">
        <f t="shared" si="40"/>
        <v>7.5222945248968687E-4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6.2886398489745678</v>
      </c>
      <c r="H351" s="10">
        <f t="shared" si="41"/>
        <v>-0.46898132156991962</v>
      </c>
      <c r="I351">
        <f t="shared" si="37"/>
        <v>-3.7518505725593569</v>
      </c>
      <c r="K351">
        <f t="shared" si="38"/>
        <v>-0.49665022527480768</v>
      </c>
      <c r="M351">
        <f t="shared" si="39"/>
        <v>-0.49665022527480768</v>
      </c>
      <c r="N351" s="13">
        <f t="shared" si="40"/>
        <v>7.6556823223036818E-4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6.3022069467840387</v>
      </c>
      <c r="H352" s="10">
        <f t="shared" si="41"/>
        <v>-0.4631040123508165</v>
      </c>
      <c r="I352">
        <f t="shared" si="37"/>
        <v>-3.704832098806532</v>
      </c>
      <c r="K352">
        <f t="shared" si="38"/>
        <v>-0.49101075418859969</v>
      </c>
      <c r="M352">
        <f t="shared" si="39"/>
        <v>-0.49101075418859969</v>
      </c>
      <c r="N352" s="13">
        <f t="shared" si="40"/>
        <v>7.7878624000067868E-4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6.3157740445935087</v>
      </c>
      <c r="H353" s="10">
        <f t="shared" si="41"/>
        <v>-0.45729518123662632</v>
      </c>
      <c r="I353">
        <f t="shared" si="37"/>
        <v>-3.6583614498930106</v>
      </c>
      <c r="K353">
        <f t="shared" si="38"/>
        <v>-0.48543549358864291</v>
      </c>
      <c r="M353">
        <f t="shared" si="39"/>
        <v>-0.48543549358864291</v>
      </c>
      <c r="N353" s="13">
        <f t="shared" si="40"/>
        <v>7.9187717926905703E-4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6.3293411424029786</v>
      </c>
      <c r="H354" s="10">
        <f t="shared" si="41"/>
        <v>-0.45155410045832745</v>
      </c>
      <c r="I354">
        <f t="shared" si="37"/>
        <v>-3.6124328036666196</v>
      </c>
      <c r="K354">
        <f t="shared" si="38"/>
        <v>-0.47992371318293603</v>
      </c>
      <c r="M354">
        <f t="shared" si="39"/>
        <v>-0.47992371318293603</v>
      </c>
      <c r="N354" s="13">
        <f t="shared" si="40"/>
        <v>8.0483492614427329E-4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6.3429082402124495</v>
      </c>
      <c r="H355" s="10">
        <f t="shared" si="41"/>
        <v>-0.4458800492165641</v>
      </c>
      <c r="I355">
        <f t="shared" si="37"/>
        <v>-3.5670403937325128</v>
      </c>
      <c r="K355">
        <f t="shared" si="38"/>
        <v>-0.47447469086735677</v>
      </c>
      <c r="M355">
        <f t="shared" si="39"/>
        <v>-0.47447469086735677</v>
      </c>
      <c r="N355" s="13">
        <f t="shared" si="40"/>
        <v>8.1765353113724714E-4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6.3564753380219186</v>
      </c>
      <c r="H356" s="10">
        <f t="shared" si="41"/>
        <v>-0.44027231361864583</v>
      </c>
      <c r="I356">
        <f t="shared" si="37"/>
        <v>-3.5221785089491666</v>
      </c>
      <c r="K356">
        <f t="shared" si="38"/>
        <v>-0.46908771263902405</v>
      </c>
      <c r="M356">
        <f t="shared" si="39"/>
        <v>-0.46908771263902405</v>
      </c>
      <c r="N356" s="13">
        <f t="shared" si="40"/>
        <v>8.3032722070361397E-4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6.3700424358313885</v>
      </c>
      <c r="H357" s="10">
        <f t="shared" si="41"/>
        <v>-0.43473018661620877</v>
      </c>
      <c r="I357">
        <f t="shared" si="37"/>
        <v>-3.4778414929296702</v>
      </c>
      <c r="K357">
        <f t="shared" si="38"/>
        <v>-0.46376207251038021</v>
      </c>
      <c r="M357">
        <f t="shared" si="39"/>
        <v>-0.46376207251038021</v>
      </c>
      <c r="N357" s="13">
        <f t="shared" si="40"/>
        <v>8.4285039857219057E-4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6.3836095336408585</v>
      </c>
      <c r="H358" s="10">
        <f t="shared" si="41"/>
        <v>-0.4292529679435399</v>
      </c>
      <c r="I358">
        <f t="shared" si="37"/>
        <v>-3.4340237435483192</v>
      </c>
      <c r="K358">
        <f t="shared" si="38"/>
        <v>-0.45849707242400872</v>
      </c>
      <c r="M358">
        <f t="shared" si="39"/>
        <v>-0.45849707242400872</v>
      </c>
      <c r="N358" s="13">
        <f t="shared" si="40"/>
        <v>8.5521764686457679E-4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6.3971766314503293</v>
      </c>
      <c r="H359" s="10">
        <f t="shared" si="41"/>
        <v>-0.42383996405654822</v>
      </c>
      <c r="I359">
        <f t="shared" si="37"/>
        <v>-3.3907197124523858</v>
      </c>
      <c r="K359">
        <f t="shared" si="38"/>
        <v>-0.4532920221681736</v>
      </c>
      <c r="M359">
        <f t="shared" si="39"/>
        <v>-0.4532920221681736</v>
      </c>
      <c r="N359" s="13">
        <f t="shared" si="40"/>
        <v>8.6742372701055829E-4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6.4107437292597993</v>
      </c>
      <c r="H360" s="10">
        <f t="shared" si="41"/>
        <v>-0.41849048807237516</v>
      </c>
      <c r="I360">
        <f t="shared" si="37"/>
        <v>-3.3479239045790012</v>
      </c>
      <c r="K360">
        <f t="shared" si="38"/>
        <v>-0.44814623929309089</v>
      </c>
      <c r="M360">
        <f t="shared" si="39"/>
        <v>-0.44814623929309089</v>
      </c>
      <c r="N360" s="13">
        <f t="shared" si="40"/>
        <v>8.7946358046498265E-4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6.4243108270692693</v>
      </c>
      <c r="H361" s="10">
        <f t="shared" si="41"/>
        <v>-0.4132038597096393</v>
      </c>
      <c r="I361">
        <f t="shared" si="37"/>
        <v>-3.3056308776771144</v>
      </c>
      <c r="K361">
        <f t="shared" si="38"/>
        <v>-0.4430590490279242</v>
      </c>
      <c r="M361">
        <f t="shared" si="39"/>
        <v>-0.4430590490279242</v>
      </c>
      <c r="N361" s="13">
        <f t="shared" si="40"/>
        <v>8.9133232923063299E-4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6.4378779248787401</v>
      </c>
      <c r="H362" s="10">
        <f t="shared" si="41"/>
        <v>-0.40797940522929838</v>
      </c>
      <c r="I362">
        <f t="shared" si="37"/>
        <v>-3.263835241834387</v>
      </c>
      <c r="K362">
        <f t="shared" si="38"/>
        <v>-0.43802978419851252</v>
      </c>
      <c r="M362">
        <f t="shared" si="39"/>
        <v>-0.43802978419851252</v>
      </c>
      <c r="N362" s="13">
        <f t="shared" si="40"/>
        <v>9.0302527619338761E-4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6.4514450226882083</v>
      </c>
      <c r="H363" s="10">
        <f t="shared" si="41"/>
        <v>-0.40281645737612909</v>
      </c>
      <c r="I363">
        <f t="shared" si="37"/>
        <v>-3.2225316590090327</v>
      </c>
      <c r="K363">
        <f t="shared" si="38"/>
        <v>-0.43305778514582371</v>
      </c>
      <c r="M363">
        <f t="shared" si="39"/>
        <v>-0.43305778514582371</v>
      </c>
      <c r="N363" s="13">
        <f t="shared" si="40"/>
        <v>9.1453790527410328E-4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6.46501212049768</v>
      </c>
      <c r="H364" s="10">
        <f t="shared" si="41"/>
        <v>-0.39771435532080707</v>
      </c>
      <c r="I364">
        <f t="shared" si="37"/>
        <v>-3.1817148425664565</v>
      </c>
      <c r="K364">
        <f t="shared" si="38"/>
        <v>-0.42814239964513151</v>
      </c>
      <c r="M364">
        <f t="shared" si="39"/>
        <v>-0.42814239964513151</v>
      </c>
      <c r="N364" s="13">
        <f t="shared" si="40"/>
        <v>9.2586588140305297E-4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6.4785792183071491</v>
      </c>
      <c r="H365" s="10">
        <f t="shared" si="41"/>
        <v>-0.39267244460258549</v>
      </c>
      <c r="I365">
        <f t="shared" si="37"/>
        <v>-3.1413795568206839</v>
      </c>
      <c r="K365">
        <f t="shared" si="38"/>
        <v>-0.42328298282592619</v>
      </c>
      <c r="M365">
        <f t="shared" si="39"/>
        <v>-0.42328298282592619</v>
      </c>
      <c r="N365" s="13">
        <f t="shared" si="40"/>
        <v>9.3700505032260197E-4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6.4921463161166191</v>
      </c>
      <c r="H366" s="10">
        <f t="shared" si="41"/>
        <v>-0.38769007707255787</v>
      </c>
      <c r="I366">
        <f t="shared" si="37"/>
        <v>-3.101520616580463</v>
      </c>
      <c r="K366">
        <f t="shared" si="38"/>
        <v>-0.41847889709253977</v>
      </c>
      <c r="M366">
        <f t="shared" si="39"/>
        <v>-0.41847889709253977</v>
      </c>
      <c r="N366" s="13">
        <f t="shared" si="40"/>
        <v>9.4795143822283827E-4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6.505713413926089</v>
      </c>
      <c r="H367" s="10">
        <f t="shared" si="41"/>
        <v>-0.38276661083750102</v>
      </c>
      <c r="I367">
        <f t="shared" si="37"/>
        <v>-3.0621328867000082</v>
      </c>
      <c r="K367">
        <f t="shared" si="38"/>
        <v>-0.41372951204550179</v>
      </c>
      <c r="M367">
        <f t="shared" si="39"/>
        <v>-0.41372951204550179</v>
      </c>
      <c r="N367" s="13">
        <f t="shared" si="40"/>
        <v>9.5870125121641557E-4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6.519280511735559</v>
      </c>
      <c r="H368" s="10">
        <f t="shared" si="41"/>
        <v>-0.37790141020428625</v>
      </c>
      <c r="I368">
        <f t="shared" si="37"/>
        <v>-3.02321128163429</v>
      </c>
      <c r="K368">
        <f t="shared" si="38"/>
        <v>-0.40903420440361205</v>
      </c>
      <c r="M368">
        <f t="shared" si="39"/>
        <v>-0.40903420440361205</v>
      </c>
      <c r="N368" s="13">
        <f t="shared" si="40"/>
        <v>9.6925087465757397E-4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6.5328476095450299</v>
      </c>
      <c r="H369" s="10">
        <f t="shared" si="41"/>
        <v>-0.37309384562485254</v>
      </c>
      <c r="I369">
        <f t="shared" si="37"/>
        <v>-2.9847507649988203</v>
      </c>
      <c r="K369">
        <f t="shared" si="38"/>
        <v>-0.4043923579267345</v>
      </c>
      <c r="M369">
        <f t="shared" si="39"/>
        <v>-0.4043923579267345</v>
      </c>
      <c r="N369" s="13">
        <f t="shared" si="40"/>
        <v>9.7959687231105662E-4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6.5464147073544998</v>
      </c>
      <c r="H370" s="10">
        <f t="shared" si="41"/>
        <v>-0.36834329364173218</v>
      </c>
      <c r="I370">
        <f t="shared" si="37"/>
        <v>-2.9467463491338575</v>
      </c>
      <c r="K370">
        <f t="shared" si="38"/>
        <v>-0.39980336333930844</v>
      </c>
      <c r="M370">
        <f t="shared" si="39"/>
        <v>-0.39980336333930844</v>
      </c>
      <c r="N370" s="13">
        <f t="shared" si="40"/>
        <v>9.8973598537635565E-4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6.5599818051639698</v>
      </c>
      <c r="H371" s="10">
        <f t="shared" si="41"/>
        <v>-0.36364913683412176</v>
      </c>
      <c r="I371">
        <f t="shared" si="37"/>
        <v>-2.909193094672974</v>
      </c>
      <c r="K371">
        <f t="shared" si="38"/>
        <v>-0.39526661825457227</v>
      </c>
      <c r="M371">
        <f t="shared" si="39"/>
        <v>-0.39526661825457227</v>
      </c>
      <c r="N371" s="13">
        <f t="shared" si="40"/>
        <v>9.9966513137253314E-4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6.5735489029734406</v>
      </c>
      <c r="H372" s="10">
        <f t="shared" si="41"/>
        <v>-0.35901076376448848</v>
      </c>
      <c r="I372">
        <f t="shared" si="37"/>
        <v>-2.8720861101159079</v>
      </c>
      <c r="K372">
        <f t="shared" si="38"/>
        <v>-0.39078152709950315</v>
      </c>
      <c r="M372">
        <f t="shared" si="39"/>
        <v>-0.39078152709950315</v>
      </c>
      <c r="N372" s="13">
        <f t="shared" si="40"/>
        <v>1.0093814028895121E-3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6.5871160007829097</v>
      </c>
      <c r="H373" s="10">
        <f t="shared" si="41"/>
        <v>-0.35442756892570726</v>
      </c>
      <c r="I373">
        <f t="shared" si="37"/>
        <v>-2.8354205514056581</v>
      </c>
      <c r="K373">
        <f t="shared" si="38"/>
        <v>-0.38634750104046506</v>
      </c>
      <c r="M373">
        <f t="shared" si="39"/>
        <v>-0.38634750104046506</v>
      </c>
      <c r="N373" s="13">
        <f t="shared" si="40"/>
        <v>1.0188820662107463E-3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6.6006830985923806</v>
      </c>
      <c r="H374" s="10">
        <f t="shared" si="41"/>
        <v>-0.34989895268871596</v>
      </c>
      <c r="I374">
        <f t="shared" si="37"/>
        <v>-2.7991916215097277</v>
      </c>
      <c r="K374">
        <f t="shared" si="38"/>
        <v>-0.38196395790956095</v>
      </c>
      <c r="M374">
        <f t="shared" si="39"/>
        <v>-0.38196395790956095</v>
      </c>
      <c r="N374" s="13">
        <f t="shared" si="40"/>
        <v>1.0281645598128164E-3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6.6142501964018505</v>
      </c>
      <c r="H375" s="10">
        <f t="shared" si="41"/>
        <v>-0.34542432125068584</v>
      </c>
      <c r="I375">
        <f t="shared" si="37"/>
        <v>-2.7633945700054867</v>
      </c>
      <c r="K375">
        <f t="shared" si="38"/>
        <v>-0.37763032213169578</v>
      </c>
      <c r="M375">
        <f t="shared" si="39"/>
        <v>-0.37763032213169578</v>
      </c>
      <c r="N375" s="13">
        <f t="shared" si="40"/>
        <v>1.0372264927476134E-3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6.6278172942113205</v>
      </c>
      <c r="H376" s="10">
        <f t="shared" si="41"/>
        <v>-0.34100308658369566</v>
      </c>
      <c r="I376">
        <f t="shared" si="37"/>
        <v>-2.7280246926695653</v>
      </c>
      <c r="K376">
        <f t="shared" si="38"/>
        <v>-0.37334602465233363</v>
      </c>
      <c r="M376">
        <f t="shared" si="39"/>
        <v>-0.37334602465233363</v>
      </c>
      <c r="N376" s="13">
        <f t="shared" si="40"/>
        <v>1.0460656429117513E-3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6.6413843920207896</v>
      </c>
      <c r="H377" s="10">
        <f t="shared" si="41"/>
        <v>-0.33663466638390493</v>
      </c>
      <c r="I377">
        <f t="shared" si="37"/>
        <v>-2.6930773310712395</v>
      </c>
      <c r="K377">
        <f t="shared" si="38"/>
        <v>-0.36911050286595748</v>
      </c>
      <c r="M377">
        <f t="shared" si="39"/>
        <v>-0.36911050286595748</v>
      </c>
      <c r="N377" s="13">
        <f t="shared" si="40"/>
        <v>1.054679955209015E-3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6.6549514898302595</v>
      </c>
      <c r="H378" s="10">
        <f t="shared" si="41"/>
        <v>-0.33231848402121572</v>
      </c>
      <c r="I378">
        <f t="shared" si="37"/>
        <v>-2.6585478721697258</v>
      </c>
      <c r="K378">
        <f t="shared" si="38"/>
        <v>-0.36492320054522082</v>
      </c>
      <c r="M378">
        <f t="shared" si="39"/>
        <v>-0.36492320054522082</v>
      </c>
      <c r="N378" s="13">
        <f t="shared" si="40"/>
        <v>1.0630675396107309E-3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6.6685185876397304</v>
      </c>
      <c r="H379" s="10">
        <f t="shared" si="41"/>
        <v>-0.32805396848941992</v>
      </c>
      <c r="I379">
        <f t="shared" si="37"/>
        <v>-2.6244317479153594</v>
      </c>
      <c r="K379">
        <f t="shared" si="38"/>
        <v>-0.36078356777079146</v>
      </c>
      <c r="M379">
        <f t="shared" si="39"/>
        <v>-0.36078356777079146</v>
      </c>
      <c r="N379" s="13">
        <f t="shared" si="40"/>
        <v>1.0712266691191561E-3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6.6820856854492003</v>
      </c>
      <c r="H380" s="10">
        <f t="shared" si="41"/>
        <v>-0.32384055435681913</v>
      </c>
      <c r="I380">
        <f t="shared" si="37"/>
        <v>-2.5907244348545531</v>
      </c>
      <c r="K380">
        <f t="shared" si="38"/>
        <v>-0.35669106086188407</v>
      </c>
      <c r="M380">
        <f t="shared" si="39"/>
        <v>-0.35669106086188407</v>
      </c>
      <c r="N380" s="13">
        <f t="shared" si="40"/>
        <v>1.0791557776393137E-3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6.6956527832586703</v>
      </c>
      <c r="H381" s="10">
        <f t="shared" si="41"/>
        <v>-0.3196776817173172</v>
      </c>
      <c r="I381">
        <f t="shared" si="37"/>
        <v>-2.5574214537385376</v>
      </c>
      <c r="K381">
        <f t="shared" si="38"/>
        <v>-0.35264514230747324</v>
      </c>
      <c r="M381">
        <f t="shared" si="39"/>
        <v>-0.35264514230747324</v>
      </c>
      <c r="N381" s="13">
        <f t="shared" si="40"/>
        <v>1.0868534577634916E-3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6.7092198810681403</v>
      </c>
      <c r="H382" s="10">
        <f t="shared" si="41"/>
        <v>-0.31556479614197019</v>
      </c>
      <c r="I382">
        <f t="shared" si="37"/>
        <v>-2.5245183691357616</v>
      </c>
      <c r="K382">
        <f t="shared" si="38"/>
        <v>-0.34864528069819034</v>
      </c>
      <c r="M382">
        <f t="shared" si="39"/>
        <v>-0.34864528069819034</v>
      </c>
      <c r="N382" s="13">
        <f t="shared" si="40"/>
        <v>1.0943184584743196E-3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6.7227869788776102</v>
      </c>
      <c r="H383" s="10">
        <f t="shared" si="41"/>
        <v>-0.31150134863099466</v>
      </c>
      <c r="I383">
        <f t="shared" si="37"/>
        <v>-2.4920107890479573</v>
      </c>
      <c r="K383">
        <f t="shared" si="38"/>
        <v>-0.34469095065889355</v>
      </c>
      <c r="M383">
        <f t="shared" si="39"/>
        <v>-0.34469095065889355</v>
      </c>
      <c r="N383" s="13">
        <f t="shared" si="40"/>
        <v>1.1015496827703102E-3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6.7363540766870811</v>
      </c>
      <c r="H384" s="10">
        <f t="shared" si="41"/>
        <v>-0.30748679556622277</v>
      </c>
      <c r="I384">
        <f t="shared" si="37"/>
        <v>-2.4598943645297822</v>
      </c>
      <c r="K384">
        <f t="shared" si="38"/>
        <v>-0.34078163278191254</v>
      </c>
      <c r="M384">
        <f t="shared" si="39"/>
        <v>-0.34078163278191254</v>
      </c>
      <c r="N384" s="13">
        <f t="shared" si="40"/>
        <v>1.1085461852192802E-3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6.749921174496551</v>
      </c>
      <c r="H385" s="10">
        <f t="shared" si="41"/>
        <v>-0.3035205986639985</v>
      </c>
      <c r="I385">
        <f t="shared" si="37"/>
        <v>-2.428164789311988</v>
      </c>
      <c r="K385">
        <f t="shared" si="38"/>
        <v>-0.3369168135609602</v>
      </c>
      <c r="M385">
        <f t="shared" si="39"/>
        <v>-0.3369168135609602</v>
      </c>
      <c r="N385" s="13">
        <f t="shared" si="40"/>
        <v>1.115307169444047E-3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6.763488272306021</v>
      </c>
      <c r="H386" s="10">
        <f t="shared" si="41"/>
        <v>-0.29960222492851046</v>
      </c>
      <c r="I386">
        <f t="shared" si="37"/>
        <v>-2.3968177994280837</v>
      </c>
      <c r="K386">
        <f t="shared" si="38"/>
        <v>-0.3330959853257075</v>
      </c>
      <c r="M386">
        <f t="shared" si="39"/>
        <v>-0.3330959853257075</v>
      </c>
      <c r="N386" s="13">
        <f t="shared" si="40"/>
        <v>1.1218319855448445E-3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6.777055370115491</v>
      </c>
      <c r="H387" s="10">
        <f t="shared" si="41"/>
        <v>-0.29573114660555111</v>
      </c>
      <c r="I387">
        <f t="shared" si="37"/>
        <v>-2.3658491728444089</v>
      </c>
      <c r="K387">
        <f t="shared" si="38"/>
        <v>-0.32931864617702067</v>
      </c>
      <c r="M387">
        <f t="shared" si="39"/>
        <v>-0.32931864617702067</v>
      </c>
      <c r="N387" s="13">
        <f t="shared" si="40"/>
        <v>1.1281201274634678E-3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6.7906224679249609</v>
      </c>
      <c r="H388" s="10">
        <f t="shared" si="41"/>
        <v>-0.29190684113670118</v>
      </c>
      <c r="I388">
        <f t="shared" si="37"/>
        <v>-2.3352547290936094</v>
      </c>
      <c r="K388">
        <f t="shared" si="38"/>
        <v>-0.32558429992285143</v>
      </c>
      <c r="M388">
        <f t="shared" si="39"/>
        <v>-0.32558429992285143</v>
      </c>
      <c r="N388" s="13">
        <f t="shared" si="40"/>
        <v>1.1341712302928486E-3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6.8041895657344318</v>
      </c>
      <c r="H389" s="10">
        <f t="shared" si="41"/>
        <v>-0.28812879111392736</v>
      </c>
      <c r="I389">
        <f t="shared" si="37"/>
        <v>-2.3050303289114189</v>
      </c>
      <c r="K389">
        <f t="shared" si="38"/>
        <v>-0.32189245601477995</v>
      </c>
      <c r="M389">
        <f t="shared" si="39"/>
        <v>-0.32189245601477995</v>
      </c>
      <c r="N389" s="13">
        <f t="shared" si="40"/>
        <v>1.1399850675370647E-3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6.8177566635439</v>
      </c>
      <c r="H390" s="10">
        <f t="shared" si="41"/>
        <v>-0.28439648423459368</v>
      </c>
      <c r="I390">
        <f t="shared" si="37"/>
        <v>-2.2751718738767495</v>
      </c>
      <c r="K390">
        <f t="shared" si="38"/>
        <v>-0.31824262948520576</v>
      </c>
      <c r="M390">
        <f t="shared" si="39"/>
        <v>-0.31824262948520576</v>
      </c>
      <c r="N390" s="13">
        <f t="shared" si="40"/>
        <v>1.1455615483255306E-3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6.8313237613533717</v>
      </c>
      <c r="H391" s="10">
        <f t="shared" si="41"/>
        <v>-0.28070941325687343</v>
      </c>
      <c r="I391">
        <f t="shared" si="37"/>
        <v>-2.2456753060549874</v>
      </c>
      <c r="K391">
        <f t="shared" si="38"/>
        <v>-0.31463434088517611</v>
      </c>
      <c r="M391">
        <f t="shared" si="39"/>
        <v>-0.31463434088517611</v>
      </c>
      <c r="N391" s="13">
        <f t="shared" si="40"/>
        <v>1.1509007145855746E-3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6.8448908591628408</v>
      </c>
      <c r="H392" s="10">
        <f t="shared" si="41"/>
        <v>-0.27706707595556346</v>
      </c>
      <c r="I392">
        <f t="shared" si="37"/>
        <v>-2.2165366076445077</v>
      </c>
      <c r="K392">
        <f t="shared" si="38"/>
        <v>-0.31106711622286093</v>
      </c>
      <c r="M392">
        <f t="shared" si="39"/>
        <v>-0.31106711622286093</v>
      </c>
      <c r="N392" s="13">
        <f t="shared" si="40"/>
        <v>1.1560027381778495E-3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6.8584579569723108</v>
      </c>
      <c r="H393" s="10">
        <f t="shared" si="41"/>
        <v>-0.27346897507828766</v>
      </c>
      <c r="I393">
        <f t="shared" si="37"/>
        <v>-2.1877518006263013</v>
      </c>
      <c r="K393">
        <f t="shared" si="38"/>
        <v>-0.30754048690265134</v>
      </c>
      <c r="M393">
        <f t="shared" si="39"/>
        <v>-0.30754048690265134</v>
      </c>
      <c r="N393" s="13">
        <f t="shared" si="40"/>
        <v>1.1608679179977545E-3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6.8720250547817816</v>
      </c>
      <c r="H394" s="10">
        <f t="shared" si="41"/>
        <v>-0.26991461830209168</v>
      </c>
      <c r="I394">
        <f t="shared" si="37"/>
        <v>-2.1593169464167334</v>
      </c>
      <c r="K394">
        <f t="shared" si="38"/>
        <v>-0.30405398966489455</v>
      </c>
      <c r="M394">
        <f t="shared" si="39"/>
        <v>-0.30405398966489455</v>
      </c>
      <c r="N394" s="13">
        <f t="shared" si="40"/>
        <v>1.1654966770473648E-3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6.8855921525912516</v>
      </c>
      <c r="H395" s="10">
        <f t="shared" si="41"/>
        <v>-0.26640351819041519</v>
      </c>
      <c r="I395">
        <f t="shared" si="37"/>
        <v>-2.1312281455233215</v>
      </c>
      <c r="K395">
        <f t="shared" si="38"/>
        <v>-0.30060716652624936</v>
      </c>
      <c r="M395">
        <f t="shared" si="39"/>
        <v>-0.30060716652624936</v>
      </c>
      <c r="N395" s="13">
        <f t="shared" si="40"/>
        <v>1.1698895594814116E-3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6.8991592504007215</v>
      </c>
      <c r="H396" s="10">
        <f t="shared" si="41"/>
        <v>-0.26293519215044481</v>
      </c>
      <c r="I396">
        <f t="shared" si="37"/>
        <v>-2.1034815372035585</v>
      </c>
      <c r="K396">
        <f t="shared" si="38"/>
        <v>-0.29719956472066134</v>
      </c>
      <c r="M396">
        <f t="shared" si="39"/>
        <v>-0.29719956472066134</v>
      </c>
      <c r="N396" s="13">
        <f t="shared" si="40"/>
        <v>1.1740472276306067E-3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6.9127263482101924</v>
      </c>
      <c r="H397" s="10">
        <f t="shared" si="41"/>
        <v>-0.25950916239083455</v>
      </c>
      <c r="I397">
        <f t="shared" si="37"/>
        <v>-2.0760732991266764</v>
      </c>
      <c r="K397">
        <f t="shared" si="38"/>
        <v>-0.29383073664095383</v>
      </c>
      <c r="M397">
        <f t="shared" si="39"/>
        <v>-0.29383073664095383</v>
      </c>
      <c r="N397" s="13">
        <f t="shared" si="40"/>
        <v>1.1779704590064509E-3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6.9262934460196615</v>
      </c>
      <c r="H398" s="10">
        <f t="shared" si="41"/>
        <v>-0.25612495587979583</v>
      </c>
      <c r="I398">
        <f t="shared" si="37"/>
        <v>-2.0489996470383667</v>
      </c>
      <c r="K398">
        <f t="shared" si="38"/>
        <v>-0.2905002397810294</v>
      </c>
      <c r="M398">
        <f t="shared" si="39"/>
        <v>-0.2905002397810294</v>
      </c>
      <c r="N398" s="13">
        <f t="shared" si="40"/>
        <v>1.1816601432904077E-3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6.9398605438291323</v>
      </c>
      <c r="H399" s="10">
        <f t="shared" si="41"/>
        <v>-0.25278210430354525</v>
      </c>
      <c r="I399">
        <f t="shared" si="37"/>
        <v>-2.022256834428362</v>
      </c>
      <c r="K399">
        <f t="shared" si="38"/>
        <v>-0.28720763667867272</v>
      </c>
      <c r="M399">
        <f t="shared" si="39"/>
        <v>-0.28720763667867272</v>
      </c>
      <c r="N399" s="13">
        <f t="shared" si="40"/>
        <v>1.1851172793109492E-3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6.9534276416386014</v>
      </c>
      <c r="H400" s="10">
        <f t="shared" si="41"/>
        <v>-0.24948014402511165</v>
      </c>
      <c r="I400">
        <f t="shared" si="37"/>
        <v>-1.9958411522008932</v>
      </c>
      <c r="K400">
        <f t="shared" si="38"/>
        <v>-0.28395249485896129</v>
      </c>
      <c r="M400">
        <f t="shared" si="39"/>
        <v>-0.28395249485896129</v>
      </c>
      <c r="N400" s="13">
        <f t="shared" si="40"/>
        <v>1.1883429720120141E-3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6.9669947394480722</v>
      </c>
      <c r="H401" s="10">
        <f t="shared" si="41"/>
        <v>-0.24621861604349174</v>
      </c>
      <c r="I401">
        <f t="shared" si="37"/>
        <v>-1.9697489283479339</v>
      </c>
      <c r="K401">
        <f t="shared" si="38"/>
        <v>-0.28073438677826285</v>
      </c>
      <c r="M401">
        <f t="shared" si="39"/>
        <v>-0.28073438677826285</v>
      </c>
      <c r="N401" s="13">
        <f t="shared" si="40"/>
        <v>1.1913384294152814E-3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6.9805618372575422</v>
      </c>
      <c r="H402" s="10">
        <f t="shared" si="41"/>
        <v>-0.24299706595315476</v>
      </c>
      <c r="I402">
        <f t="shared" si="37"/>
        <v>-1.9439765276252381</v>
      </c>
      <c r="K402">
        <f t="shared" si="38"/>
        <v>-0.27755288976883313</v>
      </c>
      <c r="M402">
        <f t="shared" si="39"/>
        <v>-0.27755288976883313</v>
      </c>
      <c r="N402" s="13">
        <f t="shared" si="40"/>
        <v>1.1941049595802044E-3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6"/>
        <v>6.9941289350670122</v>
      </c>
      <c r="H403" s="10">
        <f t="shared" si="41"/>
        <v>-0.23981504390388703</v>
      </c>
      <c r="I403">
        <f t="shared" si="37"/>
        <v>-1.9185203512310962</v>
      </c>
      <c r="K403">
        <f t="shared" si="38"/>
        <v>-0.27440758598399112</v>
      </c>
      <c r="M403">
        <f t="shared" si="39"/>
        <v>-0.27440758598399112</v>
      </c>
      <c r="N403" s="13">
        <f t="shared" si="40"/>
        <v>1.1966439675637724E-3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3">$E$11*(D404/$E$12+1)</f>
        <v>7.007696032876483</v>
      </c>
      <c r="H404" s="10">
        <f t="shared" si="41"/>
        <v>-0.23667210456097595</v>
      </c>
      <c r="I404">
        <f t="shared" ref="I404:I467" si="44">H404*$E$6</f>
        <v>-1.8933768364878076</v>
      </c>
      <c r="K404">
        <f t="shared" ref="K404:K467" si="45">$L$9*$L$6*EXP(-$L$4*(G404/$L$10-1))+6*$L$6*EXP(-$L$4*(2/SQRT(3)*G404/$L$10-1))+12*$L$6*EXP(-$L$4*(SQRT(2)*2/SQRT(3)*G404/$L$10-1))-SQRT($L$9*$L$7^2*EXP(-2*$L$5*(G404/$L$10-1))+6*$L$7^2*EXP(-2*$L$5*(2/SQRT(3)*G404/$L$10-1))+12*$L$7^2*EXP(-2*$L$5*(SQRT(2)*2/SQRT(3)*G404/$L$10-1)))</f>
        <v>-0.27129806234388093</v>
      </c>
      <c r="M404">
        <f t="shared" ref="M404:M467" si="46">$L$9*$O$6*EXP(-$O$4*(G404/$L$10-1))+6*$O$6*EXP(-$O$4*(2/SQRT(3)*G404/$L$10-1))+12*$O$6*EXP(-$O$4*(SQRT(2)*2/SQRT(3)*G404/$L$10-1))-SQRT($L$9*$O$7^2*EXP(-2*$O$5*(G404/$L$10-1))+6*$O$7^2*EXP(-2*$O$5*(2/SQRT(3)*G404/$L$10-1))+12*$O$7^2*EXP(-2*$O$5*(SQRT(2)*2/SQRT(3)*G404/$L$10-1)))</f>
        <v>-0.27129806234388093</v>
      </c>
      <c r="N404" s="13">
        <f t="shared" ref="N404:N467" si="47">(M404-H404)^2*O404</f>
        <v>1.1989569523835177E-3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7.021263130685953</v>
      </c>
      <c r="H405" s="10">
        <f t="shared" ref="H405:H469" si="48">-(-$B$4)*(1+D405+$E$5*D405^3)*EXP(-D405)</f>
        <v>-0.23356780706572547</v>
      </c>
      <c r="I405">
        <f t="shared" si="44"/>
        <v>-1.8685424565258038</v>
      </c>
      <c r="K405">
        <f t="shared" si="45"/>
        <v>-0.26822391048180921</v>
      </c>
      <c r="M405">
        <f t="shared" si="46"/>
        <v>-0.26822391048180921</v>
      </c>
      <c r="N405" s="13">
        <f t="shared" si="47"/>
        <v>1.2010455039862915E-3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7.0348302284954229</v>
      </c>
      <c r="H406" s="10">
        <f t="shared" si="48"/>
        <v>-0.23050171499630162</v>
      </c>
      <c r="I406">
        <f t="shared" si="44"/>
        <v>-1.844013719970413</v>
      </c>
      <c r="K406">
        <f t="shared" si="45"/>
        <v>-0.26518472669115206</v>
      </c>
      <c r="M406">
        <f t="shared" si="46"/>
        <v>-0.26518472669115206</v>
      </c>
      <c r="N406" s="13">
        <f t="shared" si="47"/>
        <v>1.2029113002251324E-3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7.0483973263048911</v>
      </c>
      <c r="H407" s="10">
        <f t="shared" si="48"/>
        <v>-0.22747339632890123</v>
      </c>
      <c r="I407">
        <f t="shared" si="44"/>
        <v>-1.8197871706312099</v>
      </c>
      <c r="K407">
        <f t="shared" si="45"/>
        <v>-0.26218011187283058</v>
      </c>
      <c r="M407">
        <f t="shared" si="46"/>
        <v>-0.26218011187283058</v>
      </c>
      <c r="N407" s="13">
        <f t="shared" si="47"/>
        <v>1.2045561038472269E-3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7.061964424114362</v>
      </c>
      <c r="H408" s="10">
        <f t="shared" si="48"/>
        <v>-0.22448242339924224</v>
      </c>
      <c r="I408">
        <f t="shared" si="44"/>
        <v>-1.7958593871939379</v>
      </c>
      <c r="K408">
        <f t="shared" si="45"/>
        <v>-0.25920967148334617</v>
      </c>
      <c r="M408">
        <f t="shared" si="46"/>
        <v>-0.25920967148334617</v>
      </c>
      <c r="N408" s="13">
        <f t="shared" si="47"/>
        <v>1.2059817594949004E-3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7.0755315219238319</v>
      </c>
      <c r="H409" s="10">
        <f t="shared" si="48"/>
        <v>-0.2215283728643703</v>
      </c>
      <c r="I409">
        <f t="shared" si="44"/>
        <v>-1.7722269829149624</v>
      </c>
      <c r="K409">
        <f t="shared" si="45"/>
        <v>-0.25627301548337689</v>
      </c>
      <c r="M409">
        <f t="shared" si="46"/>
        <v>-0.25627301548337689</v>
      </c>
      <c r="N409" s="13">
        <f t="shared" si="47"/>
        <v>1.2071901907224889E-3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7.0890986197333019</v>
      </c>
      <c r="H410" s="10">
        <f t="shared" si="48"/>
        <v>-0.21861082566477641</v>
      </c>
      <c r="I410">
        <f t="shared" si="44"/>
        <v>-1.7488866053182113</v>
      </c>
      <c r="K410">
        <f t="shared" si="45"/>
        <v>-0.25336975828691977</v>
      </c>
      <c r="M410">
        <f t="shared" si="46"/>
        <v>-0.25336975828691977</v>
      </c>
      <c r="N410" s="13">
        <f t="shared" si="47"/>
        <v>1.2081833970307018E-3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7.1026657175427728</v>
      </c>
      <c r="H411" s="10">
        <f t="shared" si="48"/>
        <v>-0.2157293669868254</v>
      </c>
      <c r="I411">
        <f t="shared" si="44"/>
        <v>-1.7258349358946032</v>
      </c>
      <c r="K411">
        <f t="shared" si="45"/>
        <v>-0.25049951871098508</v>
      </c>
      <c r="M411">
        <f t="shared" si="46"/>
        <v>-0.25049951871098508</v>
      </c>
      <c r="N411" s="13">
        <f t="shared" si="47"/>
        <v>1.2089634509210841E-3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7.1162328153522427</v>
      </c>
      <c r="H412" s="10">
        <f t="shared" si="48"/>
        <v>-0.2128835862254865</v>
      </c>
      <c r="I412">
        <f t="shared" si="44"/>
        <v>-1.703068689803892</v>
      </c>
      <c r="K412">
        <f t="shared" si="45"/>
        <v>-0.24766191992583178</v>
      </c>
      <c r="M412">
        <f t="shared" si="46"/>
        <v>-0.24766191992583178</v>
      </c>
      <c r="N412" s="13">
        <f t="shared" si="47"/>
        <v>1.209532494972572E-3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7.1297999131617127</v>
      </c>
      <c r="H413" s="10">
        <f t="shared" si="48"/>
        <v>-0.21007307694736771</v>
      </c>
      <c r="I413">
        <f t="shared" si="44"/>
        <v>-1.6805846155789417</v>
      </c>
      <c r="K413">
        <f t="shared" si="45"/>
        <v>-0.24485658940573798</v>
      </c>
      <c r="M413">
        <f t="shared" si="46"/>
        <v>-0.24485658940573798</v>
      </c>
      <c r="N413" s="13">
        <f t="shared" si="47"/>
        <v>1.2098927389416001E-3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7.1433670109711835</v>
      </c>
      <c r="H414" s="10">
        <f t="shared" si="48"/>
        <v>-0.20729743685404528</v>
      </c>
      <c r="I414">
        <f t="shared" si="44"/>
        <v>-1.6583794948323622</v>
      </c>
      <c r="K414">
        <f t="shared" si="45"/>
        <v>-0.24208315888030707</v>
      </c>
      <c r="M414">
        <f t="shared" si="46"/>
        <v>-0.24208315888030707</v>
      </c>
      <c r="N414" s="13">
        <f t="shared" si="47"/>
        <v>1.2100464568883546E-3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7.1569341087806526</v>
      </c>
      <c r="H415" s="10">
        <f t="shared" si="48"/>
        <v>-0.20455626774568908</v>
      </c>
      <c r="I415">
        <f t="shared" si="44"/>
        <v>-1.6364501419655126</v>
      </c>
      <c r="K415">
        <f t="shared" si="45"/>
        <v>-0.23934126428630076</v>
      </c>
      <c r="M415">
        <f t="shared" si="46"/>
        <v>-0.23934126428630076</v>
      </c>
      <c r="N415" s="13">
        <f t="shared" si="47"/>
        <v>1.2099959843303665E-3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7.1705012065901235</v>
      </c>
      <c r="H416" s="10">
        <f t="shared" si="48"/>
        <v>-0.20184917548497666</v>
      </c>
      <c r="I416">
        <f t="shared" si="44"/>
        <v>-1.6147934038798133</v>
      </c>
      <c r="K416">
        <f t="shared" si="45"/>
        <v>-0.2366305457199927</v>
      </c>
      <c r="M416">
        <f t="shared" si="46"/>
        <v>-0.2366305457199927</v>
      </c>
      <c r="N416" s="13">
        <f t="shared" si="47"/>
        <v>1.2097437154252597E-3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7.1840683043995934</v>
      </c>
      <c r="H417" s="10">
        <f t="shared" si="48"/>
        <v>-0.19917576996129635</v>
      </c>
      <c r="I417">
        <f t="shared" si="44"/>
        <v>-1.5934061596903708</v>
      </c>
      <c r="K417">
        <f t="shared" si="45"/>
        <v>-0.23395064739004431</v>
      </c>
      <c r="M417">
        <f t="shared" si="46"/>
        <v>-0.23395064739004431</v>
      </c>
      <c r="N417" s="13">
        <f t="shared" si="47"/>
        <v>1.2092921001844446E-3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7.1976354022090634</v>
      </c>
      <c r="H418" s="10">
        <f t="shared" si="48"/>
        <v>-0.19653566505523254</v>
      </c>
      <c r="I418">
        <f t="shared" si="44"/>
        <v>-1.5722853204418603</v>
      </c>
      <c r="K418">
        <f t="shared" si="45"/>
        <v>-0.23130121757088964</v>
      </c>
      <c r="M418">
        <f t="shared" si="46"/>
        <v>-0.23130121757088964</v>
      </c>
      <c r="N418" s="13">
        <f t="shared" si="47"/>
        <v>1.2086436417189121E-3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7.2112025000185325</v>
      </c>
      <c r="H419" s="10">
        <f t="shared" si="48"/>
        <v>-0.19392847860333282</v>
      </c>
      <c r="I419">
        <f t="shared" si="44"/>
        <v>-1.5514278288266625</v>
      </c>
      <c r="K419">
        <f t="shared" si="45"/>
        <v>-0.22868190855663131</v>
      </c>
      <c r="M419">
        <f t="shared" si="46"/>
        <v>-0.22868190855663131</v>
      </c>
      <c r="N419" s="13">
        <f t="shared" si="47"/>
        <v>1.2078008935188253E-3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7.2247695978280024</v>
      </c>
      <c r="H420" s="10">
        <f t="shared" si="48"/>
        <v>-0.19135383236315145</v>
      </c>
      <c r="I420">
        <f t="shared" si="44"/>
        <v>-1.5308306589052116</v>
      </c>
      <c r="K420">
        <f t="shared" si="45"/>
        <v>-0.22609237661543941</v>
      </c>
      <c r="M420">
        <f t="shared" si="46"/>
        <v>-0.22609237661543941</v>
      </c>
      <c r="N420" s="13">
        <f t="shared" si="47"/>
        <v>1.2067664567681682E-3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7.2383366956374733</v>
      </c>
      <c r="H421" s="10">
        <f t="shared" si="48"/>
        <v>-0.18881135197856905</v>
      </c>
      <c r="I421">
        <f t="shared" si="44"/>
        <v>-1.5104908158285524</v>
      </c>
      <c r="K421">
        <f t="shared" si="45"/>
        <v>-0.22353228194444905</v>
      </c>
      <c r="M421">
        <f t="shared" si="46"/>
        <v>-0.22353228194444905</v>
      </c>
      <c r="N421" s="13">
        <f t="shared" si="47"/>
        <v>1.2055429776955437E-3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7.2519037934469432</v>
      </c>
      <c r="H422" s="10">
        <f t="shared" si="48"/>
        <v>-0.18630066694538122</v>
      </c>
      <c r="I422">
        <f t="shared" si="44"/>
        <v>-1.4904053355630498</v>
      </c>
      <c r="K422">
        <f t="shared" si="45"/>
        <v>-0.22100128862515292</v>
      </c>
      <c r="M422">
        <f t="shared" si="46"/>
        <v>-0.22100128862515292</v>
      </c>
      <c r="N422" s="13">
        <f t="shared" si="47"/>
        <v>1.2041331449626415E-3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7.2654708912564132</v>
      </c>
      <c r="H423" s="10">
        <f t="shared" si="48"/>
        <v>-0.18382141057715834</v>
      </c>
      <c r="I423">
        <f t="shared" si="44"/>
        <v>-1.4705712846172667</v>
      </c>
      <c r="K423">
        <f t="shared" si="45"/>
        <v>-0.21849906457928125</v>
      </c>
      <c r="M423">
        <f t="shared" si="46"/>
        <v>-0.21849906457928125</v>
      </c>
      <c r="N423" s="13">
        <f t="shared" si="47"/>
        <v>1.2025396870909515E-3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7.2790379890658841</v>
      </c>
      <c r="H424" s="10">
        <f t="shared" si="48"/>
        <v>-0.18137321997136882</v>
      </c>
      <c r="I424">
        <f t="shared" si="44"/>
        <v>-1.4509857597709506</v>
      </c>
      <c r="K424">
        <f t="shared" si="45"/>
        <v>-0.21602528152516912</v>
      </c>
      <c r="M424">
        <f t="shared" si="46"/>
        <v>-0.21602528152516912</v>
      </c>
      <c r="N424" s="13">
        <f t="shared" si="47"/>
        <v>1.2007653699283645E-3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7.2926050868753531</v>
      </c>
      <c r="H425" s="10">
        <f t="shared" si="48"/>
        <v>-0.17895573597576692</v>
      </c>
      <c r="I425">
        <f t="shared" si="44"/>
        <v>-1.4316458878061353</v>
      </c>
      <c r="K425">
        <f t="shared" si="45"/>
        <v>-0.21357961493460262</v>
      </c>
      <c r="M425">
        <f t="shared" si="46"/>
        <v>-0.21357961493460262</v>
      </c>
      <c r="N425" s="13">
        <f t="shared" si="47"/>
        <v>1.1988129941561056E-3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7.306172184684824</v>
      </c>
      <c r="H426" s="10">
        <f t="shared" si="48"/>
        <v>-0.17656860315503911</v>
      </c>
      <c r="I426">
        <f t="shared" si="44"/>
        <v>-1.4125488252403129</v>
      </c>
      <c r="K426">
        <f t="shared" si="45"/>
        <v>-0.21116174399013884</v>
      </c>
      <c r="M426">
        <f t="shared" si="46"/>
        <v>-0.21116174399013884</v>
      </c>
      <c r="N426" s="13">
        <f t="shared" si="47"/>
        <v>1.1966853928370446E-3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7.319739282494294</v>
      </c>
      <c r="H427" s="10">
        <f t="shared" si="48"/>
        <v>-0.17421146975770951</v>
      </c>
      <c r="I427">
        <f t="shared" si="44"/>
        <v>-1.3936917580616761</v>
      </c>
      <c r="K427">
        <f t="shared" si="45"/>
        <v>-0.20877135154290025</v>
      </c>
      <c r="M427">
        <f t="shared" si="46"/>
        <v>-0.20877135154290025</v>
      </c>
      <c r="N427" s="13">
        <f t="shared" si="47"/>
        <v>1.1943854290063581E-3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7.3333063803037639</v>
      </c>
      <c r="H428" s="10">
        <f t="shared" si="48"/>
        <v>-0.17188398768329868</v>
      </c>
      <c r="I428">
        <f t="shared" si="44"/>
        <v>-1.3750719014663895</v>
      </c>
      <c r="K428">
        <f t="shared" si="45"/>
        <v>-0.20640812407083103</v>
      </c>
      <c r="M428">
        <f t="shared" si="46"/>
        <v>-0.20640812407083103</v>
      </c>
      <c r="N428" s="13">
        <f t="shared" si="47"/>
        <v>1.1919159933049353E-3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7.3468734781132339</v>
      </c>
      <c r="H429" s="10">
        <f t="shared" si="48"/>
        <v>-0.16958581244973617</v>
      </c>
      <c r="I429">
        <f t="shared" si="44"/>
        <v>-1.3566864995978893</v>
      </c>
      <c r="K429">
        <f t="shared" si="45"/>
        <v>-0.20407175163741834</v>
      </c>
      <c r="M429">
        <f t="shared" si="46"/>
        <v>-0.20407175163741834</v>
      </c>
      <c r="N429" s="13">
        <f t="shared" si="47"/>
        <v>1.1892800016565126E-3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7.3604405759227038</v>
      </c>
      <c r="H430" s="10">
        <f t="shared" si="48"/>
        <v>-0.1673166031610212</v>
      </c>
      <c r="I430">
        <f t="shared" si="44"/>
        <v>-1.3385328252881696</v>
      </c>
      <c r="K430">
        <f t="shared" si="45"/>
        <v>-0.20176192785086874</v>
      </c>
      <c r="M430">
        <f t="shared" si="46"/>
        <v>-0.20176192785086874</v>
      </c>
      <c r="N430" s="13">
        <f t="shared" si="47"/>
        <v>1.1864803929890204E-3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7.3740076737321747</v>
      </c>
      <c r="H431" s="10">
        <f t="shared" si="48"/>
        <v>-0.16507602247513289</v>
      </c>
      <c r="I431">
        <f t="shared" si="44"/>
        <v>-1.3206081798010632</v>
      </c>
      <c r="K431">
        <f t="shared" si="45"/>
        <v>-0.19947834982373661</v>
      </c>
      <c r="M431">
        <f t="shared" si="46"/>
        <v>-0.19947834982373661</v>
      </c>
      <c r="N431" s="13">
        <f t="shared" si="47"/>
        <v>1.1835201270004869E-3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7.3875747715416429</v>
      </c>
      <c r="H432" s="10">
        <f t="shared" si="48"/>
        <v>-0.16286373657218323</v>
      </c>
      <c r="I432">
        <f t="shared" si="44"/>
        <v>-1.3029098925774658</v>
      </c>
      <c r="K432">
        <f t="shared" si="45"/>
        <v>-0.19722071813300343</v>
      </c>
      <c r="M432">
        <f t="shared" si="46"/>
        <v>-0.19722071813300343</v>
      </c>
      <c r="N432" s="13">
        <f t="shared" si="47"/>
        <v>1.1804021819705394E-3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7.4011418693511146</v>
      </c>
      <c r="H433" s="10">
        <f t="shared" si="48"/>
        <v>-0.16067941512281433</v>
      </c>
      <c r="I433">
        <f t="shared" si="44"/>
        <v>-1.2854353209825147</v>
      </c>
      <c r="K433">
        <f t="shared" si="45"/>
        <v>-0.19498873678059503</v>
      </c>
      <c r="M433">
        <f t="shared" si="46"/>
        <v>-0.19498873678059503</v>
      </c>
      <c r="N433" s="13">
        <f t="shared" si="47"/>
        <v>1.1771295526170594E-3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7.4147089671605837</v>
      </c>
      <c r="H434" s="10">
        <f t="shared" si="48"/>
        <v>-0.15852273125683589</v>
      </c>
      <c r="I434">
        <f t="shared" si="44"/>
        <v>-1.2681818500546871</v>
      </c>
      <c r="K434">
        <f t="shared" si="45"/>
        <v>-0.19278211315434488</v>
      </c>
      <c r="M434">
        <f t="shared" si="46"/>
        <v>-0.19278211315434488</v>
      </c>
      <c r="N434" s="13">
        <f t="shared" si="47"/>
        <v>1.1737052479993666E-3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7.4282760649700537</v>
      </c>
      <c r="H435" s="10">
        <f t="shared" si="48"/>
        <v>-0.1563933615320999</v>
      </c>
      <c r="I435">
        <f t="shared" si="44"/>
        <v>-1.2511468922567992</v>
      </c>
      <c r="K435">
        <f t="shared" si="45"/>
        <v>-0.19060055798938522</v>
      </c>
      <c r="M435">
        <f t="shared" si="46"/>
        <v>-0.19060055798938522</v>
      </c>
      <c r="N435" s="13">
        <f t="shared" si="47"/>
        <v>1.1701322894673131E-3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7.4418431627795236</v>
      </c>
      <c r="H436" s="10">
        <f t="shared" si="48"/>
        <v>-0.15429098590361298</v>
      </c>
      <c r="I436">
        <f t="shared" si="44"/>
        <v>-1.2343278872289039</v>
      </c>
      <c r="K436">
        <f t="shared" si="45"/>
        <v>-0.18844378532997236</v>
      </c>
      <c r="M436">
        <f t="shared" si="46"/>
        <v>-0.18844378532997236</v>
      </c>
      <c r="N436" s="13">
        <f t="shared" si="47"/>
        <v>1.1664137086571332E-3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7.4554102605889945</v>
      </c>
      <c r="H437" s="10">
        <f t="shared" si="48"/>
        <v>-0.15221528769288092</v>
      </c>
      <c r="I437">
        <f t="shared" si="44"/>
        <v>-1.2177223015430474</v>
      </c>
      <c r="K437">
        <f t="shared" si="45"/>
        <v>-0.18631151249173666</v>
      </c>
      <c r="M437">
        <f t="shared" si="46"/>
        <v>-0.18631151249173666</v>
      </c>
      <c r="N437" s="13">
        <f t="shared" si="47"/>
        <v>1.1625525455341052E-3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7.4689773583984644</v>
      </c>
      <c r="H438" s="10">
        <f t="shared" si="48"/>
        <v>-0.15016595355748671</v>
      </c>
      <c r="I438">
        <f t="shared" si="44"/>
        <v>-1.2013276284598937</v>
      </c>
      <c r="K438">
        <f t="shared" si="45"/>
        <v>-0.18420346002435356</v>
      </c>
      <c r="M438">
        <f t="shared" si="46"/>
        <v>-0.18420346002435356</v>
      </c>
      <c r="N438" s="13">
        <f t="shared" si="47"/>
        <v>1.1585518464820024E-3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7.4825444562079344</v>
      </c>
      <c r="H439" s="10">
        <f t="shared" si="48"/>
        <v>-0.14814267346089705</v>
      </c>
      <c r="I439">
        <f t="shared" si="44"/>
        <v>-1.1851413876871764</v>
      </c>
      <c r="K439">
        <f t="shared" si="45"/>
        <v>-0.18211935167463181</v>
      </c>
      <c r="M439">
        <f t="shared" si="46"/>
        <v>-0.18211935167463181</v>
      </c>
      <c r="N439" s="13">
        <f t="shared" si="47"/>
        <v>1.1544146624396785E-3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7.4961115540174044</v>
      </c>
      <c r="H440" s="10">
        <f t="shared" si="48"/>
        <v>-0.14614514064249787</v>
      </c>
      <c r="I440">
        <f t="shared" si="44"/>
        <v>-1.1691611251399829</v>
      </c>
      <c r="K440">
        <f t="shared" si="45"/>
        <v>-0.18005891435001503</v>
      </c>
      <c r="M440">
        <f t="shared" si="46"/>
        <v>-0.18005891435001503</v>
      </c>
      <c r="N440" s="13">
        <f t="shared" si="47"/>
        <v>1.1501440470846826E-3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7.5096786518268752</v>
      </c>
      <c r="H441" s="10">
        <f t="shared" si="48"/>
        <v>-0.14417305158785454</v>
      </c>
      <c r="I441">
        <f t="shared" si="44"/>
        <v>-1.1533844127028363</v>
      </c>
      <c r="K441">
        <f t="shared" si="45"/>
        <v>-0.1780218780824904</v>
      </c>
      <c r="M441">
        <f t="shared" si="46"/>
        <v>-0.1780218780824904</v>
      </c>
      <c r="N441" s="13">
        <f t="shared" si="47"/>
        <v>1.1457430550639626E-3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7.5232457496363452</v>
      </c>
      <c r="H442" s="10">
        <f t="shared" si="48"/>
        <v>-0.14222610599919772</v>
      </c>
      <c r="I442">
        <f t="shared" si="44"/>
        <v>-1.1378088479935817</v>
      </c>
      <c r="K442">
        <f t="shared" si="45"/>
        <v>-0.17600797599290408</v>
      </c>
      <c r="M442">
        <f t="shared" si="46"/>
        <v>-0.17600797599290408</v>
      </c>
      <c r="N442" s="13">
        <f t="shared" si="47"/>
        <v>1.1412147402716781E-3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7.5368128474458151</v>
      </c>
      <c r="H443" s="10">
        <f t="shared" si="48"/>
        <v>-0.14030400676612931</v>
      </c>
      <c r="I443">
        <f t="shared" si="44"/>
        <v>-1.1224320541290345</v>
      </c>
      <c r="K443">
        <f t="shared" si="45"/>
        <v>-0.17401694425567418</v>
      </c>
      <c r="M443">
        <f t="shared" si="46"/>
        <v>-0.17401694425567418</v>
      </c>
      <c r="N443" s="13">
        <f t="shared" si="47"/>
        <v>1.1365621541739603E-3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7.5503799452552851</v>
      </c>
      <c r="H444" s="10">
        <f t="shared" si="48"/>
        <v>-0.13840645993655118</v>
      </c>
      <c r="I444">
        <f t="shared" si="44"/>
        <v>-1.1072516794924094</v>
      </c>
      <c r="K444">
        <f t="shared" si="45"/>
        <v>-0.17204852206390062</v>
      </c>
      <c r="M444">
        <f t="shared" si="46"/>
        <v>-0.17204852206390062</v>
      </c>
      <c r="N444" s="13">
        <f t="shared" si="47"/>
        <v>1.1317883441804392E-3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7.5639470430647551</v>
      </c>
      <c r="H445" s="10">
        <f t="shared" si="48"/>
        <v>-0.13653317468780993</v>
      </c>
      <c r="I445">
        <f t="shared" si="44"/>
        <v>-1.0922653975024794</v>
      </c>
      <c r="K445">
        <f t="shared" si="45"/>
        <v>-0.17010245159486803</v>
      </c>
      <c r="M445">
        <f t="shared" si="46"/>
        <v>-0.17010245159486803</v>
      </c>
      <c r="N445" s="13">
        <f t="shared" si="47"/>
        <v>1.1268963520627445E-3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7.577514140874225</v>
      </c>
      <c r="H446" s="10">
        <f t="shared" si="48"/>
        <v>-0.13468386329806092</v>
      </c>
      <c r="I446">
        <f t="shared" si="44"/>
        <v>-1.0774709063844874</v>
      </c>
      <c r="K446">
        <f t="shared" si="45"/>
        <v>-0.16817847797593388</v>
      </c>
      <c r="M446">
        <f t="shared" si="46"/>
        <v>-0.16817847797593388</v>
      </c>
      <c r="N446" s="13">
        <f t="shared" si="47"/>
        <v>1.1218892124191826E-3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7.5910812386836959</v>
      </c>
      <c r="H447" s="10">
        <f t="shared" si="48"/>
        <v>-0.13285824111784542</v>
      </c>
      <c r="I447">
        <f t="shared" si="44"/>
        <v>-1.0628659289427633</v>
      </c>
      <c r="K447">
        <f t="shared" si="45"/>
        <v>-0.16627634925080276</v>
      </c>
      <c r="M447">
        <f t="shared" si="46"/>
        <v>-0.16627634925080276</v>
      </c>
      <c r="N447" s="13">
        <f t="shared" si="47"/>
        <v>1.1167699511860296E-3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7.6046483364931658</v>
      </c>
      <c r="H448" s="10">
        <f t="shared" si="48"/>
        <v>-0.13105602654188286</v>
      </c>
      <c r="I448">
        <f t="shared" si="44"/>
        <v>-1.0484482123350629</v>
      </c>
      <c r="K448">
        <f t="shared" si="45"/>
        <v>-0.16439581634617909</v>
      </c>
      <c r="M448">
        <f t="shared" si="46"/>
        <v>-0.16439581634617909</v>
      </c>
      <c r="N448" s="13">
        <f t="shared" si="47"/>
        <v>1.1115415841946542E-3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7.6182154343026349</v>
      </c>
      <c r="H449" s="10">
        <f t="shared" si="48"/>
        <v>-0.12927694098107337</v>
      </c>
      <c r="I449">
        <f t="shared" si="44"/>
        <v>-1.0342155278485869</v>
      </c>
      <c r="K449">
        <f t="shared" si="45"/>
        <v>-0.16253663303879418</v>
      </c>
      <c r="M449">
        <f t="shared" si="46"/>
        <v>-0.16253663303879418</v>
      </c>
      <c r="N449" s="13">
        <f t="shared" si="47"/>
        <v>1.1062071157744166E-3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7.6317825321121049</v>
      </c>
      <c r="H450" s="10">
        <f t="shared" si="48"/>
        <v>-0.12752070883471237</v>
      </c>
      <c r="I450">
        <f t="shared" si="44"/>
        <v>-1.0201656706776989</v>
      </c>
      <c r="K450">
        <f t="shared" si="45"/>
        <v>-0.1606985559228078</v>
      </c>
      <c r="M450">
        <f t="shared" si="46"/>
        <v>-0.1606985559228078</v>
      </c>
      <c r="N450" s="13">
        <f t="shared" si="47"/>
        <v>1.1007695374010424E-3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7.6453496299215757</v>
      </c>
      <c r="H451" s="10">
        <f t="shared" si="48"/>
        <v>-0.12578705746291172</v>
      </c>
      <c r="I451">
        <f t="shared" si="44"/>
        <v>-1.0062964597032937</v>
      </c>
      <c r="K451">
        <f t="shared" si="45"/>
        <v>-0.15888134437757453</v>
      </c>
      <c r="M451">
        <f t="shared" si="46"/>
        <v>-0.15888134437757453</v>
      </c>
      <c r="N451" s="13">
        <f t="shared" si="47"/>
        <v>1.0952318263900227E-3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7.6589167277310457</v>
      </c>
      <c r="H452" s="10">
        <f t="shared" si="48"/>
        <v>-0.12407571715923039</v>
      </c>
      <c r="I452">
        <f t="shared" si="44"/>
        <v>-0.99260573727384316</v>
      </c>
      <c r="K452">
        <f t="shared" si="45"/>
        <v>-0.15708476053577655</v>
      </c>
      <c r="M452">
        <f t="shared" si="46"/>
        <v>-0.15708476053577655</v>
      </c>
      <c r="N452" s="13">
        <f t="shared" si="47"/>
        <v>1.0895969446347057E-3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7.6724838255405157</v>
      </c>
      <c r="H453" s="10">
        <f t="shared" si="48"/>
        <v>-0.12238642112350837</v>
      </c>
      <c r="I453">
        <f t="shared" si="44"/>
        <v>-0.97909136898806692</v>
      </c>
      <c r="K453">
        <f t="shared" si="45"/>
        <v>-0.1553085692519138</v>
      </c>
      <c r="M453">
        <f t="shared" si="46"/>
        <v>-0.1553085692519138</v>
      </c>
      <c r="N453" s="13">
        <f t="shared" si="47"/>
        <v>1.0838678373886696E-3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7.6860509233499856</v>
      </c>
      <c r="H454" s="10">
        <f t="shared" si="48"/>
        <v>-0.12071890543490678</v>
      </c>
      <c r="I454">
        <f t="shared" si="44"/>
        <v>-0.96575124347925423</v>
      </c>
      <c r="K454">
        <f t="shared" si="45"/>
        <v>-0.15355253807115146</v>
      </c>
      <c r="M454">
        <f t="shared" si="46"/>
        <v>-0.15355253807115146</v>
      </c>
      <c r="N454" s="13">
        <f t="shared" si="47"/>
        <v>1.078047432091872E-3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7.6996180211594556</v>
      </c>
      <c r="H455" s="10">
        <f t="shared" si="48"/>
        <v>-0.11907290902514917</v>
      </c>
      <c r="I455">
        <f t="shared" si="44"/>
        <v>-0.95258327220119332</v>
      </c>
      <c r="K455">
        <f t="shared" si="45"/>
        <v>-0.15181643719852045</v>
      </c>
      <c r="M455">
        <f t="shared" si="46"/>
        <v>-0.15181643719852045</v>
      </c>
      <c r="N455" s="13">
        <f t="shared" si="47"/>
        <v>1.072138637240359E-3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7.7131851189689256</v>
      </c>
      <c r="H456" s="10">
        <f t="shared" si="48"/>
        <v>-0.11744817365196529</v>
      </c>
      <c r="I456">
        <f t="shared" si="44"/>
        <v>-0.93958538921572232</v>
      </c>
      <c r="K456">
        <f t="shared" si="45"/>
        <v>-0.15010003946846442</v>
      </c>
      <c r="M456">
        <f t="shared" si="46"/>
        <v>-0.15010003946846442</v>
      </c>
      <c r="N456" s="13">
        <f t="shared" si="47"/>
        <v>1.0661443412986647E-3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7.7267522167783955</v>
      </c>
      <c r="H457" s="10">
        <f t="shared" si="48"/>
        <v>-0.11584444387273379</v>
      </c>
      <c r="I457">
        <f t="shared" si="44"/>
        <v>-0.92675555098187035</v>
      </c>
      <c r="K457">
        <f t="shared" si="45"/>
        <v>-0.14840312031473354</v>
      </c>
      <c r="M457">
        <f t="shared" si="46"/>
        <v>-0.14840312031473354</v>
      </c>
      <c r="N457" s="13">
        <f t="shared" si="47"/>
        <v>1.0600674116548296E-3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7.7403193145878664</v>
      </c>
      <c r="H458" s="10">
        <f t="shared" si="48"/>
        <v>-0.11426146701832383</v>
      </c>
      <c r="I458">
        <f t="shared" si="44"/>
        <v>-0.91409173614659067</v>
      </c>
      <c r="K458">
        <f t="shared" si="45"/>
        <v>-0.1467254577406176</v>
      </c>
      <c r="M458">
        <f t="shared" si="46"/>
        <v>-0.1467254577406176</v>
      </c>
      <c r="N458" s="13">
        <f t="shared" si="47"/>
        <v>1.0539106936171755E-3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7.7538864123973363</v>
      </c>
      <c r="H459" s="10">
        <f t="shared" si="48"/>
        <v>-0.11269899316713443</v>
      </c>
      <c r="I459">
        <f t="shared" si="44"/>
        <v>-0.90159194533707543</v>
      </c>
      <c r="K459">
        <f t="shared" si="45"/>
        <v>-0.14506683228951769</v>
      </c>
      <c r="M459">
        <f t="shared" si="46"/>
        <v>-0.14506683228951769</v>
      </c>
      <c r="N459" s="13">
        <f t="shared" si="47"/>
        <v>1.0476770094524847E-3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7.7674535102068063</v>
      </c>
      <c r="H460" s="10">
        <f t="shared" si="48"/>
        <v>-0.11115677511932837</v>
      </c>
      <c r="I460">
        <f t="shared" si="44"/>
        <v>-0.88925420095462693</v>
      </c>
      <c r="K460">
        <f t="shared" si="45"/>
        <v>-0.14342702701585086</v>
      </c>
      <c r="M460">
        <f t="shared" si="46"/>
        <v>-0.14342702701585086</v>
      </c>
      <c r="N460" s="13">
        <f t="shared" si="47"/>
        <v>1.0413691574650136E-3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7.7810206080162754</v>
      </c>
      <c r="H461" s="10">
        <f t="shared" si="48"/>
        <v>-0.10963456837126219</v>
      </c>
      <c r="I461">
        <f t="shared" si="44"/>
        <v>-0.87707654697009751</v>
      </c>
      <c r="K461">
        <f t="shared" si="45"/>
        <v>-0.14180582745628464</v>
      </c>
      <c r="M461">
        <f t="shared" si="46"/>
        <v>-0.14180582745628464</v>
      </c>
      <c r="N461" s="13">
        <f t="shared" si="47"/>
        <v>1.0349899111156398E-3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7.7945877058257471</v>
      </c>
      <c r="H462" s="10">
        <f t="shared" si="48"/>
        <v>-0.10813213109010793</v>
      </c>
      <c r="I462">
        <f t="shared" si="44"/>
        <v>-0.86505704872086342</v>
      </c>
      <c r="K462">
        <f t="shared" si="45"/>
        <v>-0.14020302160129913</v>
      </c>
      <c r="M462">
        <f t="shared" si="46"/>
        <v>-0.14020302160129913</v>
      </c>
      <c r="N462" s="13">
        <f t="shared" si="47"/>
        <v>1.0285420181808142E-3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7.8081548036352162</v>
      </c>
      <c r="H463" s="10">
        <f t="shared" si="48"/>
        <v>-0.1066492240886683</v>
      </c>
      <c r="I463">
        <f t="shared" si="44"/>
        <v>-0.85319379270934637</v>
      </c>
      <c r="K463">
        <f t="shared" si="45"/>
        <v>-0.13861839986707147</v>
      </c>
      <c r="M463">
        <f t="shared" si="46"/>
        <v>-0.13861839986707147</v>
      </c>
      <c r="N463" s="13">
        <f t="shared" si="47"/>
        <v>1.0220281999504404E-3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7.8217219014446862</v>
      </c>
      <c r="H464" s="10">
        <f t="shared" si="48"/>
        <v>-0.10518561080038143</v>
      </c>
      <c r="I464">
        <f t="shared" si="44"/>
        <v>-0.84148488640305141</v>
      </c>
      <c r="K464">
        <f t="shared" si="45"/>
        <v>-0.13705175506767853</v>
      </c>
      <c r="M464">
        <f t="shared" si="46"/>
        <v>-0.13705175506767853</v>
      </c>
      <c r="N464" s="13">
        <f t="shared" si="47"/>
        <v>1.0154511504641918E-3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7.8352889992541561</v>
      </c>
      <c r="H465" s="10">
        <f t="shared" si="48"/>
        <v>-0.10374105725451624</v>
      </c>
      <c r="I465">
        <f t="shared" si="44"/>
        <v>-0.82992845803612991</v>
      </c>
      <c r="K465">
        <f t="shared" si="45"/>
        <v>-0.13550288238761796</v>
      </c>
      <c r="M465">
        <f t="shared" si="46"/>
        <v>-0.13550288238761796</v>
      </c>
      <c r="N465" s="13">
        <f t="shared" si="47"/>
        <v>1.0088135357857319E-3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7.8488560970636261</v>
      </c>
      <c r="H466" s="10">
        <f t="shared" si="48"/>
        <v>-0.10231533205155517</v>
      </c>
      <c r="I466">
        <f t="shared" si="44"/>
        <v>-0.81852265641244137</v>
      </c>
      <c r="K466">
        <f t="shared" si="45"/>
        <v>-0.1339715793546393</v>
      </c>
      <c r="M466">
        <f t="shared" si="46"/>
        <v>-0.1339715793546393</v>
      </c>
      <c r="N466" s="13">
        <f t="shared" si="47"/>
        <v>1.0021179933140209E-3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7.862423194873096</v>
      </c>
      <c r="H467" s="10">
        <f t="shared" si="48"/>
        <v>-0.1009082063387651</v>
      </c>
      <c r="I467">
        <f t="shared" si="44"/>
        <v>-0.8072656507101208</v>
      </c>
      <c r="K467">
        <f t="shared" si="45"/>
        <v>-0.13245764581288641</v>
      </c>
      <c r="M467">
        <f t="shared" si="46"/>
        <v>-0.13245764581288641</v>
      </c>
      <c r="N467" s="13">
        <f t="shared" si="47"/>
        <v>9.9536713113124392E-4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7.8759902926825669</v>
      </c>
      <c r="H468" s="10">
        <f t="shared" si="48"/>
        <v>-9.9519453785953282E-2</v>
      </c>
      <c r="I468">
        <f t="shared" ref="I468:I469" si="50">H468*$E$6</f>
        <v>-0.79615563028762626</v>
      </c>
      <c r="K468">
        <f t="shared" ref="K468:K469" si="51">$L$9*$L$6*EXP(-$L$4*(G468/$L$10-1))+6*$L$6*EXP(-$L$4*(2/SQRT(3)*G468/$L$10-1))+12*$L$6*EXP(-$L$4*(SQRT(2)*2/SQRT(3)*G468/$L$10-1))-SQRT($L$9*$L$7^2*EXP(-2*$L$5*(G468/$L$10-1))+6*$L$7^2*EXP(-2*$L$5*(2/SQRT(3)*G468/$L$10-1))+12*$L$7^2*EXP(-2*$L$5*(SQRT(2)*2/SQRT(3)*G468/$L$10-1)))</f>
        <v>-0.13096088389634356</v>
      </c>
      <c r="M468">
        <f t="shared" ref="M468:M469" si="52">$L$9*$O$6*EXP(-$O$4*(G468/$L$10-1))+6*$O$6*EXP(-$O$4*(2/SQRT(3)*G468/$L$10-1))+12*$O$6*EXP(-$O$4*(SQRT(2)*2/SQRT(3)*G468/$L$10-1))-SQRT($L$9*$O$7^2*EXP(-2*$O$5*(G468/$L$10-1))+6*$O$7^2*EXP(-2*$O$5*(2/SQRT(3)*G468/$L$10-1))+12*$O$7^2*EXP(-2*$O$5*(SQRT(2)*2/SQRT(3)*G468/$L$10-1)))</f>
        <v>-0.13096088389634356</v>
      </c>
      <c r="N468" s="13">
        <f t="shared" ref="N468:N469" si="53">(M468-H468)^2*O468</f>
        <v>9.8856352738655611E-4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7.8895573904920369</v>
      </c>
      <c r="H469" s="10">
        <f t="shared" si="48"/>
        <v>-9.8148850561409234E-2</v>
      </c>
      <c r="I469">
        <f t="shared" si="50"/>
        <v>-0.78519080449127387</v>
      </c>
      <c r="K469">
        <f t="shared" si="51"/>
        <v>-0.1294810980025852</v>
      </c>
      <c r="M469">
        <f t="shared" si="52"/>
        <v>-0.1294810980025852</v>
      </c>
      <c r="N469" s="13">
        <f t="shared" si="53"/>
        <v>9.8170972971507774E-4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O14" sqref="O1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8.4564298792220907</v>
      </c>
      <c r="N4" s="12" t="s">
        <v>22</v>
      </c>
      <c r="O4" s="4">
        <v>8.4564298792220907</v>
      </c>
      <c r="P4" t="s">
        <v>50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v>3.5999999999999997E-2</v>
      </c>
      <c r="G5" s="2" t="s">
        <v>252</v>
      </c>
      <c r="H5" s="1">
        <v>5.1266910000000001</v>
      </c>
      <c r="K5" s="2" t="s">
        <v>23</v>
      </c>
      <c r="L5" s="4">
        <f>O5</f>
        <v>3.3457279836615621</v>
      </c>
      <c r="N5" s="12" t="s">
        <v>23</v>
      </c>
      <c r="O5" s="4">
        <v>3.3457279836615621</v>
      </c>
      <c r="P5" t="s">
        <v>50</v>
      </c>
      <c r="Q5" s="28" t="s">
        <v>29</v>
      </c>
      <c r="R5" s="29">
        <f>L10</f>
        <v>3.1607808685122785</v>
      </c>
      <c r="S5" s="29">
        <f>L4</f>
        <v>8.4564298792220907</v>
      </c>
      <c r="T5" s="29">
        <f>L5</f>
        <v>3.3457279836615621</v>
      </c>
      <c r="U5" s="29">
        <f>L6</f>
        <v>9.1308639928711785E-2</v>
      </c>
      <c r="V5" s="29">
        <f>L7</f>
        <v>0.76912265865719343</v>
      </c>
      <c r="W5" s="30">
        <f>SQRT(4/3+$H$11^2/4)*$H$4</f>
        <v>4.499991370869747</v>
      </c>
      <c r="X5" s="30">
        <f>(SQRT(4/3+$H$11^2/4)*$H$4+$H$5)/2</f>
        <v>4.813341185434874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9.1308639928711785E-2</v>
      </c>
      <c r="N6" s="12" t="s">
        <v>26</v>
      </c>
      <c r="O6" s="4">
        <v>9.1308639928711785E-2</v>
      </c>
      <c r="P6" t="s">
        <v>50</v>
      </c>
    </row>
    <row r="7" spans="1:27" x14ac:dyDescent="0.4">
      <c r="A7" s="2" t="s">
        <v>1</v>
      </c>
      <c r="B7" s="5">
        <v>5.133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0.76912265865719343</v>
      </c>
      <c r="N7" s="12" t="s">
        <v>27</v>
      </c>
      <c r="O7" s="4">
        <v>0.76912265865719343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70</v>
      </c>
      <c r="O9" s="1">
        <f>O4/O5</f>
        <v>2.5275306063487504</v>
      </c>
      <c r="Q9" s="28" t="s">
        <v>29</v>
      </c>
      <c r="R9" s="29">
        <f>L10</f>
        <v>3.1607808685122785</v>
      </c>
      <c r="S9" s="29">
        <f>O4</f>
        <v>8.4564298792220907</v>
      </c>
      <c r="T9" s="29">
        <f>O5</f>
        <v>3.3457279836615621</v>
      </c>
      <c r="U9" s="29">
        <f>O6</f>
        <v>9.1308639928711785E-2</v>
      </c>
      <c r="V9" s="29">
        <f>O7</f>
        <v>0.76912265865719343</v>
      </c>
      <c r="W9" s="30">
        <f>SQRT(4/3+$H$11^2/4)*$H$4</f>
        <v>4.499991370869747</v>
      </c>
      <c r="X9" s="30">
        <f>(SQRT(4/3+$H$11^2/4)*$H$4+$H$5)/2</f>
        <v>4.813341185434874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3</v>
      </c>
      <c r="O10" s="1">
        <f>((SQRT(O9))^3/(O9-1)+(SQRT(1/O9)^3/(1/O9-1))-2)/6</f>
        <v>3.6470431774523838E-2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4" t="s">
        <v>261</v>
      </c>
      <c r="O11" s="20">
        <f>G118</f>
        <v>3.7344115604815813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262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4.93568535860609E-2</v>
      </c>
      <c r="D14" s="3" t="s">
        <v>14</v>
      </c>
      <c r="E14" s="4">
        <f>-(1+$E$13+$E$5*$E$13^3)*EXP(-$E$13)</f>
        <v>-1</v>
      </c>
      <c r="G14" s="22" t="s">
        <v>260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8.9193253674452327E-2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9.7858145824525622E-2</v>
      </c>
      <c r="G19">
        <f t="shared" ref="G19:G82" si="1">$E$11*(D19/$E$12+1)</f>
        <v>2.5754434277272753</v>
      </c>
      <c r="H19" s="10">
        <f>-(-$B$4)*(1+D19+$E$5*D19^3)*EXP(-D19)</f>
        <v>0.15598588444429384</v>
      </c>
      <c r="I19">
        <f>H19*$E$6</f>
        <v>1.8718306133315261</v>
      </c>
      <c r="K19">
        <f>($L$9/2)*$L$6*EXP(-$L$4*(G19/$L$10-1))+($L$9/2)*$L$6*EXP(-$L$4*(($H$4/$E$4)*G19/$L$10-1))+($L$9/2)*$L$6*EXP(-$L$4*(SQRT(4/3+$H$11^2/4)*($H$4/$E$4)*G19/$L$10-1))-SQRT(($L$9/2)*$L$7^2*EXP(-2*$L$5*(G19/$L$10-1))+($L$9/2)*$L$7^2*EXP(-2*$L$5*(($H$4/$E$4)*G19/$L$10-1))+($L$9/2)*$L$7^2*EXP(-2*$L$5*(SQRT(4/3+$H$11^2/4)*($H$4/$E$4)*G19/$L$10-1)))</f>
        <v>0.17008797903227091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0.17008797903227091</v>
      </c>
      <c r="N19" s="13">
        <f>(M19-H19)^2*O19</f>
        <v>1.9886907176825205E-4</v>
      </c>
      <c r="O19" s="13">
        <v>1</v>
      </c>
      <c r="P19" s="14">
        <f>SUMSQ(N26:N295)</f>
        <v>1.8719459429543012E-9</v>
      </c>
      <c r="Q19" s="1" t="s">
        <v>65</v>
      </c>
      <c r="R19" s="19">
        <f>O4/(O4-O5)*-B4/SQRT(L9)</f>
        <v>0.76138478961184275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3.699041153455674E-2</v>
      </c>
      <c r="G20">
        <f t="shared" si="1"/>
        <v>2.5871501765429752</v>
      </c>
      <c r="H20" s="10">
        <f>-(-$B$4)*(1+D20+$E$5*D20^3)*EXP(-D20)</f>
        <v>5.896271598608345E-2</v>
      </c>
      <c r="I20">
        <f t="shared" ref="I20:I83" si="2">H20*$E$6</f>
        <v>0.70755259183300145</v>
      </c>
      <c r="K20">
        <f t="shared" ref="K20:K83" si="3">($L$9/2)*$L$6*EXP(-$L$4*(G20/$L$10-1))+($L$9/2)*$L$6*EXP(-$L$4*(($H$4/$E$4)*G20/$L$10-1))+($L$9/2)*$L$6*EXP(-$L$4*(SQRT(4/3+$H$11^2/4)*($H$4/$E$4)*G20/$L$10-1))-SQRT(($L$9/2)*$L$7^2*EXP(-2*$L$5*(G20/$L$10-1))+($L$9/2)*$L$7^2*EXP(-2*$L$5*(($H$4/$E$4)*G20/$L$10-1))+($L$9/2)*$L$7^2*EXP(-2*$L$5*(SQRT(4/3+$H$11^2/4)*($H$4/$E$4)*G20/$L$10-1)))</f>
        <v>7.1348532042981638E-2</v>
      </c>
      <c r="M20">
        <f t="shared" ref="M20:M83" si="4"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7.1348532042981638E-2</v>
      </c>
      <c r="N20" s="13">
        <f t="shared" ref="N20:N83" si="5">(M20-H20)^2*O20</f>
        <v>1.5340843939531698E-4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-2.1284030856947689E-2</v>
      </c>
      <c r="G21">
        <f t="shared" si="1"/>
        <v>2.5988569253586755</v>
      </c>
      <c r="H21" s="10">
        <f t="shared" ref="H21:H84" si="6">-(-$B$4)*(1+D21+$E$5*D21^3)*EXP(-D21)</f>
        <v>-3.3926745185974619E-2</v>
      </c>
      <c r="I21">
        <f t="shared" si="2"/>
        <v>-0.40712094223169543</v>
      </c>
      <c r="K21">
        <f t="shared" si="3"/>
        <v>-2.3102248201236186E-2</v>
      </c>
      <c r="M21">
        <f t="shared" si="4"/>
        <v>-2.3102248201236186E-2</v>
      </c>
      <c r="N21" s="13">
        <f t="shared" si="5"/>
        <v>1.1716973497261142E-4</v>
      </c>
      <c r="O21" s="13">
        <v>1</v>
      </c>
      <c r="Q21" s="16" t="s">
        <v>57</v>
      </c>
      <c r="R21" s="19">
        <f>(O7/O6)/(O4/O5)</f>
        <v>3.3326316071045703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-0.13147000803318409</v>
      </c>
    </row>
    <row r="22" spans="1:25" x14ac:dyDescent="0.4">
      <c r="D22" s="6">
        <v>-0.94</v>
      </c>
      <c r="E22" s="7">
        <f t="shared" si="0"/>
        <v>-7.7052819270738843E-2</v>
      </c>
      <c r="G22">
        <f t="shared" si="1"/>
        <v>2.6105636741743758</v>
      </c>
      <c r="H22" s="10">
        <f t="shared" si="6"/>
        <v>-0.12282219391755772</v>
      </c>
      <c r="I22">
        <f t="shared" si="2"/>
        <v>-1.4738663270106926</v>
      </c>
      <c r="K22">
        <f t="shared" si="3"/>
        <v>-0.11341529410628759</v>
      </c>
      <c r="M22">
        <f t="shared" si="4"/>
        <v>-0.11341529410628759</v>
      </c>
      <c r="N22" s="13">
        <f t="shared" si="5"/>
        <v>8.848976405927402E-5</v>
      </c>
      <c r="O22" s="13">
        <v>1</v>
      </c>
    </row>
    <row r="23" spans="1:25" x14ac:dyDescent="0.4">
      <c r="D23" s="6">
        <v>-0.92</v>
      </c>
      <c r="E23" s="7">
        <f t="shared" si="0"/>
        <v>-0.13040087584918997</v>
      </c>
      <c r="G23">
        <f t="shared" si="1"/>
        <v>2.6222704229900753</v>
      </c>
      <c r="H23" s="10">
        <f t="shared" si="6"/>
        <v>-0.20785899610360881</v>
      </c>
      <c r="I23">
        <f t="shared" si="2"/>
        <v>-2.4943079532433057</v>
      </c>
      <c r="K23">
        <f t="shared" si="3"/>
        <v>-0.19973652177564638</v>
      </c>
      <c r="M23">
        <f t="shared" si="4"/>
        <v>-0.19973652177564638</v>
      </c>
      <c r="N23" s="13">
        <f t="shared" si="5"/>
        <v>6.5974589208408655E-5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-0.18141048706649193</v>
      </c>
      <c r="G24">
        <f t="shared" si="1"/>
        <v>2.6339771718057756</v>
      </c>
      <c r="H24" s="10">
        <f t="shared" si="6"/>
        <v>-0.28916831638398816</v>
      </c>
      <c r="I24">
        <f t="shared" si="2"/>
        <v>-3.4700197966078576</v>
      </c>
      <c r="K24">
        <f t="shared" si="3"/>
        <v>-0.28220699554109796</v>
      </c>
      <c r="M24">
        <f t="shared" si="4"/>
        <v>-0.28220699554109796</v>
      </c>
      <c r="N24" s="13">
        <f t="shared" si="5"/>
        <v>4.8459987877657455E-5</v>
      </c>
      <c r="O24" s="13">
        <v>1</v>
      </c>
      <c r="Q24" s="17" t="s">
        <v>61</v>
      </c>
      <c r="R24" s="19">
        <f>O5/(O4-O5)*-B4/L9</f>
        <v>8.695952328630864E-2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-0.2301613815597294</v>
      </c>
      <c r="G25">
        <f t="shared" si="1"/>
        <v>2.6456839206214755</v>
      </c>
      <c r="H25" s="10">
        <f t="shared" si="6"/>
        <v>-0.36687724220620871</v>
      </c>
      <c r="I25">
        <f t="shared" si="2"/>
        <v>-4.4025269064745043</v>
      </c>
      <c r="K25">
        <f t="shared" si="3"/>
        <v>-0.3609630870736158</v>
      </c>
      <c r="M25">
        <f t="shared" si="4"/>
        <v>-0.3609630870736158</v>
      </c>
      <c r="N25" s="13">
        <f t="shared" si="5"/>
        <v>3.4977230932375098E-5</v>
      </c>
      <c r="O25" s="13">
        <v>1</v>
      </c>
      <c r="Q25" s="17" t="s">
        <v>62</v>
      </c>
      <c r="R25" s="19">
        <f>O4/(O4-O5)*-B4/SQRT(L9)</f>
        <v>0.76138478961184275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-0.27673080574376491</v>
      </c>
      <c r="G26">
        <f t="shared" si="1"/>
        <v>2.6573906694371758</v>
      </c>
      <c r="H26" s="10">
        <f t="shared" si="6"/>
        <v>-0.44110890435556133</v>
      </c>
      <c r="I26">
        <f t="shared" si="2"/>
        <v>-5.2933068522667357</v>
      </c>
      <c r="K26">
        <f t="shared" si="3"/>
        <v>-0.4361366292554214</v>
      </c>
      <c r="M26">
        <f t="shared" si="4"/>
        <v>-0.4361366292554214</v>
      </c>
      <c r="N26" s="13">
        <f t="shared" si="5"/>
        <v>2.4723519671471474E-5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-0.32119359727115659</v>
      </c>
      <c r="G27">
        <f t="shared" si="1"/>
        <v>2.6690974182528757</v>
      </c>
      <c r="H27" s="10">
        <f t="shared" si="6"/>
        <v>-0.51198259405022362</v>
      </c>
      <c r="I27">
        <f t="shared" si="2"/>
        <v>-6.1437911286026834</v>
      </c>
      <c r="K27">
        <f t="shared" si="3"/>
        <v>-0.50785506498783928</v>
      </c>
      <c r="M27">
        <f t="shared" si="4"/>
        <v>-0.50785506498783928</v>
      </c>
      <c r="N27" s="13">
        <f t="shared" si="5"/>
        <v>1.7036496160827336E-5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5.133</v>
      </c>
    </row>
    <row r="28" spans="1:25" x14ac:dyDescent="0.4">
      <c r="D28" s="6">
        <v>-0.82</v>
      </c>
      <c r="E28" s="7">
        <f t="shared" si="0"/>
        <v>-0.36362225639669277</v>
      </c>
      <c r="G28">
        <f t="shared" si="1"/>
        <v>2.680804167068576</v>
      </c>
      <c r="H28" s="10">
        <f t="shared" si="6"/>
        <v>-0.57961387669632825</v>
      </c>
      <c r="I28">
        <f t="shared" si="2"/>
        <v>-6.9553665203559394</v>
      </c>
      <c r="K28">
        <f t="shared" si="3"/>
        <v>-0.57624159110392714</v>
      </c>
      <c r="M28">
        <f t="shared" si="4"/>
        <v>-0.57624159110392714</v>
      </c>
      <c r="N28" s="13">
        <f t="shared" si="5"/>
        <v>1.1372310116716058E-5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3.210297873651538</v>
      </c>
      <c r="X28" t="s">
        <v>111</v>
      </c>
    </row>
    <row r="29" spans="1:25" x14ac:dyDescent="0.4">
      <c r="D29" s="6">
        <v>-0.8</v>
      </c>
      <c r="E29" s="7">
        <f t="shared" si="0"/>
        <v>-0.40408701530452029</v>
      </c>
      <c r="G29">
        <f t="shared" si="1"/>
        <v>2.6925109158842759</v>
      </c>
      <c r="H29" s="10">
        <f t="shared" si="6"/>
        <v>-0.64411470239540536</v>
      </c>
      <c r="I29">
        <f t="shared" si="2"/>
        <v>-7.7293764287448639</v>
      </c>
      <c r="K29">
        <f t="shared" si="3"/>
        <v>-0.64141529754884763</v>
      </c>
      <c r="M29">
        <f t="shared" si="4"/>
        <v>-0.64141529754884763</v>
      </c>
      <c r="N29" s="13">
        <f t="shared" si="5"/>
        <v>7.2867865256193577E-6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8.1838201134320663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-0.44265590545428291</v>
      </c>
      <c r="G30">
        <f t="shared" si="1"/>
        <v>2.7042176646999758</v>
      </c>
      <c r="H30" s="10">
        <f t="shared" si="6"/>
        <v>-0.70559351329412701</v>
      </c>
      <c r="I30">
        <f t="shared" si="2"/>
        <v>-8.4671221595295236</v>
      </c>
      <c r="K30">
        <f t="shared" si="3"/>
        <v>-0.70349130198563481</v>
      </c>
      <c r="M30">
        <f t="shared" si="4"/>
        <v>-0.70349130198563481</v>
      </c>
      <c r="N30" s="13">
        <f t="shared" si="5"/>
        <v>4.4192923855524738E-6</v>
      </c>
      <c r="O30" s="13">
        <v>1</v>
      </c>
      <c r="V30" s="22" t="s">
        <v>22</v>
      </c>
      <c r="W30" s="1">
        <f>1/(O5*W25^2)</f>
        <v>2.2426102544329956</v>
      </c>
    </row>
    <row r="31" spans="1:25" x14ac:dyDescent="0.4">
      <c r="D31" s="6">
        <v>-0.76</v>
      </c>
      <c r="E31" s="7">
        <f t="shared" si="0"/>
        <v>-0.47939482300115921</v>
      </c>
      <c r="G31">
        <f t="shared" si="1"/>
        <v>2.7159244135156762</v>
      </c>
      <c r="H31" s="10">
        <f t="shared" si="6"/>
        <v>-0.76415534786384787</v>
      </c>
      <c r="I31">
        <f t="shared" si="2"/>
        <v>-9.1698641743661753</v>
      </c>
      <c r="K31">
        <f t="shared" si="3"/>
        <v>-0.76258087997849922</v>
      </c>
      <c r="M31">
        <f t="shared" si="4"/>
        <v>-0.76258087997849922</v>
      </c>
      <c r="N31" s="13">
        <f t="shared" si="5"/>
        <v>2.4789491219942548E-6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-0.51436759234321805</v>
      </c>
      <c r="G32">
        <f t="shared" si="1"/>
        <v>2.727631162331376</v>
      </c>
      <c r="H32" s="10">
        <f t="shared" si="6"/>
        <v>-0.81990194219508949</v>
      </c>
      <c r="I32">
        <f t="shared" si="2"/>
        <v>-9.838823306341073</v>
      </c>
      <c r="K32">
        <f t="shared" si="3"/>
        <v>-0.81879159090076303</v>
      </c>
      <c r="M32">
        <f t="shared" si="4"/>
        <v>-0.81879159090076303</v>
      </c>
      <c r="N32" s="13">
        <f t="shared" si="5"/>
        <v>1.2328799968124483E-6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-0.54763602784805776</v>
      </c>
      <c r="G33">
        <f t="shared" si="1"/>
        <v>2.7393379111470759</v>
      </c>
      <c r="H33" s="10">
        <f t="shared" si="6"/>
        <v>-0.8729318283898041</v>
      </c>
      <c r="I33">
        <f t="shared" si="2"/>
        <v>-10.475181940677649</v>
      </c>
      <c r="K33">
        <f t="shared" si="3"/>
        <v>-0.87222739970950336</v>
      </c>
      <c r="M33">
        <f t="shared" si="4"/>
        <v>-0.87222739970950336</v>
      </c>
      <c r="N33" s="13">
        <f t="shared" si="5"/>
        <v>4.9621976563024124E-7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-0.57925999380929771</v>
      </c>
      <c r="G34">
        <f t="shared" si="1"/>
        <v>2.7510446599627763</v>
      </c>
      <c r="H34" s="10">
        <f t="shared" si="6"/>
        <v>-0.92334043013202061</v>
      </c>
      <c r="I34">
        <f t="shared" si="2"/>
        <v>-11.080085161584247</v>
      </c>
      <c r="K34">
        <f t="shared" si="3"/>
        <v>-0.92298879472415596</v>
      </c>
      <c r="M34">
        <f t="shared" si="4"/>
        <v>-0.92298879472415596</v>
      </c>
      <c r="N34" s="13">
        <f t="shared" si="5"/>
        <v>1.2364746006413717E-7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-0.60929746268211848</v>
      </c>
      <c r="G35">
        <f t="shared" si="1"/>
        <v>2.7627514087784761</v>
      </c>
      <c r="H35" s="10">
        <f t="shared" si="6"/>
        <v>-0.97122015551529695</v>
      </c>
      <c r="I35">
        <f t="shared" si="2"/>
        <v>-11.654641866183564</v>
      </c>
      <c r="K35">
        <f t="shared" si="3"/>
        <v>-0.97117290154169122</v>
      </c>
      <c r="M35">
        <f t="shared" si="4"/>
        <v>-0.97117290154169122</v>
      </c>
      <c r="N35" s="13">
        <f t="shared" si="5"/>
        <v>2.2329380215301698E-9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-0.6378045716457259</v>
      </c>
      <c r="G36">
        <f t="shared" si="1"/>
        <v>2.774458157594176</v>
      </c>
      <c r="H36" s="10">
        <f t="shared" si="6"/>
        <v>-1.0166604872032872</v>
      </c>
      <c r="I36">
        <f t="shared" si="2"/>
        <v>-12.199925846439445</v>
      </c>
      <c r="K36">
        <f t="shared" si="3"/>
        <v>-1.0168735932165682</v>
      </c>
      <c r="M36">
        <f t="shared" si="4"/>
        <v>-1.0168735932165682</v>
      </c>
      <c r="N36" s="13">
        <f t="shared" si="5"/>
        <v>4.5414172896547907E-8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-0.66483567753929995</v>
      </c>
      <c r="G37">
        <f t="shared" si="1"/>
        <v>2.7861649064098768</v>
      </c>
      <c r="H37" s="10">
        <f t="shared" si="6"/>
        <v>-1.059748069997644</v>
      </c>
      <c r="I37">
        <f t="shared" si="2"/>
        <v>-12.716976839971728</v>
      </c>
      <c r="K37">
        <f t="shared" si="3"/>
        <v>-1.0601815968292261</v>
      </c>
      <c r="M37">
        <f t="shared" si="4"/>
        <v>-1.0601815968292261</v>
      </c>
      <c r="N37" s="13">
        <f t="shared" si="5"/>
        <v>1.8794551370156495E-7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-0.69044341021675237</v>
      </c>
      <c r="G38">
        <f t="shared" si="1"/>
        <v>2.7978716552255762</v>
      </c>
      <c r="H38" s="10">
        <f t="shared" si="6"/>
        <v>-1.1005667958855034</v>
      </c>
      <c r="I38">
        <f t="shared" si="2"/>
        <v>-13.206801550626041</v>
      </c>
      <c r="K38">
        <f t="shared" si="3"/>
        <v>-1.1011845965627827</v>
      </c>
      <c r="M38">
        <f t="shared" si="4"/>
        <v>-1.1011845965627827</v>
      </c>
      <c r="N38" s="13">
        <f t="shared" si="5"/>
        <v>3.8167767684668069E-7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-0.71467872436436697</v>
      </c>
      <c r="G39">
        <f t="shared" si="1"/>
        <v>2.8095784040412766</v>
      </c>
      <c r="H39" s="10">
        <f t="shared" si="6"/>
        <v>-1.1391978866368011</v>
      </c>
      <c r="I39">
        <f t="shared" si="2"/>
        <v>-13.670374639641613</v>
      </c>
      <c r="K39">
        <f t="shared" si="3"/>
        <v>-1.1399673334035927</v>
      </c>
      <c r="M39">
        <f t="shared" si="4"/>
        <v>-1.1399673334035927</v>
      </c>
      <c r="N39" s="13">
        <f t="shared" si="5"/>
        <v>5.9204832692601864E-7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-0.73759094982421258</v>
      </c>
      <c r="G40">
        <f t="shared" si="1"/>
        <v>2.8212851528569769</v>
      </c>
      <c r="H40" s="10">
        <f t="shared" si="6"/>
        <v>-1.175719974019795</v>
      </c>
      <c r="I40">
        <f t="shared" si="2"/>
        <v>-14.10863968823754</v>
      </c>
      <c r="K40">
        <f t="shared" si="3"/>
        <v>-1.1766117015772979</v>
      </c>
      <c r="M40">
        <f t="shared" si="4"/>
        <v>-1.1766117015772979</v>
      </c>
      <c r="N40" s="13">
        <f t="shared" si="5"/>
        <v>7.951780368100629E-7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-0.75922784046505243</v>
      </c>
      <c r="G41">
        <f t="shared" si="1"/>
        <v>2.8329919016726768</v>
      </c>
      <c r="H41" s="10">
        <f t="shared" si="6"/>
        <v>-1.2102091777012938</v>
      </c>
      <c r="I41">
        <f t="shared" si="2"/>
        <v>-14.522510132415526</v>
      </c>
      <c r="K41">
        <f t="shared" si="3"/>
        <v>-1.2111968418284209</v>
      </c>
      <c r="M41">
        <f t="shared" si="4"/>
        <v>-1.2111968418284209</v>
      </c>
      <c r="N41" s="13">
        <f t="shared" si="5"/>
        <v>9.7548042801381803E-7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-0.77963562164134004</v>
      </c>
      <c r="G42">
        <f t="shared" si="1"/>
        <v>2.8446986504883767</v>
      </c>
      <c r="H42" s="10">
        <f t="shared" si="6"/>
        <v>-1.2427391808962962</v>
      </c>
      <c r="I42">
        <f t="shared" si="2"/>
        <v>-14.912870170755554</v>
      </c>
      <c r="K42">
        <f t="shared" si="3"/>
        <v>-1.2437992316477935</v>
      </c>
      <c r="M42">
        <f t="shared" si="4"/>
        <v>-1.2437992316477935</v>
      </c>
      <c r="N42" s="13">
        <f t="shared" si="5"/>
        <v>1.1237075957499647E-6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-0.79885903627978638</v>
      </c>
      <c r="G43">
        <f t="shared" si="1"/>
        <v>2.856405399304077</v>
      </c>
      <c r="H43" s="10">
        <f t="shared" si="6"/>
        <v>-1.2733813038299797</v>
      </c>
      <c r="I43">
        <f t="shared" si="2"/>
        <v>-15.280575645959757</v>
      </c>
      <c r="K43">
        <f t="shared" si="3"/>
        <v>-1.2744927725486317</v>
      </c>
      <c r="M43">
        <f t="shared" si="4"/>
        <v>-1.2744927725486317</v>
      </c>
      <c r="N43" s="13">
        <f t="shared" si="5"/>
        <v>1.2353627125418645E-6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-0.81694138963191354</v>
      </c>
      <c r="G44">
        <f t="shared" si="1"/>
        <v>2.8681121481197769</v>
      </c>
      <c r="H44" s="10">
        <f t="shared" si="6"/>
        <v>-1.3022045750732703</v>
      </c>
      <c r="I44">
        <f t="shared" si="2"/>
        <v>-15.626454900879242</v>
      </c>
      <c r="K44">
        <f t="shared" si="3"/>
        <v>-1.3033488744887225</v>
      </c>
      <c r="M44">
        <f t="shared" si="4"/>
        <v>-1.3033488744887225</v>
      </c>
      <c r="N44" s="13">
        <f t="shared" si="5"/>
        <v>1.309421152204346E-6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-0.83392459272996133</v>
      </c>
      <c r="G45">
        <f t="shared" si="1"/>
        <v>2.8798188969354768</v>
      </c>
      <c r="H45" s="10">
        <f t="shared" si="6"/>
        <v>-1.3292758008115584</v>
      </c>
      <c r="I45">
        <f t="shared" si="2"/>
        <v>-15.951309609738701</v>
      </c>
      <c r="K45">
        <f t="shared" si="3"/>
        <v>-1.330436537532905</v>
      </c>
      <c r="M45">
        <f t="shared" si="4"/>
        <v>-1.330436537532905</v>
      </c>
      <c r="N45" s="13">
        <f t="shared" si="5"/>
        <v>1.3473097362825581E-6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-0.84984920458249702</v>
      </c>
      <c r="G46">
        <f t="shared" si="1"/>
        <v>2.8915256457511771</v>
      </c>
      <c r="H46" s="10">
        <f t="shared" si="6"/>
        <v>-1.3546596321045004</v>
      </c>
      <c r="I46">
        <f t="shared" si="2"/>
        <v>-16.255915585254005</v>
      </c>
      <c r="K46">
        <f t="shared" si="3"/>
        <v>-1.3558224308468181</v>
      </c>
      <c r="M46">
        <f t="shared" si="4"/>
        <v>-1.3558224308468181</v>
      </c>
      <c r="N46" s="13">
        <f t="shared" si="5"/>
        <v>1.3521009151356894E-6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-0.86475447314508813</v>
      </c>
      <c r="G47">
        <f t="shared" si="1"/>
        <v>2.903232394566877</v>
      </c>
      <c r="H47" s="10">
        <f t="shared" si="6"/>
        <v>-1.3784186301932706</v>
      </c>
      <c r="I47">
        <f t="shared" si="2"/>
        <v>-16.541023562319246</v>
      </c>
      <c r="K47">
        <f t="shared" si="3"/>
        <v>-1.3795709691099201</v>
      </c>
      <c r="M47">
        <f t="shared" si="4"/>
        <v>-1.3795709691099201</v>
      </c>
      <c r="N47" s="13">
        <f t="shared" si="5"/>
        <v>1.3278849788248362E-6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-0.87867837510043201</v>
      </c>
      <c r="G48">
        <f t="shared" si="1"/>
        <v>2.9149391433825778</v>
      </c>
      <c r="H48" s="10">
        <f t="shared" si="6"/>
        <v>-1.4006133299100887</v>
      </c>
      <c r="I48">
        <f t="shared" si="2"/>
        <v>-16.807359958921065</v>
      </c>
      <c r="K48">
        <f t="shared" si="3"/>
        <v>-1.401744386432791</v>
      </c>
      <c r="M48">
        <f t="shared" si="4"/>
        <v>-1.401744386432791</v>
      </c>
      <c r="N48" s="13">
        <f t="shared" si="5"/>
        <v>1.2792888575473947E-6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-0.89165765448139733</v>
      </c>
      <c r="G49">
        <f t="shared" si="1"/>
        <v>2.9266458921982776</v>
      </c>
      <c r="H49" s="10">
        <f t="shared" si="6"/>
        <v>-1.4213023012433474</v>
      </c>
      <c r="I49">
        <f t="shared" si="2"/>
        <v>-17.055627614920169</v>
      </c>
      <c r="K49">
        <f t="shared" si="3"/>
        <v>-1.4224028078608812</v>
      </c>
      <c r="M49">
        <f t="shared" si="4"/>
        <v>-1.4224028078608812</v>
      </c>
      <c r="N49" s="13">
        <f t="shared" si="5"/>
        <v>1.211114815235692E-6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-0.90372786016952822</v>
      </c>
      <c r="G50">
        <f t="shared" si="1"/>
        <v>2.938352641013978</v>
      </c>
      <c r="H50" s="10">
        <f t="shared" si="6"/>
        <v>-1.440542209110228</v>
      </c>
      <c r="I50">
        <f t="shared" si="2"/>
        <v>-17.286506509322734</v>
      </c>
      <c r="K50">
        <f t="shared" si="3"/>
        <v>-1.4416043185441636</v>
      </c>
      <c r="M50">
        <f t="shared" si="4"/>
        <v>-1.4416043185441636</v>
      </c>
      <c r="N50" s="13">
        <f t="shared" si="5"/>
        <v>1.128076449654974E-6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-0.91492338230065207</v>
      </c>
      <c r="G51">
        <f t="shared" si="1"/>
        <v>2.9500593898296779</v>
      </c>
      <c r="H51" s="10">
        <f t="shared" si="6"/>
        <v>-1.4583878713872394</v>
      </c>
      <c r="I51">
        <f t="shared" si="2"/>
        <v>-17.50065445664687</v>
      </c>
      <c r="K51">
        <f t="shared" si="3"/>
        <v>-1.4594050306494359</v>
      </c>
      <c r="M51">
        <f t="shared" si="4"/>
        <v>-1.4594050306494359</v>
      </c>
      <c r="N51" s="13">
        <f t="shared" si="5"/>
        <v>1.0346129646723062E-6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-0.92527748760839001</v>
      </c>
      <c r="G52">
        <f t="shared" si="1"/>
        <v>2.9617661386453777</v>
      </c>
      <c r="H52" s="10">
        <f t="shared" si="6"/>
        <v>-1.4748923152477738</v>
      </c>
      <c r="I52">
        <f t="shared" si="2"/>
        <v>-17.698707782973287</v>
      </c>
      <c r="K52">
        <f t="shared" si="3"/>
        <v>-1.475859148089518</v>
      </c>
      <c r="M52">
        <f t="shared" si="4"/>
        <v>-1.475859148089518</v>
      </c>
      <c r="N52" s="13">
        <f t="shared" si="5"/>
        <v>9.3476574387527828E-7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-0.93482235373550782</v>
      </c>
      <c r="G53">
        <f t="shared" si="1"/>
        <v>2.9734728874610781</v>
      </c>
      <c r="H53" s="10">
        <f t="shared" si="6"/>
        <v>-1.4901068318543997</v>
      </c>
      <c r="I53">
        <f t="shared" si="2"/>
        <v>-17.881281982252798</v>
      </c>
      <c r="K53">
        <f t="shared" si="3"/>
        <v>-1.4910190291410519</v>
      </c>
      <c r="M53">
        <f t="shared" si="4"/>
        <v>-1.4910190291410519</v>
      </c>
      <c r="N53" s="13">
        <f t="shared" si="5"/>
        <v>8.321038897755446E-7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-0.94358910254223893</v>
      </c>
      <c r="G54">
        <f t="shared" si="1"/>
        <v>2.9851796362767784</v>
      </c>
      <c r="H54" s="10">
        <f t="shared" si="6"/>
        <v>-1.504081029452329</v>
      </c>
      <c r="I54">
        <f t="shared" si="2"/>
        <v>-18.048972353427949</v>
      </c>
      <c r="K54">
        <f t="shared" si="3"/>
        <v>-1.5049352470202813</v>
      </c>
      <c r="M54">
        <f t="shared" si="4"/>
        <v>-1.5049352470202813</v>
      </c>
      <c r="N54" s="13">
        <f t="shared" si="5"/>
        <v>7.2968765339822479E-7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-0.95160783243989933</v>
      </c>
      <c r="G55">
        <f t="shared" si="1"/>
        <v>2.9968863850924778</v>
      </c>
      <c r="H55" s="10">
        <f t="shared" si="6"/>
        <v>-1.5168628849091996</v>
      </c>
      <c r="I55">
        <f t="shared" si="2"/>
        <v>-18.202354618910395</v>
      </c>
      <c r="K55">
        <f t="shared" si="3"/>
        <v>-1.5176566484838279</v>
      </c>
      <c r="M55">
        <f t="shared" si="4"/>
        <v>-1.5176566484838279</v>
      </c>
      <c r="N55" s="13">
        <f t="shared" si="5"/>
        <v>6.3006061240659642E-7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-0.95890764977735488</v>
      </c>
      <c r="G56">
        <f t="shared" si="1"/>
        <v>3.0085931339081782</v>
      </c>
      <c r="H56" s="10">
        <f t="shared" si="6"/>
        <v>-1.5284987937451036</v>
      </c>
      <c r="I56">
        <f t="shared" si="2"/>
        <v>-18.341985524941244</v>
      </c>
      <c r="K56">
        <f t="shared" si="3"/>
        <v>-1.5292304105192822</v>
      </c>
      <c r="M56">
        <f t="shared" si="4"/>
        <v>-1.5292304105192822</v>
      </c>
      <c r="N56" s="13">
        <f t="shared" si="5"/>
        <v>5.3526310425958275E-7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-0.96551669930712236</v>
      </c>
      <c r="G57">
        <f t="shared" si="1"/>
        <v>3.0202998827238785</v>
      </c>
      <c r="H57" s="10">
        <f t="shared" si="6"/>
        <v>-1.5390336186955531</v>
      </c>
      <c r="I57">
        <f t="shared" si="2"/>
        <v>-18.468403424346636</v>
      </c>
      <c r="K57">
        <f t="shared" si="3"/>
        <v>-1.5397020951882485</v>
      </c>
      <c r="M57">
        <f t="shared" si="4"/>
        <v>-1.5397020951882485</v>
      </c>
      <c r="N57" s="13">
        <f t="shared" si="5"/>
        <v>4.4686082128636112E-7</v>
      </c>
      <c r="O57" s="13">
        <v>1</v>
      </c>
    </row>
    <row r="58" spans="4:21" x14ac:dyDescent="0.4">
      <c r="D58" s="6">
        <v>-0.219999999999999</v>
      </c>
      <c r="E58" s="7">
        <f t="shared" si="0"/>
        <v>-0.97146219375717491</v>
      </c>
      <c r="G58">
        <f t="shared" si="1"/>
        <v>3.0320066315395784</v>
      </c>
      <c r="H58" s="10">
        <f t="shared" si="6"/>
        <v>-1.5485107368489368</v>
      </c>
      <c r="I58">
        <f t="shared" si="2"/>
        <v>-18.582128842187242</v>
      </c>
      <c r="K58">
        <f t="shared" si="3"/>
        <v>-1.5491157026824154</v>
      </c>
      <c r="M58">
        <f t="shared" si="4"/>
        <v>-1.5491157026824154</v>
      </c>
      <c r="N58" s="13">
        <f t="shared" si="5"/>
        <v>3.6598365967642911E-7</v>
      </c>
      <c r="O58" s="13">
        <v>1</v>
      </c>
    </row>
    <row r="59" spans="4:21" x14ac:dyDescent="0.4">
      <c r="D59" s="6">
        <v>-0.19999999999999901</v>
      </c>
      <c r="E59" s="7">
        <f t="shared" si="0"/>
        <v>-0.97677044253378587</v>
      </c>
      <c r="G59">
        <f t="shared" si="1"/>
        <v>3.0437133803552783</v>
      </c>
      <c r="H59" s="10">
        <f t="shared" si="6"/>
        <v>-1.5569720853988549</v>
      </c>
      <c r="I59">
        <f t="shared" si="2"/>
        <v>-18.683665024786258</v>
      </c>
      <c r="K59">
        <f t="shared" si="3"/>
        <v>-1.5575137226512155</v>
      </c>
      <c r="M59">
        <f t="shared" si="4"/>
        <v>-1.5575137226512155</v>
      </c>
      <c r="N59" s="13">
        <f t="shared" si="5"/>
        <v>2.933709131446976E-7</v>
      </c>
      <c r="O59" s="13">
        <v>1</v>
      </c>
    </row>
    <row r="60" spans="4:21" x14ac:dyDescent="0.4">
      <c r="D60" s="6">
        <v>-0.17999999999999899</v>
      </c>
      <c r="E60" s="7">
        <f t="shared" si="0"/>
        <v>-0.9814668795800624</v>
      </c>
      <c r="G60">
        <f t="shared" si="1"/>
        <v>3.0554201291709786</v>
      </c>
      <c r="H60" s="10">
        <f t="shared" si="6"/>
        <v>-1.5644582060506196</v>
      </c>
      <c r="I60">
        <f t="shared" si="2"/>
        <v>-18.773498472607436</v>
      </c>
      <c r="K60">
        <f t="shared" si="3"/>
        <v>-1.5649371838576689</v>
      </c>
      <c r="M60">
        <f t="shared" si="4"/>
        <v>-1.5649371838576689</v>
      </c>
      <c r="N60" s="13">
        <f t="shared" si="5"/>
        <v>2.2941973964576395E-7</v>
      </c>
      <c r="O60" s="13">
        <v>1</v>
      </c>
    </row>
    <row r="61" spans="4:21" x14ac:dyDescent="0.4">
      <c r="D61" s="6">
        <v>-0.159999999999999</v>
      </c>
      <c r="E61" s="7">
        <f t="shared" si="0"/>
        <v>-0.98557609041412786</v>
      </c>
      <c r="G61">
        <f t="shared" si="1"/>
        <v>3.0671268779866785</v>
      </c>
      <c r="H61" s="10">
        <f t="shared" si="6"/>
        <v>-1.5710082881201199</v>
      </c>
      <c r="I61">
        <f t="shared" si="2"/>
        <v>-18.85209945744144</v>
      </c>
      <c r="K61">
        <f t="shared" si="3"/>
        <v>-1.5714257022171512</v>
      </c>
      <c r="M61">
        <f t="shared" si="4"/>
        <v>-1.5714257022171512</v>
      </c>
      <c r="N61" s="13">
        <f t="shared" si="5"/>
        <v>1.7423452840038978E-7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-0.98912183837026924</v>
      </c>
      <c r="G62">
        <f t="shared" si="1"/>
        <v>3.0788336268023784</v>
      </c>
      <c r="H62" s="10">
        <f t="shared" si="6"/>
        <v>-1.5766602103622094</v>
      </c>
      <c r="I62">
        <f t="shared" si="2"/>
        <v>-18.919922524346511</v>
      </c>
      <c r="K62">
        <f t="shared" si="3"/>
        <v>-1.5770175272720075</v>
      </c>
      <c r="M62">
        <f t="shared" si="4"/>
        <v>-1.5770175272720075</v>
      </c>
      <c r="N62" s="13">
        <f t="shared" si="5"/>
        <v>1.2767537402767936E-7</v>
      </c>
      <c r="O62" s="13">
        <v>1</v>
      </c>
    </row>
    <row r="63" spans="4:21" x14ac:dyDescent="0.4">
      <c r="D63" s="6">
        <v>-0.119999999999999</v>
      </c>
      <c r="E63" s="7">
        <f t="shared" si="0"/>
        <v>-0.99212709006570776</v>
      </c>
      <c r="G63">
        <f t="shared" si="1"/>
        <v>3.0905403756180787</v>
      </c>
      <c r="H63" s="10">
        <f t="shared" si="6"/>
        <v>-1.5814505815647382</v>
      </c>
      <c r="I63">
        <f t="shared" si="2"/>
        <v>-18.977406978776859</v>
      </c>
      <c r="K63">
        <f t="shared" si="3"/>
        <v>-1.5817495871531682</v>
      </c>
      <c r="M63">
        <f t="shared" si="4"/>
        <v>-1.5817495871531682</v>
      </c>
      <c r="N63" s="13">
        <f t="shared" si="5"/>
        <v>8.9404341912364721E-8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-0.99461404011503229</v>
      </c>
      <c r="G64">
        <f t="shared" si="1"/>
        <v>3.1022471244337786</v>
      </c>
      <c r="H64" s="10">
        <f t="shared" si="6"/>
        <v>-1.5854147799433616</v>
      </c>
      <c r="I64">
        <f t="shared" si="2"/>
        <v>-19.024977359320339</v>
      </c>
      <c r="K64">
        <f t="shared" si="3"/>
        <v>-1.5856575320782369</v>
      </c>
      <c r="M64">
        <f t="shared" si="4"/>
        <v>-1.5856575320782369</v>
      </c>
      <c r="N64" s="13">
        <f t="shared" si="5"/>
        <v>5.8928598986538104E-8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-0.99660413511373069</v>
      </c>
      <c r="G65">
        <f t="shared" si="1"/>
        <v>3.1139538732494785</v>
      </c>
      <c r="H65" s="10">
        <f t="shared" si="6"/>
        <v>-1.5885869913712867</v>
      </c>
      <c r="I65">
        <f t="shared" si="2"/>
        <v>-19.06304389645544</v>
      </c>
      <c r="K65">
        <f t="shared" si="3"/>
        <v>-1.5887757764338906</v>
      </c>
      <c r="M65">
        <f t="shared" si="4"/>
        <v>-1.5887757764338906</v>
      </c>
      <c r="N65" s="13">
        <f t="shared" si="5"/>
        <v>3.5639799862355104E-8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-0.99811809691165232</v>
      </c>
      <c r="G66">
        <f t="shared" si="1"/>
        <v>3.1256606220651788</v>
      </c>
      <c r="H66" s="10">
        <f t="shared" si="6"/>
        <v>-1.591000246477174</v>
      </c>
      <c r="I66">
        <f t="shared" si="2"/>
        <v>-19.092002957726088</v>
      </c>
      <c r="K66">
        <f t="shared" si="3"/>
        <v>-1.5911375394888292</v>
      </c>
      <c r="M66">
        <f t="shared" si="4"/>
        <v>-1.5911375394888292</v>
      </c>
      <c r="N66" s="13">
        <f t="shared" si="5"/>
        <v>1.8849371049359037E-8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-0.99917594519666886</v>
      </c>
      <c r="G67">
        <f t="shared" si="1"/>
        <v>3.1373673708808791</v>
      </c>
      <c r="H67" s="10">
        <f t="shared" si="6"/>
        <v>-1.5926864566434902</v>
      </c>
      <c r="I67">
        <f t="shared" si="2"/>
        <v>-19.112237479721884</v>
      </c>
      <c r="K67">
        <f t="shared" si="3"/>
        <v>-1.592774884782008</v>
      </c>
      <c r="M67">
        <f t="shared" si="4"/>
        <v>-1.592774884782008</v>
      </c>
      <c r="N67" s="13">
        <f t="shared" si="5"/>
        <v>7.8195356817298723E-9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-0.99979701940823495</v>
      </c>
      <c r="G68">
        <f t="shared" si="1"/>
        <v>3.149074119696579</v>
      </c>
      <c r="H68" s="10">
        <f t="shared" si="6"/>
        <v>-1.5936764489367266</v>
      </c>
      <c r="I68">
        <f t="shared" si="2"/>
        <v>-19.12411738724072</v>
      </c>
      <c r="K68">
        <f t="shared" si="3"/>
        <v>-1.5937187582293848</v>
      </c>
      <c r="M68">
        <f t="shared" si="4"/>
        <v>-1.5937187582293848</v>
      </c>
      <c r="N68" s="13">
        <f t="shared" si="5"/>
        <v>1.790076245241373E-5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-1.5939990249910092</v>
      </c>
      <c r="M69">
        <f t="shared" si="4"/>
        <v>-1.5939990249910092</v>
      </c>
      <c r="N69" s="62">
        <f t="shared" si="5"/>
        <v>9.5064253229248383E-9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-0.99980292907010837</v>
      </c>
      <c r="G70">
        <f t="shared" si="1"/>
        <v>3.1724876173279788</v>
      </c>
      <c r="H70" s="10">
        <f t="shared" si="6"/>
        <v>-1.5936858689377527</v>
      </c>
      <c r="I70">
        <f t="shared" si="2"/>
        <v>-19.124230427253032</v>
      </c>
      <c r="K70">
        <f t="shared" si="3"/>
        <v>-1.593644505138879</v>
      </c>
      <c r="M70">
        <f t="shared" si="4"/>
        <v>-1.593644505138879</v>
      </c>
      <c r="N70" s="13">
        <f t="shared" si="5"/>
        <v>1.7109638572598006E-5</v>
      </c>
      <c r="O70" s="13">
        <v>10000</v>
      </c>
    </row>
    <row r="71" spans="3:16" x14ac:dyDescent="0.4">
      <c r="D71" s="6">
        <v>0.04</v>
      </c>
      <c r="E71" s="7">
        <f t="shared" si="0"/>
        <v>-0.99922323037728389</v>
      </c>
      <c r="G71">
        <f t="shared" si="1"/>
        <v>3.1841943661436787</v>
      </c>
      <c r="H71" s="10">
        <f t="shared" si="6"/>
        <v>-1.5927618292213905</v>
      </c>
      <c r="I71">
        <f t="shared" si="2"/>
        <v>-19.113141950656686</v>
      </c>
      <c r="K71">
        <f t="shared" si="3"/>
        <v>-1.5926830081646699</v>
      </c>
      <c r="M71">
        <f t="shared" si="4"/>
        <v>-1.5926830081646699</v>
      </c>
      <c r="N71" s="13">
        <f t="shared" si="5"/>
        <v>6.2127589825575419E-9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-0.99827772876031662</v>
      </c>
      <c r="G72">
        <f t="shared" si="1"/>
        <v>3.195901114959379</v>
      </c>
      <c r="H72" s="10">
        <f t="shared" si="6"/>
        <v>-1.5912546996439449</v>
      </c>
      <c r="I72">
        <f t="shared" si="2"/>
        <v>-19.09505639572734</v>
      </c>
      <c r="K72">
        <f t="shared" si="3"/>
        <v>-1.5911413663651577</v>
      </c>
      <c r="M72">
        <f t="shared" si="4"/>
        <v>-1.5911413663651577</v>
      </c>
      <c r="N72" s="13">
        <f t="shared" si="5"/>
        <v>1.284443208067177E-8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-0.9969826689780632</v>
      </c>
      <c r="G73">
        <f t="shared" si="1"/>
        <v>3.2076078637750784</v>
      </c>
      <c r="H73" s="10">
        <f t="shared" si="6"/>
        <v>-1.5891903743510327</v>
      </c>
      <c r="I73">
        <f t="shared" si="2"/>
        <v>-19.070284492212394</v>
      </c>
      <c r="K73">
        <f t="shared" si="3"/>
        <v>-1.5890454671418925</v>
      </c>
      <c r="M73">
        <f t="shared" si="4"/>
        <v>-1.5890454671418925</v>
      </c>
      <c r="N73" s="13">
        <f t="shared" si="5"/>
        <v>2.0998099260795018E-8</v>
      </c>
      <c r="O73" s="13">
        <v>1</v>
      </c>
    </row>
    <row r="74" spans="3:16" x14ac:dyDescent="0.4">
      <c r="D74" s="6">
        <v>0.1</v>
      </c>
      <c r="E74" s="7">
        <f t="shared" si="0"/>
        <v>-0.99535373398660476</v>
      </c>
      <c r="G74">
        <f t="shared" si="1"/>
        <v>3.2193146125907788</v>
      </c>
      <c r="H74" s="10">
        <f t="shared" si="6"/>
        <v>-1.5865938519746481</v>
      </c>
      <c r="I74">
        <f t="shared" si="2"/>
        <v>-19.039126223695778</v>
      </c>
      <c r="K74">
        <f t="shared" si="3"/>
        <v>-1.5864202842504864</v>
      </c>
      <c r="M74">
        <f t="shared" si="4"/>
        <v>-1.5864202842504864</v>
      </c>
      <c r="N74" s="13">
        <f t="shared" si="5"/>
        <v>3.012575487065832E-8</v>
      </c>
      <c r="O74" s="13">
        <v>1</v>
      </c>
    </row>
    <row r="75" spans="3:16" x14ac:dyDescent="0.4">
      <c r="D75" s="6">
        <v>0.12</v>
      </c>
      <c r="E75" s="7">
        <f t="shared" si="0"/>
        <v>-0.99340606266974363</v>
      </c>
      <c r="G75">
        <f t="shared" si="1"/>
        <v>3.2310213614064787</v>
      </c>
      <c r="H75" s="10">
        <f t="shared" si="6"/>
        <v>-1.5834892638955715</v>
      </c>
      <c r="I75">
        <f t="shared" si="2"/>
        <v>-19.001871166746859</v>
      </c>
      <c r="K75">
        <f t="shared" si="3"/>
        <v>-1.5832899080337319</v>
      </c>
      <c r="M75">
        <f t="shared" si="4"/>
        <v>-1.5832899080337319</v>
      </c>
      <c r="N75" s="13">
        <f t="shared" si="5"/>
        <v>3.9742759649814408E-8</v>
      </c>
      <c r="O75" s="13">
        <v>1</v>
      </c>
    </row>
    <row r="76" spans="3:16" x14ac:dyDescent="0.4">
      <c r="D76" s="6">
        <v>0.14000000000000001</v>
      </c>
      <c r="E76" s="7">
        <f t="shared" si="0"/>
        <v>-0.99115426703856435</v>
      </c>
      <c r="G76">
        <f t="shared" si="1"/>
        <v>3.242728110222179</v>
      </c>
      <c r="H76" s="10">
        <f t="shared" si="6"/>
        <v>-1.5798999016594717</v>
      </c>
      <c r="I76">
        <f t="shared" si="2"/>
        <v>-18.95879881991366</v>
      </c>
      <c r="K76">
        <f t="shared" si="3"/>
        <v>-1.5796775746716023</v>
      </c>
      <c r="M76">
        <f t="shared" si="4"/>
        <v>-1.5796775746716023</v>
      </c>
      <c r="N76" s="13">
        <f t="shared" si="5"/>
        <v>4.9429289535076915E-8</v>
      </c>
      <c r="O76" s="13">
        <v>1</v>
      </c>
    </row>
    <row r="77" spans="3:16" x14ac:dyDescent="0.4">
      <c r="D77" s="6">
        <v>0.16</v>
      </c>
      <c r="E77" s="7">
        <f t="shared" si="0"/>
        <v>-0.98861244891535094</v>
      </c>
      <c r="G77">
        <f t="shared" si="1"/>
        <v>3.2544348590378789</v>
      </c>
      <c r="H77" s="10">
        <f t="shared" si="6"/>
        <v>-1.5758482435710695</v>
      </c>
      <c r="I77">
        <f t="shared" si="2"/>
        <v>-18.910178922852833</v>
      </c>
      <c r="K77">
        <f t="shared" si="3"/>
        <v>-1.5756056944801433</v>
      </c>
      <c r="M77">
        <f t="shared" si="4"/>
        <v>-1.5756056944801433</v>
      </c>
      <c r="N77" s="13">
        <f t="shared" si="5"/>
        <v>5.8830061509095138E-8</v>
      </c>
      <c r="O77" s="13">
        <v>1</v>
      </c>
    </row>
    <row r="78" spans="3:16" x14ac:dyDescent="0.4">
      <c r="D78" s="6">
        <v>0.18</v>
      </c>
      <c r="E78" s="7">
        <f t="shared" si="0"/>
        <v>-0.98579421611672724</v>
      </c>
      <c r="G78">
        <f t="shared" si="1"/>
        <v>3.2661416078535792</v>
      </c>
      <c r="H78" s="10">
        <f t="shared" si="6"/>
        <v>-1.5713559804900632</v>
      </c>
      <c r="I78">
        <f t="shared" si="2"/>
        <v>-18.856271765880759</v>
      </c>
      <c r="K78">
        <f t="shared" si="3"/>
        <v>-1.5710958792901764</v>
      </c>
      <c r="M78">
        <f t="shared" si="4"/>
        <v>-1.5710958792901764</v>
      </c>
      <c r="N78" s="13">
        <f t="shared" si="5"/>
        <v>6.7652634182574881E-8</v>
      </c>
      <c r="O78" s="13">
        <v>1</v>
      </c>
    </row>
    <row r="79" spans="3:16" x14ac:dyDescent="0.4">
      <c r="D79" s="6">
        <v>0.2</v>
      </c>
      <c r="E79" s="7">
        <f t="shared" si="0"/>
        <v>-0.98271269815046469</v>
      </c>
      <c r="G79">
        <f t="shared" si="1"/>
        <v>3.2778483566692787</v>
      </c>
      <c r="H79" s="10">
        <f t="shared" si="6"/>
        <v>-1.5664440408518407</v>
      </c>
      <c r="I79">
        <f t="shared" si="2"/>
        <v>-18.797328490222089</v>
      </c>
      <c r="K79">
        <f t="shared" si="3"/>
        <v>-1.5661689689357527</v>
      </c>
      <c r="M79">
        <f t="shared" si="4"/>
        <v>-1.5661689689357527</v>
      </c>
      <c r="N79" s="13">
        <f t="shared" si="5"/>
        <v>7.5664559020323084E-8</v>
      </c>
      <c r="O79" s="13">
        <v>1</v>
      </c>
    </row>
    <row r="80" spans="3:16" x14ac:dyDescent="0.4">
      <c r="D80" s="6">
        <v>0.22</v>
      </c>
      <c r="E80" s="7">
        <f t="shared" si="0"/>
        <v>-0.97938056144000918</v>
      </c>
      <c r="G80">
        <f t="shared" si="1"/>
        <v>3.2895551054849794</v>
      </c>
      <c r="H80" s="10">
        <f t="shared" si="6"/>
        <v>-1.5611326149353746</v>
      </c>
      <c r="I80">
        <f t="shared" si="2"/>
        <v>-18.733591379224496</v>
      </c>
      <c r="K80">
        <f t="shared" si="3"/>
        <v>-1.5608450568812775</v>
      </c>
      <c r="M80">
        <f t="shared" si="4"/>
        <v>-1.5608450568812775</v>
      </c>
      <c r="N80" s="13">
        <f t="shared" si="5"/>
        <v>8.2689634476099899E-8</v>
      </c>
      <c r="O80" s="13">
        <v>1</v>
      </c>
    </row>
    <row r="81" spans="4:15" x14ac:dyDescent="0.4">
      <c r="D81" s="6">
        <v>0.24</v>
      </c>
      <c r="E81" s="7">
        <f t="shared" si="0"/>
        <v>-0.9758100240903762</v>
      </c>
      <c r="G81">
        <f t="shared" si="1"/>
        <v>3.3012618543006789</v>
      </c>
      <c r="H81" s="10">
        <f t="shared" si="6"/>
        <v>-1.5554411784000597</v>
      </c>
      <c r="I81">
        <f t="shared" si="2"/>
        <v>-18.665294140800718</v>
      </c>
      <c r="K81">
        <f t="shared" si="3"/>
        <v>-1.555143515015313</v>
      </c>
      <c r="M81">
        <f t="shared" si="4"/>
        <v>-1.555143515015313</v>
      </c>
      <c r="N81" s="13">
        <f t="shared" si="5"/>
        <v>8.8603490618851556E-8</v>
      </c>
      <c r="O81" s="13">
        <v>1</v>
      </c>
    </row>
    <row r="82" spans="4:15" x14ac:dyDescent="0.4">
      <c r="D82" s="6">
        <v>0.26</v>
      </c>
      <c r="E82" s="7">
        <f t="shared" si="0"/>
        <v>-0.97201287020868854</v>
      </c>
      <c r="G82">
        <f t="shared" si="1"/>
        <v>3.3129686031163792</v>
      </c>
      <c r="H82" s="10">
        <f t="shared" si="6"/>
        <v>-1.5493885151126494</v>
      </c>
      <c r="I82">
        <f t="shared" si="2"/>
        <v>-18.592662181351791</v>
      </c>
      <c r="K82">
        <f t="shared" si="3"/>
        <v>-1.5490830176381216</v>
      </c>
      <c r="M82">
        <f t="shared" si="4"/>
        <v>-1.5490830176381216</v>
      </c>
      <c r="N82" s="13">
        <f t="shared" si="5"/>
        <v>9.3328706942860055E-8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-0.96800046379225624</v>
      </c>
      <c r="G83">
        <f t="shared" ref="G83:G146" si="8">$E$11*(D83/$E$12+1)</f>
        <v>3.3246753519320795</v>
      </c>
      <c r="H83" s="10">
        <f t="shared" si="6"/>
        <v>-1.5429927392848566</v>
      </c>
      <c r="I83">
        <f t="shared" si="2"/>
        <v>-18.51591287141828</v>
      </c>
      <c r="K83">
        <f t="shared" si="3"/>
        <v>-1.5426815646691385</v>
      </c>
      <c r="M83">
        <f t="shared" si="4"/>
        <v>-1.5426815646691385</v>
      </c>
      <c r="N83" s="13">
        <f t="shared" si="5"/>
        <v>9.682964146728061E-8</v>
      </c>
      <c r="O83" s="13">
        <v>1</v>
      </c>
    </row>
    <row r="84" spans="4:15" x14ac:dyDescent="0.4">
      <c r="D84" s="6">
        <v>0.3</v>
      </c>
      <c r="E84" s="7">
        <f t="shared" si="7"/>
        <v>-0.96378376219673589</v>
      </c>
      <c r="G84">
        <f t="shared" si="8"/>
        <v>3.3363821007477794</v>
      </c>
      <c r="H84" s="10">
        <f t="shared" si="6"/>
        <v>-1.5362713169415971</v>
      </c>
      <c r="I84">
        <f t="shared" ref="I84:I147" si="9">H84*$E$6</f>
        <v>-18.435255803299164</v>
      </c>
      <c r="K84">
        <f t="shared" ref="K84:K147" si="10">($L$9/2)*$L$6*EXP(-$L$4*(G84/$L$10-1))+($L$9/2)*$L$6*EXP(-$L$4*(($H$4/$E$4)*G84/$L$10-1))+($L$9/2)*$L$6*EXP(-$L$4*(SQRT(4/3+$H$11^2/4)*($H$4/$E$4)*G84/$L$10-1))-SQRT(($L$9/2)*$L$7^2*EXP(-2*$L$5*(G84/$L$10-1))+($L$9/2)*$L$7^2*EXP(-2*$L$5*(($H$4/$E$4)*G84/$L$10-1))+($L$9/2)*$L$7^2*EXP(-2*$L$5*(SQRT(4/3+$H$11^2/4)*($H$4/$E$4)*G84/$L$10-1)))</f>
        <v>-1.5359565040997034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-1.5359565040997034</v>
      </c>
      <c r="N84" s="13">
        <f t="shared" ref="N84:N147" si="12">(M84-H84)^2*O84</f>
        <v>9.9107125421199751E-8</v>
      </c>
      <c r="O84" s="13">
        <v>1</v>
      </c>
    </row>
    <row r="85" spans="4:15" x14ac:dyDescent="0.4">
      <c r="D85" s="6">
        <v>0.32</v>
      </c>
      <c r="E85" s="7">
        <f t="shared" si="7"/>
        <v>-0.95937332919655793</v>
      </c>
      <c r="G85">
        <f t="shared" si="8"/>
        <v>3.3480888495634797</v>
      </c>
      <c r="H85" s="10">
        <f t="shared" ref="H85:H148" si="13">-(-$B$4)*(1+D85+$E$5*D85^3)*EXP(-D85)</f>
        <v>-1.5292410867393136</v>
      </c>
      <c r="I85">
        <f t="shared" si="9"/>
        <v>-18.350893040871764</v>
      </c>
      <c r="K85">
        <f t="shared" si="10"/>
        <v>-1.5289245537155425</v>
      </c>
      <c r="M85">
        <f t="shared" si="11"/>
        <v>-1.5289245537155425</v>
      </c>
      <c r="N85" s="13">
        <f t="shared" si="12"/>
        <v>1.0019315513767824E-7</v>
      </c>
      <c r="O85" s="13">
        <v>1</v>
      </c>
    </row>
    <row r="86" spans="4:15" x14ac:dyDescent="0.4">
      <c r="D86" s="6">
        <v>0.34</v>
      </c>
      <c r="E86" s="7">
        <f t="shared" si="7"/>
        <v>-0.95477934764946804</v>
      </c>
      <c r="G86">
        <f t="shared" si="8"/>
        <v>3.3597955983791796</v>
      </c>
      <c r="H86" s="10">
        <f t="shared" si="13"/>
        <v>-1.521918280153252</v>
      </c>
      <c r="I86">
        <f t="shared" si="9"/>
        <v>-18.263019361839024</v>
      </c>
      <c r="K86">
        <f t="shared" si="10"/>
        <v>-1.521601822112713</v>
      </c>
      <c r="M86">
        <f t="shared" si="11"/>
        <v>-1.521601822112713</v>
      </c>
      <c r="N86" s="13">
        <f t="shared" si="12"/>
        <v>1.0014569142180617E-7</v>
      </c>
      <c r="O86" s="13">
        <v>1</v>
      </c>
    </row>
    <row r="87" spans="4:15" x14ac:dyDescent="0.4">
      <c r="D87" s="6">
        <v>0.36</v>
      </c>
      <c r="E87" s="7">
        <f t="shared" si="7"/>
        <v>-0.95001163177669234</v>
      </c>
      <c r="G87">
        <f t="shared" si="8"/>
        <v>3.37150234719488</v>
      </c>
      <c r="H87" s="10">
        <f t="shared" si="13"/>
        <v>-1.5143185410520474</v>
      </c>
      <c r="I87">
        <f t="shared" si="9"/>
        <v>-18.171822492624571</v>
      </c>
      <c r="K87">
        <f t="shared" si="10"/>
        <v>-1.5140038290299143</v>
      </c>
      <c r="M87">
        <f t="shared" si="11"/>
        <v>-1.5140038290299143</v>
      </c>
      <c r="N87" s="13">
        <f t="shared" si="12"/>
        <v>9.9043656875154513E-8</v>
      </c>
      <c r="O87" s="13">
        <v>1</v>
      </c>
    </row>
    <row r="88" spans="4:15" x14ac:dyDescent="0.4">
      <c r="D88" s="6">
        <v>0.38</v>
      </c>
      <c r="E88" s="7">
        <f t="shared" si="7"/>
        <v>-0.94507963906991788</v>
      </c>
      <c r="G88">
        <f t="shared" si="8"/>
        <v>3.3832090960105794</v>
      </c>
      <c r="H88" s="10">
        <f t="shared" si="13"/>
        <v>-1.5064569446774492</v>
      </c>
      <c r="I88">
        <f t="shared" si="9"/>
        <v>-18.07748333612939</v>
      </c>
      <c r="K88">
        <f t="shared" si="10"/>
        <v>-1.5061455250193563</v>
      </c>
      <c r="M88">
        <f t="shared" si="11"/>
        <v>-1.5061455250193563</v>
      </c>
      <c r="N88" s="13">
        <f t="shared" si="12"/>
        <v>9.6982203446694349E-8</v>
      </c>
      <c r="O88" s="13">
        <v>1</v>
      </c>
    </row>
    <row r="89" spans="4:15" x14ac:dyDescent="0.4">
      <c r="D89" s="6">
        <v>0.4</v>
      </c>
      <c r="E89" s="7">
        <f t="shared" si="7"/>
        <v>-0.93999248183596118</v>
      </c>
      <c r="G89">
        <f t="shared" si="8"/>
        <v>3.3949158448262797</v>
      </c>
      <c r="H89" s="10">
        <f t="shared" si="13"/>
        <v>-1.4983480160465223</v>
      </c>
      <c r="I89">
        <f t="shared" si="9"/>
        <v>-17.980176192558268</v>
      </c>
      <c r="K89">
        <f t="shared" si="10"/>
        <v>-1.4980413104776136</v>
      </c>
      <c r="M89">
        <f t="shared" si="11"/>
        <v>-1.4980413104776136</v>
      </c>
      <c r="N89" s="13">
        <f t="shared" si="12"/>
        <v>9.4068305999653276E-8</v>
      </c>
      <c r="O89" s="13">
        <v>1</v>
      </c>
    </row>
    <row r="90" spans="4:15" x14ac:dyDescent="0.4">
      <c r="D90" s="6">
        <v>0.42</v>
      </c>
      <c r="E90" s="7">
        <f t="shared" si="7"/>
        <v>-0.93475893838969304</v>
      </c>
      <c r="G90">
        <f t="shared" si="8"/>
        <v>3.4066225936419796</v>
      </c>
      <c r="H90" s="10">
        <f t="shared" si="13"/>
        <v>-1.4900057477931707</v>
      </c>
      <c r="I90">
        <f t="shared" si="9"/>
        <v>-17.88006897351805</v>
      </c>
      <c r="K90">
        <f t="shared" si="10"/>
        <v>-1.489705054057241</v>
      </c>
      <c r="M90">
        <f t="shared" si="11"/>
        <v>-1.489705054057241</v>
      </c>
      <c r="N90" s="13">
        <f t="shared" si="12"/>
        <v>9.0416722827408324E-8</v>
      </c>
      <c r="O90" s="13">
        <v>1</v>
      </c>
    </row>
    <row r="91" spans="4:15" x14ac:dyDescent="0.4">
      <c r="D91" s="6">
        <v>0.44</v>
      </c>
      <c r="E91" s="7">
        <f t="shared" si="7"/>
        <v>-0.92938746390549121</v>
      </c>
      <c r="G91">
        <f t="shared" si="8"/>
        <v>3.4183293424576799</v>
      </c>
      <c r="H91" s="10">
        <f t="shared" si="13"/>
        <v>-1.4814436174653531</v>
      </c>
      <c r="I91">
        <f t="shared" si="9"/>
        <v>-17.777323409584238</v>
      </c>
      <c r="K91">
        <f t="shared" si="10"/>
        <v>-1.4811501104791895</v>
      </c>
      <c r="M91">
        <f t="shared" si="11"/>
        <v>-1.4811501104791895</v>
      </c>
      <c r="N91" s="13">
        <f t="shared" si="12"/>
        <v>8.6146350926836257E-8</v>
      </c>
      <c r="O91" s="13">
        <v>1</v>
      </c>
    </row>
    <row r="92" spans="4:15" x14ac:dyDescent="0.4">
      <c r="D92" s="6">
        <v>0.46</v>
      </c>
      <c r="E92" s="7">
        <f t="shared" si="7"/>
        <v>-0.92388620093719809</v>
      </c>
      <c r="G92">
        <f t="shared" si="8"/>
        <v>3.4300360912733798</v>
      </c>
      <c r="H92" s="10">
        <f t="shared" si="13"/>
        <v>-1.4726746042938936</v>
      </c>
      <c r="I92">
        <f t="shared" si="9"/>
        <v>-17.672095251526724</v>
      </c>
      <c r="K92">
        <f t="shared" si="10"/>
        <v>-1.472389337765466</v>
      </c>
      <c r="M92">
        <f t="shared" si="11"/>
        <v>-1.472389337765466</v>
      </c>
      <c r="N92" s="13">
        <f t="shared" si="12"/>
        <v>8.1376992241158233E-8</v>
      </c>
      <c r="O92" s="13">
        <v>1</v>
      </c>
    </row>
    <row r="93" spans="4:15" x14ac:dyDescent="0.4">
      <c r="D93" s="6">
        <v>0.48</v>
      </c>
      <c r="E93" s="7">
        <f t="shared" si="7"/>
        <v>-0.91826298961628694</v>
      </c>
      <c r="G93">
        <f t="shared" si="8"/>
        <v>3.4417428400890802</v>
      </c>
      <c r="H93" s="10">
        <f t="shared" si="13"/>
        <v>-1.4637112054483614</v>
      </c>
      <c r="I93">
        <f t="shared" si="9"/>
        <v>-17.564534465380337</v>
      </c>
      <c r="K93">
        <f t="shared" si="10"/>
        <v>-1.4634351139107999</v>
      </c>
      <c r="M93">
        <f t="shared" si="11"/>
        <v>-1.4634351139107999</v>
      </c>
      <c r="N93" s="13">
        <f t="shared" si="12"/>
        <v>7.6226537113058609E-8</v>
      </c>
      <c r="O93" s="13">
        <v>1</v>
      </c>
    </row>
    <row r="94" spans="4:15" x14ac:dyDescent="0.4">
      <c r="D94" s="6">
        <v>0.5</v>
      </c>
      <c r="E94" s="7">
        <f t="shared" si="7"/>
        <v>-0.91252537753765695</v>
      </c>
      <c r="G94">
        <f t="shared" si="8"/>
        <v>3.4534495889047796</v>
      </c>
      <c r="H94" s="10">
        <f t="shared" si="13"/>
        <v>-1.4545654517950253</v>
      </c>
      <c r="I94">
        <f t="shared" si="9"/>
        <v>-17.454785421540304</v>
      </c>
      <c r="K94">
        <f t="shared" si="10"/>
        <v>-1.4542993530115054</v>
      </c>
      <c r="M94">
        <f t="shared" si="11"/>
        <v>-1.4542993530115054</v>
      </c>
      <c r="N94" s="13">
        <f t="shared" si="12"/>
        <v>7.0808562590774863E-8</v>
      </c>
      <c r="O94" s="13">
        <v>1</v>
      </c>
    </row>
    <row r="95" spans="4:15" x14ac:dyDescent="0.4">
      <c r="D95" s="6">
        <v>0.52</v>
      </c>
      <c r="E95" s="7">
        <f t="shared" si="7"/>
        <v>-0.90668062934221916</v>
      </c>
      <c r="G95">
        <f t="shared" si="8"/>
        <v>3.4651563377204799</v>
      </c>
      <c r="H95" s="10">
        <f t="shared" si="13"/>
        <v>-1.4452489231714976</v>
      </c>
      <c r="I95">
        <f t="shared" si="9"/>
        <v>-17.34298707805797</v>
      </c>
      <c r="K95">
        <f t="shared" si="10"/>
        <v>-1.4449935208690943</v>
      </c>
      <c r="M95">
        <f t="shared" si="11"/>
        <v>-1.4449935208690943</v>
      </c>
      <c r="N95" s="13">
        <f t="shared" si="12"/>
        <v>6.5230336072898921E-8</v>
      </c>
      <c r="O95" s="13">
        <v>1</v>
      </c>
    </row>
    <row r="96" spans="4:15" x14ac:dyDescent="0.4">
      <c r="D96" s="6">
        <v>0.54</v>
      </c>
      <c r="E96" s="7">
        <f t="shared" si="7"/>
        <v>-0.90073573600516954</v>
      </c>
      <c r="G96">
        <f t="shared" si="8"/>
        <v>3.4768630865361807</v>
      </c>
      <c r="H96" s="10">
        <f t="shared" si="13"/>
        <v>-1.4357727631922403</v>
      </c>
      <c r="I96">
        <f t="shared" si="9"/>
        <v>-17.229273158306885</v>
      </c>
      <c r="K96">
        <f t="shared" si="10"/>
        <v>-1.4355286500856725</v>
      </c>
      <c r="M96">
        <f t="shared" si="11"/>
        <v>-1.4355286500856725</v>
      </c>
      <c r="N96" s="13">
        <f t="shared" si="12"/>
        <v>5.9591208798182268E-8</v>
      </c>
      <c r="O96" s="13">
        <v>1</v>
      </c>
    </row>
    <row r="97" spans="4:15" x14ac:dyDescent="0.4">
      <c r="D97" s="6">
        <v>0.56000000000000005</v>
      </c>
      <c r="E97" s="7">
        <f t="shared" si="7"/>
        <v>-0.89469742383859874</v>
      </c>
      <c r="G97">
        <f t="shared" si="8"/>
        <v>3.4885698353518801</v>
      </c>
      <c r="H97" s="10">
        <f t="shared" si="13"/>
        <v>-1.4261476935987265</v>
      </c>
      <c r="I97">
        <f t="shared" si="9"/>
        <v>-17.113772323184719</v>
      </c>
      <c r="K97">
        <f t="shared" si="10"/>
        <v>-1.4259153546675514</v>
      </c>
      <c r="M97">
        <f t="shared" si="11"/>
        <v>-1.4259153546675514</v>
      </c>
      <c r="N97" s="13">
        <f t="shared" si="12"/>
        <v>5.3981378939604397E-8</v>
      </c>
      <c r="O97" s="13">
        <v>1</v>
      </c>
    </row>
    <row r="98" spans="4:15" x14ac:dyDescent="0.4">
      <c r="D98" s="6">
        <v>0.57999999999999996</v>
      </c>
      <c r="E98" s="7">
        <f t="shared" si="7"/>
        <v>-0.8885721632168383</v>
      </c>
      <c r="G98">
        <f t="shared" si="8"/>
        <v>3.5002765841675805</v>
      </c>
      <c r="H98" s="10">
        <f t="shared" si="13"/>
        <v>-1.4163840281676403</v>
      </c>
      <c r="I98">
        <f t="shared" si="9"/>
        <v>-16.996608338011683</v>
      </c>
      <c r="K98">
        <f t="shared" si="10"/>
        <v>-1.4161638441529933</v>
      </c>
      <c r="M98">
        <f t="shared" si="11"/>
        <v>-1.4161638441529933</v>
      </c>
      <c r="N98" s="13">
        <f t="shared" si="12"/>
        <v>4.8481000306053785E-8</v>
      </c>
      <c r="O98" s="13">
        <v>1</v>
      </c>
    </row>
    <row r="99" spans="4:15" x14ac:dyDescent="0.4">
      <c r="D99" s="6">
        <v>0.6</v>
      </c>
      <c r="E99" s="7">
        <f t="shared" si="7"/>
        <v>-0.88236617703270948</v>
      </c>
      <c r="G99">
        <f t="shared" si="8"/>
        <v>3.5119833329832804</v>
      </c>
      <c r="H99" s="10">
        <f t="shared" si="13"/>
        <v>-1.4064916861901389</v>
      </c>
      <c r="I99">
        <f t="shared" si="9"/>
        <v>-16.877900234281668</v>
      </c>
      <c r="K99">
        <f t="shared" si="10"/>
        <v>-1.4062839372795093</v>
      </c>
      <c r="M99">
        <f t="shared" si="11"/>
        <v>-1.4062839372795093</v>
      </c>
      <c r="N99" s="13">
        <f t="shared" si="12"/>
        <v>4.3159609867776945E-8</v>
      </c>
      <c r="O99" s="13">
        <v>1</v>
      </c>
    </row>
    <row r="100" spans="4:15" x14ac:dyDescent="0.4">
      <c r="D100" s="6">
        <v>0.62</v>
      </c>
      <c r="E100" s="7">
        <f t="shared" si="7"/>
        <v>-0.87608544889260298</v>
      </c>
      <c r="G100">
        <f t="shared" si="8"/>
        <v>3.5236900817989807</v>
      </c>
      <c r="H100" s="10">
        <f t="shared" si="13"/>
        <v>-1.3964802055348091</v>
      </c>
      <c r="I100">
        <f t="shared" si="9"/>
        <v>-16.757762466417709</v>
      </c>
      <c r="K100">
        <f t="shared" si="10"/>
        <v>-1.3962850752055762</v>
      </c>
      <c r="M100">
        <f t="shared" si="11"/>
        <v>-1.3962850752055762</v>
      </c>
      <c r="N100" s="13">
        <f t="shared" si="12"/>
        <v>3.8075845386542489E-8</v>
      </c>
      <c r="O100" s="13">
        <v>1</v>
      </c>
    </row>
    <row r="101" spans="4:15" x14ac:dyDescent="0.4">
      <c r="D101" s="6">
        <v>0.64</v>
      </c>
      <c r="E101" s="7">
        <f t="shared" si="7"/>
        <v>-0.86973573105809998</v>
      </c>
      <c r="G101">
        <f t="shared" si="8"/>
        <v>3.5353968306146801</v>
      </c>
      <c r="H101" s="10">
        <f t="shared" si="13"/>
        <v>-1.3863587553066115</v>
      </c>
      <c r="I101">
        <f t="shared" si="9"/>
        <v>-16.636305063679337</v>
      </c>
      <c r="K101">
        <f t="shared" si="10"/>
        <v>-1.3861763343012155</v>
      </c>
      <c r="M101">
        <f t="shared" si="11"/>
        <v>-1.3861763343012155</v>
      </c>
      <c r="N101" s="13">
        <f t="shared" si="12"/>
        <v>3.3277423209689339E-8</v>
      </c>
      <c r="O101" s="13">
        <v>1</v>
      </c>
    </row>
    <row r="102" spans="4:15" x14ac:dyDescent="0.4">
      <c r="D102" s="6">
        <v>0.66</v>
      </c>
      <c r="E102" s="7">
        <f t="shared" si="7"/>
        <v>-0.86332255214161757</v>
      </c>
      <c r="G102">
        <f t="shared" si="8"/>
        <v>3.5471035794303809</v>
      </c>
      <c r="H102" s="10">
        <f t="shared" si="13"/>
        <v>-1.3761361481137384</v>
      </c>
      <c r="I102">
        <f t="shared" si="9"/>
        <v>-16.513633777364859</v>
      </c>
      <c r="K102">
        <f t="shared" si="10"/>
        <v>-1.3759664385213606</v>
      </c>
      <c r="M102">
        <f t="shared" si="11"/>
        <v>-1.3759664385213606</v>
      </c>
      <c r="N102" s="13">
        <f t="shared" si="12"/>
        <v>2.8801345745049669E-8</v>
      </c>
      <c r="O102" s="13">
        <v>1</v>
      </c>
    </row>
    <row r="103" spans="4:15" x14ac:dyDescent="0.4">
      <c r="D103" s="6">
        <v>0.68</v>
      </c>
      <c r="E103" s="7">
        <f t="shared" si="7"/>
        <v>-0.85685122456335638</v>
      </c>
      <c r="G103">
        <f t="shared" si="8"/>
        <v>3.5588103282460803</v>
      </c>
      <c r="H103" s="10">
        <f t="shared" si="13"/>
        <v>-1.3658208519539901</v>
      </c>
      <c r="I103">
        <f t="shared" si="9"/>
        <v>-16.38985022344788</v>
      </c>
      <c r="K103">
        <f t="shared" si="10"/>
        <v>-1.3656637713755209</v>
      </c>
      <c r="M103">
        <f t="shared" si="11"/>
        <v>-1.3656637713755209</v>
      </c>
      <c r="N103" s="13">
        <f t="shared" si="12"/>
        <v>2.4674308132216329E-8</v>
      </c>
      <c r="O103" s="13">
        <v>1</v>
      </c>
    </row>
    <row r="104" spans="4:15" x14ac:dyDescent="0.4">
      <c r="D104" s="6">
        <v>0.7</v>
      </c>
      <c r="E104" s="7">
        <f t="shared" si="7"/>
        <v>-0.85032685177661249</v>
      </c>
      <c r="G104">
        <f t="shared" si="8"/>
        <v>3.5705170770617807</v>
      </c>
      <c r="H104" s="10">
        <f t="shared" si="13"/>
        <v>-1.3554210017319206</v>
      </c>
      <c r="I104">
        <f t="shared" si="9"/>
        <v>-16.265052020783045</v>
      </c>
      <c r="K104">
        <f t="shared" si="10"/>
        <v>-1.3552763875067741</v>
      </c>
      <c r="M104">
        <f t="shared" si="11"/>
        <v>-1.3552763875067741</v>
      </c>
      <c r="N104" s="13">
        <f t="shared" si="12"/>
        <v>2.091327411470651E-8</v>
      </c>
      <c r="O104" s="13">
        <v>1</v>
      </c>
    </row>
    <row r="105" spans="4:15" x14ac:dyDescent="0.4">
      <c r="D105" s="6">
        <v>0.72</v>
      </c>
      <c r="E105" s="7">
        <f t="shared" si="7"/>
        <v>-0.843754335268323</v>
      </c>
      <c r="G105">
        <f t="shared" si="8"/>
        <v>3.5822238258774806</v>
      </c>
      <c r="H105" s="10">
        <f t="shared" si="13"/>
        <v>-1.3449444104177068</v>
      </c>
      <c r="I105">
        <f t="shared" si="9"/>
        <v>-16.139332925012482</v>
      </c>
      <c r="K105">
        <f t="shared" si="10"/>
        <v>-1.3448120238927488</v>
      </c>
      <c r="M105">
        <f t="shared" si="11"/>
        <v>-1.3448120238927488</v>
      </c>
      <c r="N105" s="13">
        <f t="shared" si="12"/>
        <v>1.7526191990471401E-8</v>
      </c>
      <c r="O105" s="13">
        <v>1</v>
      </c>
    </row>
    <row r="106" spans="4:15" x14ac:dyDescent="0.4">
      <c r="D106" s="6">
        <v>0.74</v>
      </c>
      <c r="E106" s="7">
        <f t="shared" si="7"/>
        <v>-0.83713838134151131</v>
      </c>
      <c r="G106">
        <f t="shared" si="8"/>
        <v>3.5939305746931809</v>
      </c>
      <c r="H106" s="10">
        <f t="shared" si="13"/>
        <v>-1.3343985798583691</v>
      </c>
      <c r="I106">
        <f t="shared" si="9"/>
        <v>-16.012782958300427</v>
      </c>
      <c r="K106">
        <f t="shared" si="10"/>
        <v>-1.3342781106807866</v>
      </c>
      <c r="M106">
        <f t="shared" si="11"/>
        <v>-1.3342781106807866</v>
      </c>
      <c r="N106" s="13">
        <f t="shared" si="12"/>
        <v>1.4512822747394445E-8</v>
      </c>
      <c r="O106" s="13">
        <v>1</v>
      </c>
    </row>
    <row r="107" spans="4:15" x14ac:dyDescent="0.4">
      <c r="D107" s="6">
        <v>0.76</v>
      </c>
      <c r="E107" s="7">
        <f t="shared" si="7"/>
        <v>-0.8304835076861119</v>
      </c>
      <c r="G107">
        <f t="shared" si="8"/>
        <v>3.6056373235088803</v>
      </c>
      <c r="H107" s="10">
        <f t="shared" si="13"/>
        <v>-1.3237907112516625</v>
      </c>
      <c r="I107">
        <f t="shared" si="9"/>
        <v>-15.885488535019949</v>
      </c>
      <c r="K107">
        <f t="shared" si="10"/>
        <v>-1.3236817816691364</v>
      </c>
      <c r="M107">
        <f t="shared" si="11"/>
        <v>-1.3236817816691364</v>
      </c>
      <c r="N107" s="13">
        <f t="shared" si="12"/>
        <v>1.1865653949302321E-8</v>
      </c>
      <c r="O107" s="13">
        <v>1</v>
      </c>
    </row>
    <row r="108" spans="4:15" x14ac:dyDescent="0.4">
      <c r="D108" s="6">
        <v>0.78</v>
      </c>
      <c r="E108" s="7">
        <f t="shared" si="7"/>
        <v>-0.82379404974446679</v>
      </c>
      <c r="G108">
        <f t="shared" si="8"/>
        <v>3.6173440723245811</v>
      </c>
      <c r="H108" s="10">
        <f t="shared" si="13"/>
        <v>-1.3131277152926804</v>
      </c>
      <c r="I108">
        <f t="shared" si="9"/>
        <v>-15.757532583512164</v>
      </c>
      <c r="K108">
        <f t="shared" si="10"/>
        <v>-1.3130298844455957</v>
      </c>
      <c r="M108">
        <f t="shared" si="11"/>
        <v>-1.3130298844455957</v>
      </c>
      <c r="N108" s="13">
        <f t="shared" si="12"/>
        <v>9.5708746413101756E-9</v>
      </c>
      <c r="O108" s="13">
        <v>1</v>
      </c>
    </row>
    <row r="109" spans="4:15" x14ac:dyDescent="0.4">
      <c r="D109" s="6">
        <v>0.8</v>
      </c>
      <c r="E109" s="7">
        <f t="shared" si="7"/>
        <v>-0.81707416687760748</v>
      </c>
      <c r="G109">
        <f t="shared" si="8"/>
        <v>3.6290508211402814</v>
      </c>
      <c r="H109" s="10">
        <f t="shared" si="13"/>
        <v>-1.3024162220029063</v>
      </c>
      <c r="I109">
        <f t="shared" si="9"/>
        <v>-15.628994664034876</v>
      </c>
      <c r="K109">
        <f t="shared" si="10"/>
        <v>-1.3023289901946979</v>
      </c>
      <c r="M109">
        <f t="shared" si="11"/>
        <v>-1.3023289901946979</v>
      </c>
      <c r="N109" s="13">
        <f t="shared" si="12"/>
        <v>7.6093883632991479E-9</v>
      </c>
      <c r="O109" s="13">
        <v>1</v>
      </c>
    </row>
    <row r="110" spans="4:15" x14ac:dyDescent="0.4">
      <c r="D110" s="6">
        <v>0.82</v>
      </c>
      <c r="E110" s="7">
        <f t="shared" si="7"/>
        <v>-0.81032784833825855</v>
      </c>
      <c r="G110">
        <f t="shared" si="8"/>
        <v>3.6407575699559809</v>
      </c>
      <c r="H110" s="10">
        <f t="shared" si="13"/>
        <v>-1.2916625902511842</v>
      </c>
      <c r="I110">
        <f t="shared" si="9"/>
        <v>-15.49995108301421</v>
      </c>
      <c r="K110">
        <f t="shared" si="10"/>
        <v>-1.2915854031841283</v>
      </c>
      <c r="M110">
        <f t="shared" si="11"/>
        <v>-1.2915854031841283</v>
      </c>
      <c r="N110" s="13">
        <f t="shared" si="12"/>
        <v>5.9578433206997936E-9</v>
      </c>
      <c r="O110" s="13">
        <v>1</v>
      </c>
    </row>
    <row r="111" spans="4:15" x14ac:dyDescent="0.4">
      <c r="D111" s="6">
        <v>0.84</v>
      </c>
      <c r="E111" s="7">
        <f t="shared" si="7"/>
        <v>-0.80355891905633292</v>
      </c>
      <c r="G111">
        <f t="shared" si="8"/>
        <v>3.6524643187716812</v>
      </c>
      <c r="H111" s="10">
        <f t="shared" si="13"/>
        <v>-1.2808729169757949</v>
      </c>
      <c r="I111">
        <f t="shared" si="9"/>
        <v>-15.370475003709538</v>
      </c>
      <c r="K111">
        <f t="shared" si="10"/>
        <v>-1.2808051699407539</v>
      </c>
      <c r="M111">
        <f t="shared" si="11"/>
        <v>-1.2808051699407539</v>
      </c>
      <c r="N111" s="13">
        <f t="shared" si="12"/>
        <v>4.5896607568433672E-9</v>
      </c>
      <c r="O111" s="13">
        <v>1</v>
      </c>
    </row>
    <row r="112" spans="4:15" x14ac:dyDescent="0.4">
      <c r="D112" s="6">
        <v>0.86</v>
      </c>
      <c r="E112" s="7">
        <f t="shared" si="7"/>
        <v>-0.79677104524251796</v>
      </c>
      <c r="G112">
        <f t="shared" si="8"/>
        <v>3.6641710675873811</v>
      </c>
      <c r="H112" s="10">
        <f t="shared" si="13"/>
        <v>-1.2700530461165735</v>
      </c>
      <c r="I112">
        <f t="shared" si="9"/>
        <v>-15.240636553398883</v>
      </c>
      <c r="K112">
        <f t="shared" si="10"/>
        <v>-1.2699940881262943</v>
      </c>
      <c r="M112">
        <f t="shared" si="11"/>
        <v>-1.2699940881262943</v>
      </c>
      <c r="N112" s="13">
        <f t="shared" si="12"/>
        <v>3.4760446177643772E-6</v>
      </c>
      <c r="O112" s="13">
        <v>1000</v>
      </c>
    </row>
    <row r="113" spans="3:16" x14ac:dyDescent="0.4">
      <c r="D113" s="6">
        <v>0.88</v>
      </c>
      <c r="E113" s="7">
        <f t="shared" si="7"/>
        <v>-0.78996773981539381</v>
      </c>
      <c r="G113">
        <f t="shared" si="8"/>
        <v>3.6758778164030814</v>
      </c>
      <c r="H113" s="10">
        <f t="shared" si="13"/>
        <v>-1.2592085772657378</v>
      </c>
      <c r="I113">
        <f t="shared" si="9"/>
        <v>-15.110502927188854</v>
      </c>
      <c r="K113">
        <f t="shared" si="10"/>
        <v>-1.2591577151223232</v>
      </c>
      <c r="M113">
        <f t="shared" si="11"/>
        <v>-1.2591577151223232</v>
      </c>
      <c r="N113" s="13">
        <f t="shared" si="12"/>
        <v>2.5869576327215268E-6</v>
      </c>
      <c r="O113" s="13">
        <v>1000</v>
      </c>
    </row>
    <row r="114" spans="3:16" x14ac:dyDescent="0.4">
      <c r="D114" s="6">
        <v>0.9</v>
      </c>
      <c r="E114" s="7">
        <f t="shared" si="7"/>
        <v>-0.78315236765737051</v>
      </c>
      <c r="G114">
        <f t="shared" si="8"/>
        <v>3.6875845652187813</v>
      </c>
      <c r="H114" s="10">
        <f t="shared" si="13"/>
        <v>-1.2483448740458487</v>
      </c>
      <c r="I114">
        <f t="shared" si="9"/>
        <v>-14.980138488550185</v>
      </c>
      <c r="K114">
        <f t="shared" si="10"/>
        <v>-1.2483013763340134</v>
      </c>
      <c r="M114">
        <f t="shared" si="11"/>
        <v>-1.2483013763340134</v>
      </c>
      <c r="N114" s="13">
        <f t="shared" si="12"/>
        <v>1.8920509349082215E-6</v>
      </c>
      <c r="O114" s="13">
        <v>1000</v>
      </c>
    </row>
    <row r="115" spans="3:16" x14ac:dyDescent="0.4">
      <c r="D115" s="6">
        <v>0.92</v>
      </c>
      <c r="E115" s="7">
        <f t="shared" si="7"/>
        <v>-0.77632815070457184</v>
      </c>
      <c r="G115">
        <f t="shared" si="8"/>
        <v>3.6992913140344816</v>
      </c>
      <c r="H115" s="10">
        <f t="shared" si="13"/>
        <v>-1.2374670722230874</v>
      </c>
      <c r="I115">
        <f t="shared" si="9"/>
        <v>-14.849604866677048</v>
      </c>
      <c r="K115">
        <f t="shared" si="10"/>
        <v>-1.2374301732216886</v>
      </c>
      <c r="M115">
        <f t="shared" si="11"/>
        <v>-1.2374301732216886</v>
      </c>
      <c r="N115" s="13">
        <f t="shared" si="12"/>
        <v>1.361536304228987E-9</v>
      </c>
      <c r="O115" s="13">
        <v>1</v>
      </c>
    </row>
    <row r="116" spans="3:16" x14ac:dyDescent="0.4">
      <c r="D116" s="6">
        <v>0.94</v>
      </c>
      <c r="E116" s="7">
        <f t="shared" si="7"/>
        <v>-0.76949817287565414</v>
      </c>
      <c r="G116">
        <f t="shared" si="8"/>
        <v>3.7109980628501811</v>
      </c>
      <c r="H116" s="10">
        <f t="shared" si="13"/>
        <v>-1.2265800875637927</v>
      </c>
      <c r="I116">
        <f t="shared" si="9"/>
        <v>-14.718961050765511</v>
      </c>
      <c r="K116">
        <f t="shared" si="10"/>
        <v>-1.2265489910690017</v>
      </c>
      <c r="M116">
        <f t="shared" si="11"/>
        <v>-1.2265489910690017</v>
      </c>
      <c r="N116" s="13">
        <f t="shared" si="12"/>
        <v>9.6699198828287641E-10</v>
      </c>
      <c r="O116" s="13">
        <v>1</v>
      </c>
    </row>
    <row r="117" spans="3:16" x14ac:dyDescent="0.4">
      <c r="D117" s="6">
        <v>0.96</v>
      </c>
      <c r="E117" s="7">
        <f t="shared" si="7"/>
        <v>-0.76266538484439839</v>
      </c>
      <c r="G117">
        <f t="shared" si="8"/>
        <v>3.7227048116658814</v>
      </c>
      <c r="H117" s="10">
        <f t="shared" si="13"/>
        <v>-1.215688623441971</v>
      </c>
      <c r="I117">
        <f t="shared" si="9"/>
        <v>-14.588263481303652</v>
      </c>
      <c r="K117">
        <f t="shared" si="10"/>
        <v>-1.2156625064962145</v>
      </c>
      <c r="M117">
        <f t="shared" si="11"/>
        <v>-1.2156625064962145</v>
      </c>
      <c r="N117" s="13">
        <f t="shared" si="12"/>
        <v>6.8209485564762864E-10</v>
      </c>
      <c r="O117" s="13">
        <v>1</v>
      </c>
    </row>
    <row r="118" spans="3:16" x14ac:dyDescent="0.4">
      <c r="D118" s="6">
        <v>0.98</v>
      </c>
      <c r="E118" s="7">
        <f t="shared" si="7"/>
        <v>-0.75583260866077651</v>
      </c>
      <c r="G118">
        <f t="shared" si="8"/>
        <v>3.7344115604815813</v>
      </c>
      <c r="H118" s="10">
        <f t="shared" si="13"/>
        <v>-1.2047971782052778</v>
      </c>
      <c r="I118">
        <f t="shared" si="9"/>
        <v>-14.457566138463333</v>
      </c>
      <c r="K118">
        <f t="shared" si="10"/>
        <v>-1.2047751947268532</v>
      </c>
      <c r="M118">
        <f t="shared" si="11"/>
        <v>-1.2047751947268532</v>
      </c>
      <c r="N118" s="13">
        <f t="shared" si="12"/>
        <v>4.8327332364157448E-10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-0.74900254222505658</v>
      </c>
      <c r="G119">
        <f t="shared" si="8"/>
        <v>3.7461183092972816</v>
      </c>
      <c r="H119" s="10">
        <f t="shared" si="13"/>
        <v>-1.1939100523067403</v>
      </c>
      <c r="I119">
        <f t="shared" si="9"/>
        <v>-14.326920627680884</v>
      </c>
      <c r="K119">
        <f t="shared" si="10"/>
        <v>-1.193891336615664</v>
      </c>
      <c r="M119">
        <f t="shared" si="11"/>
        <v>-1.193891336615664</v>
      </c>
      <c r="N119" s="13">
        <f t="shared" si="12"/>
        <v>3.502770924617833E-10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-0.74217776361938115</v>
      </c>
      <c r="G120">
        <f t="shared" si="8"/>
        <v>3.7578250581129815</v>
      </c>
      <c r="H120" s="10">
        <f t="shared" si="13"/>
        <v>-1.1830313552092937</v>
      </c>
      <c r="I120">
        <f t="shared" si="9"/>
        <v>-14.196376262511524</v>
      </c>
      <c r="K120">
        <f t="shared" si="10"/>
        <v>-1.183015025445618</v>
      </c>
      <c r="M120">
        <f t="shared" si="11"/>
        <v>-1.183015025445618</v>
      </c>
      <c r="N120" s="13">
        <f t="shared" si="12"/>
        <v>2.6666118170471313E-10</v>
      </c>
      <c r="O120" s="13">
        <v>1</v>
      </c>
    </row>
    <row r="121" spans="3:16" x14ac:dyDescent="0.4">
      <c r="D121" s="6">
        <v>1.04</v>
      </c>
      <c r="E121" s="7">
        <f t="shared" si="7"/>
        <v>-0.73536073530111934</v>
      </c>
      <c r="G121">
        <f t="shared" si="8"/>
        <v>3.7695318069286818</v>
      </c>
      <c r="H121" s="10">
        <f t="shared" si="13"/>
        <v>-1.1721650120699842</v>
      </c>
      <c r="I121">
        <f t="shared" si="9"/>
        <v>-14.065980144839811</v>
      </c>
      <c r="K121">
        <f t="shared" si="10"/>
        <v>-1.1721501735013982</v>
      </c>
      <c r="M121">
        <f t="shared" si="11"/>
        <v>-1.1721501735013982</v>
      </c>
      <c r="N121" s="13">
        <f t="shared" si="12"/>
        <v>2.2018311768392254E-10</v>
      </c>
      <c r="O121" s="13">
        <v>1</v>
      </c>
    </row>
    <row r="122" spans="3:16" x14ac:dyDescent="0.4">
      <c r="D122" s="6">
        <v>1.06</v>
      </c>
      <c r="E122" s="7">
        <f t="shared" si="7"/>
        <v>-0.72855380816217652</v>
      </c>
      <c r="G122">
        <f t="shared" si="8"/>
        <v>3.7812385557443822</v>
      </c>
      <c r="H122" s="10">
        <f t="shared" si="13"/>
        <v>-1.1613147702105093</v>
      </c>
      <c r="I122">
        <f t="shared" si="9"/>
        <v>-13.935777242526111</v>
      </c>
      <c r="K122">
        <f t="shared" si="10"/>
        <v>-1.1613005184266072</v>
      </c>
      <c r="M122">
        <f t="shared" si="11"/>
        <v>-1.1613005184266072</v>
      </c>
      <c r="N122" s="13">
        <f t="shared" si="12"/>
        <v>2.0311334439302763E-10</v>
      </c>
      <c r="O122" s="13">
        <v>1</v>
      </c>
    </row>
    <row r="123" spans="3:16" x14ac:dyDescent="0.4">
      <c r="D123" s="6">
        <v>1.08</v>
      </c>
      <c r="E123" s="7">
        <f t="shared" si="7"/>
        <v>-0.72175922545831794</v>
      </c>
      <c r="G123">
        <f t="shared" si="8"/>
        <v>3.7929453045600816</v>
      </c>
      <c r="H123" s="10">
        <f t="shared" si="13"/>
        <v>-1.1504842053805588</v>
      </c>
      <c r="I123">
        <f t="shared" si="9"/>
        <v>-13.805810464566706</v>
      </c>
      <c r="K123">
        <f t="shared" si="10"/>
        <v>-1.1504696293716705</v>
      </c>
      <c r="M123">
        <f t="shared" si="11"/>
        <v>-1.1504696293716705</v>
      </c>
      <c r="N123" s="13">
        <f t="shared" si="12"/>
        <v>2.1246003511246785E-10</v>
      </c>
      <c r="O123" s="13">
        <v>1</v>
      </c>
    </row>
    <row r="124" spans="3:16" x14ac:dyDescent="0.4">
      <c r="D124" s="6">
        <v>1.1000000000000001</v>
      </c>
      <c r="E124" s="7">
        <f t="shared" si="7"/>
        <v>-0.71497912661244423</v>
      </c>
      <c r="G124">
        <f t="shared" si="8"/>
        <v>3.8046520533757824</v>
      </c>
      <c r="H124" s="10">
        <f t="shared" si="13"/>
        <v>-1.1396767278202362</v>
      </c>
      <c r="I124">
        <f t="shared" si="9"/>
        <v>-13.676120733842835</v>
      </c>
      <c r="K124">
        <f t="shared" si="10"/>
        <v>-1.1396609129392037</v>
      </c>
      <c r="M124">
        <f t="shared" si="11"/>
        <v>-1.1396609129392037</v>
      </c>
      <c r="N124" s="13">
        <f t="shared" si="12"/>
        <v>2.5011046207300107E-10</v>
      </c>
      <c r="O124" s="13">
        <v>1</v>
      </c>
    </row>
    <row r="125" spans="3:16" x14ac:dyDescent="0.4">
      <c r="D125" s="6">
        <v>1.1200000000000001</v>
      </c>
      <c r="E125" s="7">
        <f t="shared" si="7"/>
        <v>-0.70821555089564936</v>
      </c>
      <c r="G125">
        <f t="shared" si="8"/>
        <v>3.8163588021914818</v>
      </c>
      <c r="H125" s="10">
        <f t="shared" si="13"/>
        <v>-1.1288955881276652</v>
      </c>
      <c r="I125">
        <f t="shared" si="9"/>
        <v>-13.546747057531983</v>
      </c>
      <c r="K125">
        <f t="shared" si="10"/>
        <v>-1.1288776189333938</v>
      </c>
      <c r="M125">
        <f t="shared" si="11"/>
        <v>-1.1288776189333938</v>
      </c>
      <c r="N125" s="13">
        <f t="shared" si="12"/>
        <v>3.2289194276471034E-10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-0.70147044098977163</v>
      </c>
      <c r="G126">
        <f t="shared" si="8"/>
        <v>3.8280655510071822</v>
      </c>
      <c r="H126" s="10">
        <f t="shared" si="13"/>
        <v>-1.1181438829376962</v>
      </c>
      <c r="I126">
        <f t="shared" si="9"/>
        <v>-13.417726595252354</v>
      </c>
      <c r="K126">
        <f t="shared" si="10"/>
        <v>-1.1181228459197037</v>
      </c>
      <c r="M126">
        <f t="shared" si="11"/>
        <v>-1.1181228459197037</v>
      </c>
      <c r="N126" s="13">
        <f t="shared" si="12"/>
        <v>4.4255612601668074E-10</v>
      </c>
      <c r="O126" s="13">
        <v>1</v>
      </c>
    </row>
    <row r="127" spans="3:16" x14ac:dyDescent="0.4">
      <c r="D127" s="6">
        <v>1.1599999999999999</v>
      </c>
      <c r="E127" s="7">
        <f t="shared" si="7"/>
        <v>-0.69474564643504522</v>
      </c>
      <c r="G127">
        <f t="shared" si="8"/>
        <v>3.839772299822882</v>
      </c>
      <c r="H127" s="10">
        <f t="shared" si="13"/>
        <v>-1.1074245604174622</v>
      </c>
      <c r="I127">
        <f t="shared" si="9"/>
        <v>-13.289094725009546</v>
      </c>
      <c r="K127">
        <f t="shared" si="10"/>
        <v>-1.1073995466010644</v>
      </c>
      <c r="M127">
        <f t="shared" si="11"/>
        <v>-1.1073995466010644</v>
      </c>
      <c r="N127" s="13">
        <f t="shared" si="12"/>
        <v>6.2569101078011464E-10</v>
      </c>
      <c r="O127" s="13">
        <v>1</v>
      </c>
    </row>
    <row r="128" spans="3:16" x14ac:dyDescent="0.4">
      <c r="D128" s="6">
        <v>1.18</v>
      </c>
      <c r="E128" s="7">
        <f t="shared" si="7"/>
        <v>-0.68804292696635261</v>
      </c>
      <c r="G128">
        <f t="shared" si="8"/>
        <v>3.8514790486385824</v>
      </c>
      <c r="H128" s="10">
        <f t="shared" si="13"/>
        <v>-1.096740425584366</v>
      </c>
      <c r="I128">
        <f t="shared" si="9"/>
        <v>-13.160885107012392</v>
      </c>
      <c r="K128">
        <f t="shared" si="10"/>
        <v>-1.0967105330164459</v>
      </c>
      <c r="M128">
        <f t="shared" si="11"/>
        <v>-1.0967105330164459</v>
      </c>
      <c r="N128" s="13">
        <f t="shared" si="12"/>
        <v>8.9356561685633666E-10</v>
      </c>
      <c r="O128" s="13">
        <v>1</v>
      </c>
    </row>
    <row r="129" spans="4:15" x14ac:dyDescent="0.4">
      <c r="D129" s="6">
        <v>1.2</v>
      </c>
      <c r="E129" s="7">
        <f t="shared" si="7"/>
        <v>-0.68136395574147901</v>
      </c>
      <c r="G129">
        <f t="shared" si="8"/>
        <v>3.8631857974542823</v>
      </c>
      <c r="H129" s="10">
        <f t="shared" si="13"/>
        <v>-1.0860941454519177</v>
      </c>
      <c r="I129">
        <f t="shared" si="9"/>
        <v>-13.033129745423013</v>
      </c>
      <c r="K129">
        <f t="shared" si="10"/>
        <v>-1.0860584815675844</v>
      </c>
      <c r="M129">
        <f t="shared" si="11"/>
        <v>-1.0860584815675844</v>
      </c>
      <c r="N129" s="13">
        <f t="shared" si="12"/>
        <v>1.2719126457384571E-9</v>
      </c>
      <c r="O129" s="13">
        <v>1</v>
      </c>
    </row>
    <row r="130" spans="4:15" x14ac:dyDescent="0.4">
      <c r="D130" s="6">
        <v>1.22</v>
      </c>
      <c r="E130" s="7">
        <f t="shared" si="7"/>
        <v>-0.67471032246466234</v>
      </c>
      <c r="G130">
        <f t="shared" si="8"/>
        <v>3.8748925462699826</v>
      </c>
      <c r="H130" s="10">
        <f t="shared" si="13"/>
        <v>-1.0754882540086719</v>
      </c>
      <c r="I130">
        <f t="shared" si="9"/>
        <v>-12.905859048104062</v>
      </c>
      <c r="K130">
        <f t="shared" si="10"/>
        <v>-1.0754459378793866</v>
      </c>
      <c r="M130">
        <f t="shared" si="11"/>
        <v>-1.0754459378793866</v>
      </c>
      <c r="N130" s="13">
        <f t="shared" si="12"/>
        <v>1.7906547976894948E-9</v>
      </c>
      <c r="O130" s="13">
        <v>1</v>
      </c>
    </row>
    <row r="131" spans="4:15" x14ac:dyDescent="0.4">
      <c r="D131" s="6">
        <v>1.24</v>
      </c>
      <c r="E131" s="7">
        <f t="shared" si="7"/>
        <v>-0.66808353640865115</v>
      </c>
      <c r="G131">
        <f t="shared" si="8"/>
        <v>3.8865992950856829</v>
      </c>
      <c r="H131" s="10">
        <f t="shared" si="13"/>
        <v>-1.0649251570353899</v>
      </c>
      <c r="I131">
        <f t="shared" si="9"/>
        <v>-12.77910188442468</v>
      </c>
      <c r="K131">
        <f t="shared" si="10"/>
        <v>-1.0648753214994173</v>
      </c>
      <c r="M131">
        <f t="shared" si="11"/>
        <v>-1.0648753214994173</v>
      </c>
      <c r="N131" s="13">
        <f t="shared" si="12"/>
        <v>2.4835806456760805E-9</v>
      </c>
      <c r="O131" s="13">
        <v>1</v>
      </c>
    </row>
    <row r="132" spans="4:15" x14ac:dyDescent="0.4">
      <c r="D132" s="6">
        <v>1.26</v>
      </c>
      <c r="E132" s="7">
        <f t="shared" si="7"/>
        <v>-0.66148502933836717</v>
      </c>
      <c r="G132">
        <f t="shared" si="8"/>
        <v>3.8983060439013824</v>
      </c>
      <c r="H132" s="10">
        <f t="shared" si="13"/>
        <v>-1.0544071367653574</v>
      </c>
      <c r="I132">
        <f t="shared" si="9"/>
        <v>-12.652885641184287</v>
      </c>
      <c r="K132">
        <f t="shared" si="10"/>
        <v>-1.0543489304416467</v>
      </c>
      <c r="M132">
        <f t="shared" si="11"/>
        <v>-1.0543489304416467</v>
      </c>
      <c r="N132" s="13">
        <f t="shared" si="12"/>
        <v>3.3879761199118248E-9</v>
      </c>
      <c r="O132" s="13">
        <v>1</v>
      </c>
    </row>
    <row r="133" spans="4:15" x14ac:dyDescent="0.4">
      <c r="D133" s="6">
        <v>1.28</v>
      </c>
      <c r="E133" s="7">
        <f t="shared" si="7"/>
        <v>-0.65491615833920325</v>
      </c>
      <c r="G133">
        <f t="shared" si="8"/>
        <v>3.9100127927170822</v>
      </c>
      <c r="H133" s="10">
        <f t="shared" si="13"/>
        <v>-1.04393635639269</v>
      </c>
      <c r="I133">
        <f t="shared" si="9"/>
        <v>-12.52723627671228</v>
      </c>
      <c r="K133">
        <f t="shared" si="10"/>
        <v>-1.0438689455795107</v>
      </c>
      <c r="M133">
        <f t="shared" si="11"/>
        <v>-1.0438689455795107</v>
      </c>
      <c r="N133" s="13">
        <f t="shared" si="12"/>
        <v>4.544217733493361E-9</v>
      </c>
      <c r="O133" s="13">
        <v>1</v>
      </c>
    </row>
    <row r="134" spans="4:15" x14ac:dyDescent="0.4">
      <c r="D134" s="6">
        <v>1.3</v>
      </c>
      <c r="E134" s="7">
        <f t="shared" si="7"/>
        <v>-0.64837820855287509</v>
      </c>
      <c r="G134">
        <f t="shared" si="8"/>
        <v>3.9217195415327826</v>
      </c>
      <c r="H134" s="10">
        <f t="shared" si="13"/>
        <v>-1.0335148644332828</v>
      </c>
      <c r="I134">
        <f t="shared" si="9"/>
        <v>-12.402178373199394</v>
      </c>
      <c r="K134">
        <f t="shared" si="10"/>
        <v>-1.0334374348931497</v>
      </c>
      <c r="M134">
        <f t="shared" si="11"/>
        <v>-1.0334374348931497</v>
      </c>
      <c r="N134" s="13">
        <f t="shared" si="12"/>
        <v>5.9953336852268501E-9</v>
      </c>
      <c r="O134" s="13">
        <v>1</v>
      </c>
    </row>
    <row r="135" spans="4:15" x14ac:dyDescent="0.4">
      <c r="D135" s="6">
        <v>1.32</v>
      </c>
      <c r="E135" s="7">
        <f t="shared" si="7"/>
        <v>-0.64187239582367739</v>
      </c>
      <c r="G135">
        <f t="shared" si="8"/>
        <v>3.9334262903484829</v>
      </c>
      <c r="H135" s="10">
        <f t="shared" si="13"/>
        <v>-1.0231445989429417</v>
      </c>
      <c r="I135">
        <f t="shared" si="9"/>
        <v>-12.277735187315301</v>
      </c>
      <c r="K135">
        <f t="shared" si="10"/>
        <v>-1.0230563575755431</v>
      </c>
      <c r="M135">
        <f t="shared" si="11"/>
        <v>-1.0230563575755431</v>
      </c>
      <c r="N135" s="13">
        <f t="shared" si="12"/>
        <v>7.786538920374786E-9</v>
      </c>
      <c r="O135" s="13">
        <v>1</v>
      </c>
    </row>
    <row r="136" spans="4:15" x14ac:dyDescent="0.4">
      <c r="D136" s="6">
        <v>1.34</v>
      </c>
      <c r="E136" s="7">
        <f t="shared" si="7"/>
        <v>-0.63539986925789949</v>
      </c>
      <c r="G136">
        <f t="shared" si="8"/>
        <v>3.9451330391641828</v>
      </c>
      <c r="H136" s="10">
        <f t="shared" si="13"/>
        <v>-1.0128273915970918</v>
      </c>
      <c r="I136">
        <f t="shared" si="9"/>
        <v>-12.153928699165101</v>
      </c>
      <c r="K136">
        <f t="shared" si="10"/>
        <v>-1.0127275680021026</v>
      </c>
      <c r="M136">
        <f t="shared" si="11"/>
        <v>-1.0127275680021026</v>
      </c>
      <c r="N136" s="13">
        <f t="shared" si="12"/>
        <v>9.964750116561433E-9</v>
      </c>
      <c r="O136" s="13">
        <v>1</v>
      </c>
    </row>
    <row r="137" spans="4:15" x14ac:dyDescent="0.4">
      <c r="D137" s="6">
        <v>1.36</v>
      </c>
      <c r="E137" s="7">
        <f t="shared" si="7"/>
        <v>-0.62896171369908138</v>
      </c>
      <c r="G137">
        <f t="shared" si="8"/>
        <v>3.9568397879798831</v>
      </c>
      <c r="H137" s="10">
        <f t="shared" si="13"/>
        <v>-1.0025649716363358</v>
      </c>
      <c r="I137">
        <f t="shared" si="9"/>
        <v>-12.03077965963603</v>
      </c>
      <c r="K137">
        <f t="shared" si="10"/>
        <v>-1.0024528195681413</v>
      </c>
      <c r="M137">
        <f t="shared" si="11"/>
        <v>-1.0024528195681413</v>
      </c>
      <c r="N137" s="13">
        <f t="shared" si="12"/>
        <v>1.2578086400324665E-8</v>
      </c>
      <c r="O137" s="13">
        <v>1</v>
      </c>
    </row>
    <row r="138" spans="4:15" x14ac:dyDescent="0.4">
      <c r="D138" s="6">
        <v>1.38</v>
      </c>
      <c r="E138" s="7">
        <f t="shared" si="7"/>
        <v>-0.62255895212170742</v>
      </c>
      <c r="G138">
        <f t="shared" si="8"/>
        <v>3.9685465367955826</v>
      </c>
      <c r="H138" s="10">
        <f t="shared" si="13"/>
        <v>-0.99235896968200166</v>
      </c>
      <c r="I138">
        <f t="shared" si="9"/>
        <v>-11.90830763618402</v>
      </c>
      <c r="K138">
        <f t="shared" si="10"/>
        <v>-0.9922337683985033</v>
      </c>
      <c r="M138">
        <f t="shared" si="11"/>
        <v>-0.9922337683985033</v>
      </c>
      <c r="N138" s="13">
        <f t="shared" si="12"/>
        <v>1.5675361389635492E-8</v>
      </c>
      <c r="O138" s="13">
        <v>1</v>
      </c>
    </row>
    <row r="139" spans="4:15" x14ac:dyDescent="0.4">
      <c r="D139" s="6">
        <v>1.4</v>
      </c>
      <c r="E139" s="7">
        <f t="shared" si="7"/>
        <v>-0.6161925479458632</v>
      </c>
      <c r="G139">
        <f t="shared" si="8"/>
        <v>3.9802532856112833</v>
      </c>
      <c r="H139" s="10">
        <f t="shared" si="13"/>
        <v>-0.98221092142570587</v>
      </c>
      <c r="I139">
        <f t="shared" si="9"/>
        <v>-11.786531057108471</v>
      </c>
      <c r="K139">
        <f t="shared" si="10"/>
        <v>-0.9820719769334687</v>
      </c>
      <c r="M139">
        <f t="shared" si="11"/>
        <v>-0.9820719769334687</v>
      </c>
      <c r="N139" s="13">
        <f t="shared" si="12"/>
        <v>1.9305571923044896E-8</v>
      </c>
      <c r="O139" s="13">
        <v>1</v>
      </c>
    </row>
    <row r="140" spans="4:15" x14ac:dyDescent="0.4">
      <c r="D140" s="6">
        <v>1.42</v>
      </c>
      <c r="E140" s="7">
        <f t="shared" si="7"/>
        <v>-0.60986340727529909</v>
      </c>
      <c r="G140">
        <f t="shared" si="8"/>
        <v>3.9919600344269828</v>
      </c>
      <c r="H140" s="10">
        <f t="shared" si="13"/>
        <v>-0.9721222711968267</v>
      </c>
      <c r="I140">
        <f t="shared" si="9"/>
        <v>-11.665467254361921</v>
      </c>
      <c r="K140">
        <f t="shared" si="10"/>
        <v>-0.9719689173949716</v>
      </c>
      <c r="M140">
        <f t="shared" si="11"/>
        <v>-0.9719689173949716</v>
      </c>
      <c r="N140" s="13">
        <f t="shared" si="12"/>
        <v>2.3517388543414824E-8</v>
      </c>
      <c r="O140" s="13">
        <v>1</v>
      </c>
    </row>
    <row r="141" spans="4:15" x14ac:dyDescent="0.4">
      <c r="D141" s="6">
        <v>1.44</v>
      </c>
      <c r="E141" s="7">
        <f t="shared" si="7"/>
        <v>-0.60357238106128153</v>
      </c>
      <c r="G141">
        <f t="shared" si="8"/>
        <v>4.0036667832426831</v>
      </c>
      <c r="H141" s="10">
        <f t="shared" si="13"/>
        <v>-0.96209437541168275</v>
      </c>
      <c r="I141">
        <f t="shared" si="9"/>
        <v>-11.545132504940193</v>
      </c>
      <c r="K141">
        <f t="shared" si="10"/>
        <v>-0.96192597513697231</v>
      </c>
      <c r="M141">
        <f t="shared" si="11"/>
        <v>-0.96192597513697231</v>
      </c>
      <c r="N141" s="13">
        <f t="shared" si="12"/>
        <v>2.8358652522549658E-8</v>
      </c>
      <c r="O141" s="13">
        <v>1</v>
      </c>
    </row>
    <row r="142" spans="4:15" x14ac:dyDescent="0.4">
      <c r="D142" s="6">
        <v>1.46</v>
      </c>
      <c r="E142" s="7">
        <f t="shared" si="7"/>
        <v>-0.59732026719453213</v>
      </c>
      <c r="G142">
        <f t="shared" si="8"/>
        <v>4.0153735320583825</v>
      </c>
      <c r="H142" s="10">
        <f t="shared" si="13"/>
        <v>-0.95212850590808407</v>
      </c>
      <c r="I142">
        <f t="shared" si="9"/>
        <v>-11.425542070897009</v>
      </c>
      <c r="K142">
        <f t="shared" si="10"/>
        <v>-0.95194445188376253</v>
      </c>
      <c r="M142">
        <f t="shared" si="11"/>
        <v>-0.95194445188376253</v>
      </c>
      <c r="N142" s="13">
        <f t="shared" si="12"/>
        <v>3.3875883868951769E-8</v>
      </c>
      <c r="O142" s="13">
        <v>1</v>
      </c>
    </row>
    <row r="143" spans="4:15" x14ac:dyDescent="0.4">
      <c r="D143" s="6">
        <v>1.48</v>
      </c>
      <c r="E143" s="7">
        <f t="shared" si="7"/>
        <v>-0.59110781252749656</v>
      </c>
      <c r="G143">
        <f t="shared" si="8"/>
        <v>4.0270802808740829</v>
      </c>
      <c r="H143" s="10">
        <f t="shared" si="13"/>
        <v>-0.94222585316882956</v>
      </c>
      <c r="I143">
        <f t="shared" si="9"/>
        <v>-11.306710238025955</v>
      </c>
      <c r="K143">
        <f t="shared" si="10"/>
        <v>-0.94202556885981503</v>
      </c>
      <c r="M143">
        <f t="shared" si="11"/>
        <v>-0.94202556885981503</v>
      </c>
      <c r="N143" s="13">
        <f t="shared" si="12"/>
        <v>4.0113804437428224E-8</v>
      </c>
      <c r="O143" s="13">
        <v>1</v>
      </c>
    </row>
    <row r="144" spans="4:15" x14ac:dyDescent="0.4">
      <c r="D144" s="6">
        <v>1.5</v>
      </c>
      <c r="E144" s="7">
        <f t="shared" si="7"/>
        <v>-0.58493571482910878</v>
      </c>
      <c r="G144">
        <f t="shared" si="8"/>
        <v>4.0387870296897832</v>
      </c>
      <c r="H144" s="10">
        <f t="shared" si="13"/>
        <v>-0.9323875294375995</v>
      </c>
      <c r="I144">
        <f t="shared" si="9"/>
        <v>-11.188650353251195</v>
      </c>
      <c r="K144">
        <f t="shared" si="10"/>
        <v>-0.93217046981470464</v>
      </c>
      <c r="M144">
        <f t="shared" si="11"/>
        <v>-0.93217046981470464</v>
      </c>
      <c r="N144" s="13">
        <f t="shared" si="12"/>
        <v>4.711487989126154E-8</v>
      </c>
      <c r="O144" s="13">
        <v>1</v>
      </c>
    </row>
    <row r="145" spans="4:15" x14ac:dyDescent="0.4">
      <c r="D145" s="6">
        <v>1.52</v>
      </c>
      <c r="E145" s="7">
        <f t="shared" si="7"/>
        <v>-0.57880462467416094</v>
      </c>
      <c r="G145">
        <f t="shared" si="8"/>
        <v>4.0504937785054835</v>
      </c>
      <c r="H145" s="10">
        <f t="shared" si="13"/>
        <v>-0.92261457173061268</v>
      </c>
      <c r="I145">
        <f t="shared" si="9"/>
        <v>-11.071374860767353</v>
      </c>
      <c r="K145">
        <f t="shared" si="10"/>
        <v>-0.92238022394649499</v>
      </c>
      <c r="M145">
        <f t="shared" si="11"/>
        <v>-0.92238022394649499</v>
      </c>
      <c r="N145" s="13">
        <f t="shared" si="12"/>
        <v>5.4918883920868302E-8</v>
      </c>
      <c r="O145" s="13">
        <v>1</v>
      </c>
    </row>
    <row r="146" spans="4:15" x14ac:dyDescent="0.4">
      <c r="D146" s="6">
        <v>1.54</v>
      </c>
      <c r="E146" s="7">
        <f t="shared" si="7"/>
        <v>-0.5727151472693196</v>
      </c>
      <c r="G146">
        <f t="shared" si="8"/>
        <v>4.062200527321183</v>
      </c>
      <c r="H146" s="10">
        <f t="shared" si="13"/>
        <v>-0.91290794474729553</v>
      </c>
      <c r="I146">
        <f t="shared" si="9"/>
        <v>-10.954895336967546</v>
      </c>
      <c r="K146">
        <f t="shared" si="10"/>
        <v>-0.91265582872688134</v>
      </c>
      <c r="M146">
        <f t="shared" si="11"/>
        <v>-0.91265582872688134</v>
      </c>
      <c r="N146" s="13">
        <f t="shared" si="12"/>
        <v>6.3562487749490688E-8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-0.56666784421777172</v>
      </c>
      <c r="G147">
        <f t="shared" ref="G147:G210" si="15">$E$11*(D147/$E$12+1)</f>
        <v>4.0739072761368833</v>
      </c>
      <c r="H147" s="10">
        <f t="shared" si="13"/>
        <v>-0.90326854368312803</v>
      </c>
      <c r="I147">
        <f t="shared" si="9"/>
        <v>-10.839222524197536</v>
      </c>
      <c r="K147">
        <f t="shared" si="10"/>
        <v>-0.90299821263127655</v>
      </c>
      <c r="M147">
        <f t="shared" si="11"/>
        <v>-0.90299821263127655</v>
      </c>
      <c r="N147" s="13">
        <f t="shared" si="12"/>
        <v>7.3078877595127618E-8</v>
      </c>
      <c r="O147" s="13">
        <v>1</v>
      </c>
    </row>
    <row r="148" spans="4:15" x14ac:dyDescent="0.4">
      <c r="D148" s="6">
        <v>1.58</v>
      </c>
      <c r="E148" s="7">
        <f t="shared" si="14"/>
        <v>-0.56066323522442452</v>
      </c>
      <c r="G148">
        <f t="shared" si="15"/>
        <v>4.0856140249525836</v>
      </c>
      <c r="H148" s="10">
        <f t="shared" si="13"/>
        <v>-0.89369719694773275</v>
      </c>
      <c r="I148">
        <f t="shared" ref="I148:I211" si="16">H148*$E$6</f>
        <v>-10.724366363372793</v>
      </c>
      <c r="K148">
        <f t="shared" ref="K148:K211" si="17">($L$9/2)*$L$6*EXP(-$L$4*(G148/$L$10-1))+($L$9/2)*$L$6*EXP(-$L$4*(($H$4/$E$4)*G148/$L$10-1))+($L$9/2)*$L$6*EXP(-$L$4*(SQRT(4/3+$H$11^2/4)*($H$4/$E$4)*G148/$L$10-1))-SQRT(($L$9/2)*$L$7^2*EXP(-2*$L$5*(G148/$L$10-1))+($L$9/2)*$L$7^2*EXP(-2*$L$5*(($H$4/$E$4)*G148/$L$10-1))+($L$9/2)*$L$7^2*EXP(-2*$L$5*(SQRT(4/3+$H$11^2/4)*($H$4/$E$4)*G148/$L$10-1)))</f>
        <v>-0.89340823777693024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-0.89340823777693024</v>
      </c>
      <c r="N148" s="13">
        <f t="shared" ref="N148:N211" si="19">(M148-H148)^2*O148</f>
        <v>8.3497402390877805E-8</v>
      </c>
      <c r="O148" s="13">
        <v>1</v>
      </c>
    </row>
    <row r="149" spans="4:15" x14ac:dyDescent="0.4">
      <c r="D149" s="6">
        <v>1.6</v>
      </c>
      <c r="E149" s="7">
        <f t="shared" si="14"/>
        <v>-0.55470179974352396</v>
      </c>
      <c r="G149">
        <f t="shared" si="15"/>
        <v>4.0973207737682831</v>
      </c>
      <c r="H149" s="10">
        <f t="shared" ref="H149:H212" si="20">-(-$B$4)*(1+D149+$E$5*D149^3)*EXP(-D149)</f>
        <v>-0.88419466879117725</v>
      </c>
      <c r="I149">
        <f t="shared" si="16"/>
        <v>-10.610336025494128</v>
      </c>
      <c r="K149">
        <f t="shared" si="17"/>
        <v>-0.88388670247205492</v>
      </c>
      <c r="M149">
        <f t="shared" si="18"/>
        <v>-0.88388670247205492</v>
      </c>
      <c r="N149" s="13">
        <f t="shared" si="19"/>
        <v>9.484325371375835E-8</v>
      </c>
      <c r="O149" s="13">
        <v>1</v>
      </c>
    </row>
    <row r="150" spans="4:15" x14ac:dyDescent="0.4">
      <c r="D150" s="6">
        <v>1.62</v>
      </c>
      <c r="E150" s="7">
        <f t="shared" si="14"/>
        <v>-0.54878397857050265</v>
      </c>
      <c r="G150">
        <f t="shared" si="15"/>
        <v>4.1090275225839843</v>
      </c>
      <c r="H150" s="10">
        <f t="shared" si="20"/>
        <v>-0.87476166184138116</v>
      </c>
      <c r="I150">
        <f t="shared" si="16"/>
        <v>-10.497139942096574</v>
      </c>
      <c r="K150">
        <f t="shared" si="17"/>
        <v>-0.87443434367884765</v>
      </c>
      <c r="M150">
        <f t="shared" si="18"/>
        <v>-0.87443434367884765</v>
      </c>
      <c r="N150" s="13">
        <f t="shared" si="19"/>
        <v>1.0713717952431166E-7</v>
      </c>
      <c r="O150" s="13">
        <v>1</v>
      </c>
    </row>
    <row r="151" spans="4:15" x14ac:dyDescent="0.4">
      <c r="D151" s="6">
        <v>1.64</v>
      </c>
      <c r="E151" s="7">
        <f t="shared" si="14"/>
        <v>-0.54291017537981379</v>
      </c>
      <c r="G151">
        <f t="shared" si="15"/>
        <v>4.1207342713996837</v>
      </c>
      <c r="H151" s="10">
        <f t="shared" si="20"/>
        <v>-0.86539881955542319</v>
      </c>
      <c r="I151">
        <f t="shared" si="16"/>
        <v>-10.384785834665077</v>
      </c>
      <c r="K151">
        <f t="shared" si="17"/>
        <v>-0.86505183939322305</v>
      </c>
      <c r="M151">
        <f t="shared" si="18"/>
        <v>-0.86505183939322305</v>
      </c>
      <c r="N151" s="13">
        <f t="shared" si="19"/>
        <v>1.2039523296043473E-7</v>
      </c>
      <c r="O151" s="13">
        <v>1</v>
      </c>
    </row>
    <row r="152" spans="4:15" x14ac:dyDescent="0.4">
      <c r="D152" s="6">
        <v>1.66</v>
      </c>
      <c r="E152" s="7">
        <f t="shared" si="14"/>
        <v>-0.53708075821045342</v>
      </c>
      <c r="G152">
        <f t="shared" si="15"/>
        <v>4.1324410202153841</v>
      </c>
      <c r="H152" s="10">
        <f t="shared" si="20"/>
        <v>-0.85610672858746273</v>
      </c>
      <c r="I152">
        <f t="shared" si="16"/>
        <v>-10.273280743049552</v>
      </c>
      <c r="K152">
        <f t="shared" si="17"/>
        <v>-0.85573981094392315</v>
      </c>
      <c r="M152">
        <f t="shared" si="18"/>
        <v>-0.85573981094392315</v>
      </c>
      <c r="N152" s="13">
        <f t="shared" si="19"/>
        <v>1.3462855714063618E-7</v>
      </c>
      <c r="O152" s="13">
        <v>1</v>
      </c>
    </row>
    <row r="153" spans="4:15" x14ac:dyDescent="0.4">
      <c r="D153" s="6">
        <v>1.68</v>
      </c>
      <c r="E153" s="7">
        <f t="shared" si="14"/>
        <v>-0.53129606090082382</v>
      </c>
      <c r="G153">
        <f t="shared" si="15"/>
        <v>4.1441477690310835</v>
      </c>
      <c r="H153" s="10">
        <f t="shared" si="20"/>
        <v>-0.84688592107591332</v>
      </c>
      <c r="I153">
        <f t="shared" si="16"/>
        <v>-10.16263105291096</v>
      </c>
      <c r="K153">
        <f t="shared" si="17"/>
        <v>-0.84649882521367126</v>
      </c>
      <c r="M153">
        <f t="shared" si="18"/>
        <v>-0.84649882521367126</v>
      </c>
      <c r="N153" s="13">
        <f t="shared" si="19"/>
        <v>1.498432065649235E-7</v>
      </c>
      <c r="O153" s="13">
        <v>1</v>
      </c>
    </row>
    <row r="154" spans="4:15" x14ac:dyDescent="0.4">
      <c r="D154" s="6">
        <v>1.7</v>
      </c>
      <c r="E154" s="7">
        <f t="shared" si="14"/>
        <v>-0.52555638447454267</v>
      </c>
      <c r="G154">
        <f t="shared" si="15"/>
        <v>4.1558545178467838</v>
      </c>
      <c r="H154" s="10">
        <f t="shared" si="20"/>
        <v>-0.83773687685242104</v>
      </c>
      <c r="I154">
        <f t="shared" si="16"/>
        <v>-10.052842522229053</v>
      </c>
      <c r="K154">
        <f t="shared" si="17"/>
        <v>-0.83732939678486362</v>
      </c>
      <c r="M154">
        <f t="shared" si="18"/>
        <v>-0.83732939678486362</v>
      </c>
      <c r="N154" s="13">
        <f t="shared" si="19"/>
        <v>1.6604000545659935E-7</v>
      </c>
      <c r="O154" s="13">
        <v>1</v>
      </c>
    </row>
    <row r="155" spans="4:15" x14ac:dyDescent="0.4">
      <c r="D155" s="6">
        <v>1.72</v>
      </c>
      <c r="E155" s="7">
        <f t="shared" si="14"/>
        <v>-0.51986199847874748</v>
      </c>
      <c r="G155">
        <f t="shared" si="15"/>
        <v>4.1675612666624833</v>
      </c>
      <c r="H155" s="10">
        <f t="shared" si="20"/>
        <v>-0.82866002557512342</v>
      </c>
      <c r="I155">
        <f t="shared" si="16"/>
        <v>-9.9439203069014805</v>
      </c>
      <c r="K155">
        <f t="shared" si="17"/>
        <v>-0.82823199001227799</v>
      </c>
      <c r="M155">
        <f t="shared" si="18"/>
        <v>-0.82823199001227799</v>
      </c>
      <c r="N155" s="13">
        <f t="shared" si="19"/>
        <v>1.8321444306040423E-7</v>
      </c>
      <c r="O155" s="13">
        <v>1</v>
      </c>
    </row>
    <row r="156" spans="4:15" x14ac:dyDescent="0.4">
      <c r="D156" s="6">
        <v>1.74</v>
      </c>
      <c r="E156" s="7">
        <f t="shared" si="14"/>
        <v>-0.5142131422764098</v>
      </c>
      <c r="G156">
        <f t="shared" si="15"/>
        <v>4.1792680154781845</v>
      </c>
      <c r="H156" s="10">
        <f t="shared" si="20"/>
        <v>-0.81965574878859726</v>
      </c>
      <c r="I156">
        <f t="shared" si="16"/>
        <v>-9.8358689854631667</v>
      </c>
      <c r="K156">
        <f t="shared" si="17"/>
        <v>-0.81920702102515564</v>
      </c>
      <c r="M156">
        <f t="shared" si="18"/>
        <v>-0.81920702102515564</v>
      </c>
      <c r="N156" s="13">
        <f t="shared" si="19"/>
        <v>2.0135660568332328E-7</v>
      </c>
      <c r="O156" s="13">
        <v>1</v>
      </c>
    </row>
    <row r="157" spans="4:15" x14ac:dyDescent="0.4">
      <c r="D157" s="6">
        <v>1.76</v>
      </c>
      <c r="E157" s="7">
        <f t="shared" si="14"/>
        <v>-0.50861002629411534</v>
      </c>
      <c r="G157">
        <f t="shared" si="15"/>
        <v>4.1909747642938848</v>
      </c>
      <c r="H157" s="10">
        <f t="shared" si="20"/>
        <v>-0.81072438191281981</v>
      </c>
      <c r="I157">
        <f t="shared" si="16"/>
        <v>-9.7286925829538369</v>
      </c>
      <c r="K157">
        <f t="shared" si="17"/>
        <v>-0.81025485966097976</v>
      </c>
      <c r="M157">
        <f t="shared" si="18"/>
        <v>-0.81025485966097976</v>
      </c>
      <c r="N157" s="13">
        <f t="shared" si="19"/>
        <v>2.2045114497295023E-7</v>
      </c>
      <c r="O157" s="13">
        <v>1</v>
      </c>
    </row>
    <row r="158" spans="4:15" x14ac:dyDescent="0.4">
      <c r="D158" s="6">
        <v>1.78</v>
      </c>
      <c r="E158" s="7">
        <f t="shared" si="14"/>
        <v>-0.50305283322673233</v>
      </c>
      <c r="G158">
        <f t="shared" si="15"/>
        <v>4.2026815131095843</v>
      </c>
      <c r="H158" s="10">
        <f t="shared" si="20"/>
        <v>-0.80186621616341136</v>
      </c>
      <c r="I158">
        <f t="shared" si="16"/>
        <v>-9.6223945939609372</v>
      </c>
      <c r="K158">
        <f t="shared" si="17"/>
        <v>-0.8013758313331365</v>
      </c>
      <c r="M158">
        <f t="shared" si="18"/>
        <v>-0.8013758313331365</v>
      </c>
      <c r="N158" s="13">
        <f t="shared" si="19"/>
        <v>2.4047728176370251E-7</v>
      </c>
      <c r="O158" s="13">
        <v>1</v>
      </c>
    </row>
    <row r="159" spans="4:15" x14ac:dyDescent="0.4">
      <c r="D159" s="6">
        <v>1.8</v>
      </c>
      <c r="E159" s="7">
        <f t="shared" si="14"/>
        <v>-0.49754171920034079</v>
      </c>
      <c r="G159">
        <f t="shared" si="15"/>
        <v>4.2143882619252837</v>
      </c>
      <c r="H159" s="10">
        <f t="shared" si="20"/>
        <v>-0.79308150040534331</v>
      </c>
      <c r="I159">
        <f t="shared" si="16"/>
        <v>-9.5169780048641197</v>
      </c>
      <c r="K159">
        <f t="shared" si="17"/>
        <v>-0.79257021883464907</v>
      </c>
      <c r="M159">
        <f t="shared" si="18"/>
        <v>-0.79257021883464907</v>
      </c>
      <c r="N159" s="13">
        <f t="shared" si="19"/>
        <v>2.6140884453157342E-7</v>
      </c>
      <c r="O159" s="13">
        <v>1</v>
      </c>
    </row>
    <row r="160" spans="4:15" x14ac:dyDescent="0.4">
      <c r="D160" s="6">
        <v>1.82</v>
      </c>
      <c r="E160" s="7">
        <f t="shared" si="14"/>
        <v>-0.49207681489475846</v>
      </c>
      <c r="G160">
        <f t="shared" si="15"/>
        <v>4.226095010740984</v>
      </c>
      <c r="H160" s="10">
        <f t="shared" si="20"/>
        <v>-0.78437044294224512</v>
      </c>
      <c r="I160">
        <f t="shared" si="16"/>
        <v>-9.4124453153069414</v>
      </c>
      <c r="K160">
        <f t="shared" si="17"/>
        <v>-0.78383826408004897</v>
      </c>
      <c r="M160">
        <f t="shared" si="18"/>
        <v>-0.78383826408004897</v>
      </c>
      <c r="N160" s="13">
        <f t="shared" si="19"/>
        <v>2.8321434136838038E-7</v>
      </c>
      <c r="O160" s="13">
        <v>1</v>
      </c>
    </row>
    <row r="161" spans="4:15" x14ac:dyDescent="0.4">
      <c r="D161" s="6">
        <v>1.84</v>
      </c>
      <c r="E161" s="7">
        <f t="shared" si="14"/>
        <v>-0.48665822662695429</v>
      </c>
      <c r="G161">
        <f t="shared" si="15"/>
        <v>4.2378017595566844</v>
      </c>
      <c r="H161" s="10">
        <f t="shared" si="20"/>
        <v>-0.77573321324336519</v>
      </c>
      <c r="I161">
        <f t="shared" si="16"/>
        <v>-9.3087985589203832</v>
      </c>
      <c r="K161">
        <f t="shared" si="17"/>
        <v>-0.77518016978740545</v>
      </c>
      <c r="M161">
        <f t="shared" si="18"/>
        <v>-0.77518016978740545</v>
      </c>
      <c r="N161" s="13">
        <f t="shared" si="19"/>
        <v>3.0585706417989868E-7</v>
      </c>
      <c r="O161" s="13">
        <v>1</v>
      </c>
    </row>
    <row r="162" spans="4:15" x14ac:dyDescent="0.4">
      <c r="D162" s="6">
        <v>1.86</v>
      </c>
      <c r="E162" s="7">
        <f t="shared" si="14"/>
        <v>-0.48128603739660675</v>
      </c>
      <c r="G162">
        <f t="shared" si="15"/>
        <v>4.2495085083723847</v>
      </c>
      <c r="H162" s="10">
        <f t="shared" si="20"/>
        <v>-0.7671699436101912</v>
      </c>
      <c r="I162">
        <f t="shared" si="16"/>
        <v>-9.2060393233222939</v>
      </c>
      <c r="K162">
        <f t="shared" si="17"/>
        <v>-0.76659610110246268</v>
      </c>
      <c r="M162">
        <f t="shared" si="18"/>
        <v>-0.76659610110246268</v>
      </c>
      <c r="N162" s="13">
        <f t="shared" si="19"/>
        <v>3.2929522367615305E-7</v>
      </c>
      <c r="O162" s="13">
        <v>1</v>
      </c>
    </row>
    <row r="163" spans="4:15" x14ac:dyDescent="0.4">
      <c r="D163" s="6">
        <v>1.88</v>
      </c>
      <c r="E163" s="7">
        <f t="shared" si="14"/>
        <v>-0.47596030789501859</v>
      </c>
      <c r="G163">
        <f t="shared" si="15"/>
        <v>4.2612152571880841</v>
      </c>
      <c r="H163" s="10">
        <f t="shared" si="20"/>
        <v>-0.75868073078465958</v>
      </c>
      <c r="I163">
        <f t="shared" si="16"/>
        <v>-9.1041687694159155</v>
      </c>
      <c r="K163">
        <f t="shared" si="17"/>
        <v>-0.75808618716677811</v>
      </c>
      <c r="M163">
        <f t="shared" si="18"/>
        <v>-0.75808618716677811</v>
      </c>
      <c r="N163" s="13">
        <f t="shared" si="19"/>
        <v>3.5348211356358878E-7</v>
      </c>
      <c r="O163" s="13">
        <v>1</v>
      </c>
    </row>
    <row r="164" spans="4:15" x14ac:dyDescent="0.4">
      <c r="D164" s="6">
        <v>1.9</v>
      </c>
      <c r="E164" s="7">
        <f t="shared" si="14"/>
        <v>-0.47068107747857157</v>
      </c>
      <c r="G164">
        <f t="shared" si="15"/>
        <v>4.2729220060037845</v>
      </c>
      <c r="H164" s="10">
        <f t="shared" si="20"/>
        <v>-0.75026563750084307</v>
      </c>
      <c r="I164">
        <f t="shared" si="16"/>
        <v>-9.0031876500101173</v>
      </c>
      <c r="K164">
        <f t="shared" si="17"/>
        <v>-0.74965052263168619</v>
      </c>
      <c r="M164">
        <f t="shared" si="18"/>
        <v>-0.74965052263168619</v>
      </c>
      <c r="N164" s="13">
        <f t="shared" si="19"/>
        <v>3.783663022578921E-7</v>
      </c>
      <c r="O164" s="13">
        <v>1</v>
      </c>
    </row>
    <row r="165" spans="4:15" x14ac:dyDescent="0.4">
      <c r="D165" s="6">
        <v>1.92</v>
      </c>
      <c r="E165" s="7">
        <f t="shared" si="14"/>
        <v>-0.46544836510786142</v>
      </c>
      <c r="G165">
        <f t="shared" si="15"/>
        <v>4.2846287548194848</v>
      </c>
      <c r="H165" s="10">
        <f t="shared" si="20"/>
        <v>-0.74192469398193106</v>
      </c>
      <c r="I165">
        <f t="shared" si="16"/>
        <v>-8.9030963277831727</v>
      </c>
      <c r="K165">
        <f t="shared" si="17"/>
        <v>-0.74128916911986553</v>
      </c>
      <c r="M165">
        <f t="shared" si="18"/>
        <v>-0.74128916911986553</v>
      </c>
      <c r="N165" s="13">
        <f t="shared" si="19"/>
        <v>4.0389185030340904E-7</v>
      </c>
      <c r="O165" s="13">
        <v>1</v>
      </c>
    </row>
    <row r="166" spans="4:15" x14ac:dyDescent="0.4">
      <c r="D166" s="6">
        <v>1.94</v>
      </c>
      <c r="E166" s="7">
        <f t="shared" si="14"/>
        <v>-0.46026217025362065</v>
      </c>
      <c r="G166">
        <f t="shared" si="15"/>
        <v>4.2963355036351842</v>
      </c>
      <c r="H166" s="10">
        <f t="shared" si="20"/>
        <v>-0.73365789938427128</v>
      </c>
      <c r="I166">
        <f t="shared" si="16"/>
        <v>-8.8038947926112563</v>
      </c>
      <c r="K166">
        <f t="shared" si="17"/>
        <v>-0.73300215663620871</v>
      </c>
      <c r="M166">
        <f t="shared" si="18"/>
        <v>-0.73300215663620871</v>
      </c>
      <c r="N166" s="13">
        <f t="shared" si="19"/>
        <v>4.2999855163665251E-7</v>
      </c>
      <c r="O166" s="13">
        <v>1</v>
      </c>
    </row>
    <row r="167" spans="4:15" x14ac:dyDescent="0.4">
      <c r="D167" s="6">
        <v>1.96</v>
      </c>
      <c r="E167" s="7">
        <f t="shared" si="14"/>
        <v>-0.45512247377050702</v>
      </c>
      <c r="G167">
        <f t="shared" si="15"/>
        <v>4.3080422524508846</v>
      </c>
      <c r="H167" s="10">
        <f t="shared" si="20"/>
        <v>-0.72546522319018825</v>
      </c>
      <c r="I167">
        <f t="shared" si="16"/>
        <v>-8.7055826782822585</v>
      </c>
      <c r="K167">
        <f t="shared" si="17"/>
        <v>-0.72478948492966566</v>
      </c>
      <c r="M167">
        <f t="shared" si="18"/>
        <v>-0.72478948492966566</v>
      </c>
      <c r="N167" s="13">
        <f t="shared" si="19"/>
        <v>4.5662219673408867E-7</v>
      </c>
      <c r="O167" s="13">
        <v>1</v>
      </c>
    </row>
    <row r="168" spans="4:15" x14ac:dyDescent="0.4">
      <c r="D168" s="6">
        <v>1.98</v>
      </c>
      <c r="E168" s="7">
        <f t="shared" si="14"/>
        <v>-0.45002923873979495</v>
      </c>
      <c r="G168">
        <f t="shared" si="15"/>
        <v>4.3197490012665849</v>
      </c>
      <c r="H168" s="10">
        <f t="shared" si="20"/>
        <v>-0.71734660655123317</v>
      </c>
      <c r="I168">
        <f t="shared" si="16"/>
        <v>-8.6081592786147976</v>
      </c>
      <c r="K168">
        <f t="shared" si="17"/>
        <v>-0.71665112480766047</v>
      </c>
      <c r="M168">
        <f t="shared" si="18"/>
        <v>-0.71665112480766047</v>
      </c>
      <c r="N168" s="13">
        <f t="shared" si="19"/>
        <v>4.8369485564292447E-7</v>
      </c>
      <c r="O168" s="13">
        <v>1</v>
      </c>
    </row>
    <row r="169" spans="4:15" x14ac:dyDescent="0.4">
      <c r="D169" s="6">
        <v>2</v>
      </c>
      <c r="E169" s="7">
        <f t="shared" si="14"/>
        <v>-0.44498241128198252</v>
      </c>
      <c r="G169">
        <f t="shared" si="15"/>
        <v>4.3314557500822852</v>
      </c>
      <c r="H169" s="10">
        <f t="shared" si="20"/>
        <v>-0.70930196358348019</v>
      </c>
      <c r="I169">
        <f t="shared" si="16"/>
        <v>-8.5116235630017627</v>
      </c>
      <c r="K169">
        <f t="shared" si="17"/>
        <v>-0.70858701940463231</v>
      </c>
      <c r="M169">
        <f t="shared" si="18"/>
        <v>-0.70858701940463231</v>
      </c>
      <c r="N169" s="13">
        <f t="shared" si="19"/>
        <v>5.1114517886846378E-7</v>
      </c>
      <c r="O169" s="13">
        <v>1</v>
      </c>
    </row>
    <row r="170" spans="4:15" x14ac:dyDescent="0.4">
      <c r="D170" s="6">
        <v>2.02</v>
      </c>
      <c r="E170" s="7">
        <f t="shared" si="14"/>
        <v>-0.43998192134029179</v>
      </c>
      <c r="G170">
        <f t="shared" si="15"/>
        <v>4.3431624988979856</v>
      </c>
      <c r="H170" s="10">
        <f t="shared" si="20"/>
        <v>-0.70133118261642502</v>
      </c>
      <c r="I170">
        <f t="shared" si="16"/>
        <v>-8.4159741913971011</v>
      </c>
      <c r="K170">
        <f t="shared" si="17"/>
        <v>-0.70059708540620447</v>
      </c>
      <c r="M170">
        <f t="shared" si="18"/>
        <v>-0.70059708540620447</v>
      </c>
      <c r="N170" s="13">
        <f t="shared" si="19"/>
        <v>5.3889871405359774E-7</v>
      </c>
      <c r="O170" s="13">
        <v>1</v>
      </c>
    </row>
    <row r="171" spans="4:15" x14ac:dyDescent="0.4">
      <c r="D171" s="6">
        <v>2.04</v>
      </c>
      <c r="E171" s="7">
        <f t="shared" si="14"/>
        <v>-0.43502768343601006</v>
      </c>
      <c r="G171">
        <f t="shared" si="15"/>
        <v>4.354869247713685</v>
      </c>
      <c r="H171" s="10">
        <f t="shared" si="20"/>
        <v>-0.69343412739700017</v>
      </c>
      <c r="I171">
        <f t="shared" si="16"/>
        <v>-8.3212095287640011</v>
      </c>
      <c r="K171">
        <f t="shared" si="17"/>
        <v>-0.69268121423044393</v>
      </c>
      <c r="M171">
        <f t="shared" si="18"/>
        <v>-0.69268121423044393</v>
      </c>
      <c r="N171" s="13">
        <f t="shared" si="19"/>
        <v>5.6687823637373684E-7</v>
      </c>
      <c r="O171" s="13">
        <v>1</v>
      </c>
    </row>
    <row r="172" spans="4:15" x14ac:dyDescent="0.4">
      <c r="D172" s="6">
        <v>2.06</v>
      </c>
      <c r="E172" s="7">
        <f t="shared" si="14"/>
        <v>-0.43011959739659372</v>
      </c>
      <c r="G172">
        <f t="shared" si="15"/>
        <v>4.3665759965293844</v>
      </c>
      <c r="H172" s="10">
        <f t="shared" si="20"/>
        <v>-0.68561063825017043</v>
      </c>
      <c r="I172">
        <f t="shared" si="16"/>
        <v>-8.2273276590020448</v>
      </c>
      <c r="K172">
        <f t="shared" si="17"/>
        <v>-0.68483927316760607</v>
      </c>
      <c r="M172">
        <f t="shared" si="18"/>
        <v>-0.68483927316760607</v>
      </c>
      <c r="N172" s="13">
        <f t="shared" si="19"/>
        <v>5.950040905995344E-7</v>
      </c>
      <c r="O172" s="13">
        <v>1</v>
      </c>
    </row>
    <row r="173" spans="4:15" x14ac:dyDescent="0.4">
      <c r="D173" s="6">
        <v>2.08</v>
      </c>
      <c r="E173" s="7">
        <f t="shared" si="14"/>
        <v>-0.42525754905742313</v>
      </c>
      <c r="G173">
        <f t="shared" si="15"/>
        <v>4.3782827453450848</v>
      </c>
      <c r="H173" s="10">
        <f t="shared" si="20"/>
        <v>-0.67786053319753248</v>
      </c>
      <c r="I173">
        <f t="shared" si="16"/>
        <v>-8.1343263983703906</v>
      </c>
      <c r="K173">
        <f t="shared" si="17"/>
        <v>-0.67707110647973912</v>
      </c>
      <c r="M173">
        <f t="shared" si="18"/>
        <v>-0.67707110647973912</v>
      </c>
      <c r="N173" s="13">
        <f t="shared" si="19"/>
        <v>6.2319454276600082E-7</v>
      </c>
      <c r="O173" s="13">
        <v>1</v>
      </c>
    </row>
    <row r="174" spans="4:15" x14ac:dyDescent="0.4">
      <c r="D174" s="6">
        <v>2.1</v>
      </c>
      <c r="E174" s="7">
        <f t="shared" si="14"/>
        <v>-0.42044141093807508</v>
      </c>
      <c r="G174">
        <f t="shared" si="15"/>
        <v>4.3899894941607851</v>
      </c>
      <c r="H174" s="10">
        <f t="shared" si="20"/>
        <v>-0.67018360903529173</v>
      </c>
      <c r="I174">
        <f t="shared" si="16"/>
        <v>-8.0422033084235007</v>
      </c>
      <c r="K174">
        <f t="shared" si="17"/>
        <v>-0.66937653646146344</v>
      </c>
      <c r="M174">
        <f t="shared" si="18"/>
        <v>-0.66937653646146344</v>
      </c>
      <c r="N174" s="13">
        <f t="shared" si="19"/>
        <v>6.5136613942580845E-7</v>
      </c>
      <c r="O174" s="13">
        <v>1</v>
      </c>
    </row>
    <row r="175" spans="4:15" x14ac:dyDescent="0.4">
      <c r="D175" s="6">
        <v>2.12</v>
      </c>
      <c r="E175" s="7">
        <f t="shared" si="14"/>
        <v>-0.41567104289394691</v>
      </c>
      <c r="G175">
        <f t="shared" si="15"/>
        <v>4.4016962429764854</v>
      </c>
      <c r="H175" s="10">
        <f t="shared" si="20"/>
        <v>-0.66257964237295142</v>
      </c>
      <c r="I175">
        <f t="shared" si="16"/>
        <v>-7.9509557084754174</v>
      </c>
      <c r="K175">
        <f t="shared" si="17"/>
        <v>-0.66175536446319916</v>
      </c>
      <c r="M175">
        <f t="shared" si="18"/>
        <v>-0.66175536446319916</v>
      </c>
      <c r="N175" s="13">
        <f t="shared" si="19"/>
        <v>6.7943407250555145E-7</v>
      </c>
      <c r="O175" s="13">
        <v>1</v>
      </c>
    </row>
    <row r="176" spans="4:15" x14ac:dyDescent="0.4">
      <c r="D176" s="6">
        <v>2.14</v>
      </c>
      <c r="E176" s="7">
        <f t="shared" si="14"/>
        <v>-0.41094629274404632</v>
      </c>
      <c r="G176">
        <f t="shared" si="15"/>
        <v>4.4134029917921858</v>
      </c>
      <c r="H176" s="10">
        <f t="shared" si="20"/>
        <v>-0.65504839063400988</v>
      </c>
      <c r="I176">
        <f t="shared" si="16"/>
        <v>-7.8605806876081186</v>
      </c>
      <c r="K176">
        <f t="shared" si="17"/>
        <v>-0.65420737187808087</v>
      </c>
      <c r="M176">
        <f t="shared" si="18"/>
        <v>-0.65420737187808087</v>
      </c>
      <c r="N176" s="13">
        <f t="shared" si="19"/>
        <v>7.0731254782438432E-7</v>
      </c>
      <c r="O176" s="13">
        <v>1</v>
      </c>
    </row>
    <row r="177" spans="4:15" x14ac:dyDescent="0.4">
      <c r="D177" s="6">
        <v>2.16</v>
      </c>
      <c r="E177" s="7">
        <f t="shared" si="14"/>
        <v>-0.40626699687573026</v>
      </c>
      <c r="G177">
        <f t="shared" si="15"/>
        <v>4.4251097406078852</v>
      </c>
      <c r="H177" s="10">
        <f t="shared" si="20"/>
        <v>-0.64758959301991403</v>
      </c>
      <c r="I177">
        <f t="shared" si="16"/>
        <v>-7.7710751162389684</v>
      </c>
      <c r="K177">
        <f t="shared" si="17"/>
        <v>-0.64673232109375889</v>
      </c>
      <c r="M177">
        <f t="shared" si="18"/>
        <v>-0.64673232109375889</v>
      </c>
      <c r="N177" s="13">
        <f t="shared" si="19"/>
        <v>7.3491515537375304E-7</v>
      </c>
      <c r="O177" s="13">
        <v>1</v>
      </c>
    </row>
    <row r="178" spans="4:15" x14ac:dyDescent="0.4">
      <c r="D178" s="6">
        <v>2.1800000000000002</v>
      </c>
      <c r="E178" s="7">
        <f t="shared" si="14"/>
        <v>-0.40163298082715659</v>
      </c>
      <c r="G178">
        <f t="shared" si="15"/>
        <v>4.4368164894235855</v>
      </c>
      <c r="H178" s="10">
        <f t="shared" si="20"/>
        <v>-0.6402029714384877</v>
      </c>
      <c r="I178">
        <f t="shared" si="16"/>
        <v>-7.682435657261852</v>
      </c>
      <c r="K178">
        <f t="shared" si="17"/>
        <v>-0.6393299564102326</v>
      </c>
      <c r="M178">
        <f t="shared" si="18"/>
        <v>-0.6393299564102326</v>
      </c>
      <c r="N178" s="13">
        <f t="shared" si="19"/>
        <v>7.6215523955924866E-7</v>
      </c>
      <c r="O178" s="13">
        <v>1</v>
      </c>
    </row>
    <row r="179" spans="4:15" x14ac:dyDescent="0.4">
      <c r="D179" s="6">
        <v>2.2000000000000002</v>
      </c>
      <c r="E179" s="7">
        <f t="shared" si="14"/>
        <v>-0.39704405984818514</v>
      </c>
      <c r="G179">
        <f t="shared" si="15"/>
        <v>4.4485232382392859</v>
      </c>
      <c r="H179" s="10">
        <f t="shared" si="20"/>
        <v>-0.6328882313980071</v>
      </c>
      <c r="I179">
        <f t="shared" si="16"/>
        <v>-7.5946587767760851</v>
      </c>
      <c r="K179">
        <f t="shared" si="17"/>
        <v>-0.6320000049248522</v>
      </c>
      <c r="M179">
        <f t="shared" si="18"/>
        <v>-0.6320000049248522</v>
      </c>
      <c r="N179" s="13">
        <f t="shared" si="19"/>
        <v>7.8894626761318535E-7</v>
      </c>
      <c r="O179" s="13">
        <v>1</v>
      </c>
    </row>
    <row r="180" spans="4:15" x14ac:dyDescent="0.4">
      <c r="D180" s="6">
        <v>2.2200000000000002</v>
      </c>
      <c r="E180" s="7">
        <f t="shared" si="14"/>
        <v>-0.39250003944044387</v>
      </c>
      <c r="G180">
        <f t="shared" si="15"/>
        <v>4.4602299870549853</v>
      </c>
      <c r="H180" s="10">
        <f t="shared" si="20"/>
        <v>-0.62564506286806754</v>
      </c>
      <c r="I180">
        <f t="shared" si="16"/>
        <v>-7.50774075441681</v>
      </c>
      <c r="K180">
        <f t="shared" si="17"/>
        <v>-0.62474217738555982</v>
      </c>
      <c r="M180">
        <f t="shared" si="18"/>
        <v>-0.62474217738555982</v>
      </c>
      <c r="N180" s="13">
        <f t="shared" si="19"/>
        <v>8.1520219452319908E-7</v>
      </c>
      <c r="O180" s="13">
        <v>1</v>
      </c>
    </row>
    <row r="181" spans="4:15" x14ac:dyDescent="0.4">
      <c r="D181" s="6">
        <v>2.2400000000000002</v>
      </c>
      <c r="E181" s="7">
        <f t="shared" si="14"/>
        <v>-0.38800071587725316</v>
      </c>
      <c r="G181">
        <f t="shared" si="15"/>
        <v>4.4719367358706856</v>
      </c>
      <c r="H181" s="10">
        <f t="shared" si="20"/>
        <v>-0.61847314110834162</v>
      </c>
      <c r="I181">
        <f t="shared" si="16"/>
        <v>-7.421677693300099</v>
      </c>
      <c r="K181">
        <f t="shared" si="17"/>
        <v>-0.61755616901342247</v>
      </c>
      <c r="M181">
        <f t="shared" si="18"/>
        <v>-0.61755616901342247</v>
      </c>
      <c r="N181" s="13">
        <f t="shared" si="19"/>
        <v>8.4083782286040362E-7</v>
      </c>
      <c r="O181" s="13">
        <v>1</v>
      </c>
    </row>
    <row r="182" spans="4:15" x14ac:dyDescent="0.4">
      <c r="D182" s="6">
        <v>2.2599999999999998</v>
      </c>
      <c r="E182" s="7">
        <f t="shared" si="14"/>
        <v>-0.38354587670407847</v>
      </c>
      <c r="G182">
        <f t="shared" si="15"/>
        <v>4.483643484686386</v>
      </c>
      <c r="H182" s="10">
        <f t="shared" si="20"/>
        <v>-0.6113721274663011</v>
      </c>
      <c r="I182">
        <f t="shared" si="16"/>
        <v>-7.3364655295956132</v>
      </c>
      <c r="K182">
        <f t="shared" si="17"/>
        <v>-0.61044166029547986</v>
      </c>
      <c r="M182">
        <f t="shared" si="18"/>
        <v>-0.61044166029547986</v>
      </c>
      <c r="N182" s="13">
        <f t="shared" si="19"/>
        <v>8.6576915597607594E-7</v>
      </c>
      <c r="O182" s="13">
        <v>1</v>
      </c>
    </row>
    <row r="183" spans="4:15" x14ac:dyDescent="0.4">
      <c r="D183" s="6">
        <v>2.2799999999999998</v>
      </c>
      <c r="E183" s="7">
        <f t="shared" si="14"/>
        <v>-0.3791353012201622</v>
      </c>
      <c r="G183">
        <f t="shared" si="15"/>
        <v>4.4953502335020854</v>
      </c>
      <c r="H183" s="10">
        <f t="shared" si="20"/>
        <v>-0.60434167014493856</v>
      </c>
      <c r="I183">
        <f t="shared" si="16"/>
        <v>-7.2521000417392631</v>
      </c>
      <c r="K183">
        <f t="shared" si="17"/>
        <v>-0.60339831774887809</v>
      </c>
      <c r="M183">
        <f t="shared" si="18"/>
        <v>-0.60339831774887809</v>
      </c>
      <c r="N183" s="13">
        <f t="shared" si="19"/>
        <v>8.8991374315303104E-7</v>
      </c>
      <c r="O183" s="13">
        <v>1</v>
      </c>
    </row>
    <row r="184" spans="4:15" x14ac:dyDescent="0.4">
      <c r="D184" s="6">
        <v>2.2999999999999998</v>
      </c>
      <c r="E184" s="7">
        <f t="shared" si="14"/>
        <v>-0.37476876094196504</v>
      </c>
      <c r="G184">
        <f t="shared" si="15"/>
        <v>4.5070569823177857</v>
      </c>
      <c r="H184" s="10">
        <f t="shared" si="20"/>
        <v>-0.59738140494149228</v>
      </c>
      <c r="I184">
        <f t="shared" si="16"/>
        <v>-7.1685768592979073</v>
      </c>
      <c r="K184">
        <f t="shared" si="17"/>
        <v>-0.59642579465724654</v>
      </c>
      <c r="M184">
        <f t="shared" si="18"/>
        <v>-0.59642579465724654</v>
      </c>
      <c r="N184" s="13">
        <f t="shared" si="19"/>
        <v>9.1319101535621189E-7</v>
      </c>
      <c r="O184" s="13">
        <v>1</v>
      </c>
    </row>
    <row r="185" spans="4:15" x14ac:dyDescent="0.4">
      <c r="D185" s="6">
        <v>2.3199999999999998</v>
      </c>
      <c r="E185" s="7">
        <f t="shared" si="14"/>
        <v>-0.37044602004902588</v>
      </c>
      <c r="G185">
        <f t="shared" si="15"/>
        <v>4.5187637311334852</v>
      </c>
      <c r="H185" s="10">
        <f t="shared" si="20"/>
        <v>-0.59049095595814727</v>
      </c>
      <c r="I185">
        <f t="shared" si="16"/>
        <v>-7.0858914714977672</v>
      </c>
      <c r="K185">
        <f t="shared" si="17"/>
        <v>-0.58952373178024309</v>
      </c>
      <c r="M185">
        <f t="shared" si="18"/>
        <v>-0.58952373178024309</v>
      </c>
      <c r="N185" s="13">
        <f t="shared" si="19"/>
        <v>9.355226103224171E-7</v>
      </c>
      <c r="O185" s="13">
        <v>1</v>
      </c>
    </row>
    <row r="186" spans="4:15" x14ac:dyDescent="0.4">
      <c r="D186" s="6">
        <v>2.34</v>
      </c>
      <c r="E186" s="7">
        <f t="shared" si="14"/>
        <v>-0.36616683581283205</v>
      </c>
      <c r="G186">
        <f t="shared" si="15"/>
        <v>4.5304704799491855</v>
      </c>
      <c r="H186" s="10">
        <f t="shared" si="20"/>
        <v>-0.58366993628565433</v>
      </c>
      <c r="I186">
        <f t="shared" si="16"/>
        <v>-7.004039235427852</v>
      </c>
      <c r="K186">
        <f t="shared" si="17"/>
        <v>-0.58269175803714501</v>
      </c>
      <c r="M186">
        <f t="shared" si="18"/>
        <v>-0.58269175803714501</v>
      </c>
      <c r="N186" s="13">
        <f t="shared" si="19"/>
        <v>9.5683268585676194E-7</v>
      </c>
      <c r="O186" s="13">
        <v>1</v>
      </c>
    </row>
    <row r="187" spans="4:15" x14ac:dyDescent="0.4">
      <c r="D187" s="6">
        <v>2.36</v>
      </c>
      <c r="E187" s="7">
        <f t="shared" si="14"/>
        <v>-0.36193095900927197</v>
      </c>
      <c r="G187">
        <f t="shared" si="15"/>
        <v>4.5421772287648858</v>
      </c>
      <c r="H187" s="10">
        <f t="shared" si="20"/>
        <v>-0.5769179486607795</v>
      </c>
      <c r="I187">
        <f t="shared" si="16"/>
        <v>-6.9230153839293536</v>
      </c>
      <c r="K187">
        <f t="shared" si="17"/>
        <v>-0.57592949116536307</v>
      </c>
      <c r="M187">
        <f t="shared" si="18"/>
        <v>-0.57592949116536307</v>
      </c>
      <c r="N187" s="13">
        <f t="shared" si="19"/>
        <v>9.7704822024491823E-7</v>
      </c>
      <c r="O187" s="13">
        <v>1</v>
      </c>
    </row>
    <row r="188" spans="4:15" x14ac:dyDescent="0.4">
      <c r="D188" s="6">
        <v>2.38</v>
      </c>
      <c r="E188" s="7">
        <f t="shared" si="14"/>
        <v>-0.35773813431522505</v>
      </c>
      <c r="G188">
        <f t="shared" si="15"/>
        <v>4.5538839775805862</v>
      </c>
      <c r="H188" s="10">
        <f t="shared" si="20"/>
        <v>-0.57023458609846878</v>
      </c>
      <c r="I188">
        <f t="shared" si="16"/>
        <v>-6.8428150331816253</v>
      </c>
      <c r="K188">
        <f t="shared" si="17"/>
        <v>-0.56923653835470278</v>
      </c>
      <c r="M188">
        <f t="shared" si="18"/>
        <v>-0.56923653835470278</v>
      </c>
      <c r="N188" s="13">
        <f t="shared" si="19"/>
        <v>9.9609929883639345E-7</v>
      </c>
      <c r="O188" s="13">
        <v>1</v>
      </c>
    </row>
    <row r="189" spans="4:15" x14ac:dyDescent="0.4">
      <c r="D189" s="6">
        <v>2.4</v>
      </c>
      <c r="E189" s="7">
        <f t="shared" si="14"/>
        <v>-0.35358810068982471</v>
      </c>
      <c r="G189">
        <f t="shared" si="15"/>
        <v>4.5655907263962865</v>
      </c>
      <c r="H189" s="10">
        <f t="shared" si="20"/>
        <v>-0.56361943249958069</v>
      </c>
      <c r="I189">
        <f t="shared" si="16"/>
        <v>-6.7634331899949682</v>
      </c>
      <c r="K189">
        <f t="shared" si="17"/>
        <v>-0.5626124968581826</v>
      </c>
      <c r="M189">
        <f t="shared" si="18"/>
        <v>-0.5626124968581826</v>
      </c>
      <c r="N189" s="13">
        <f t="shared" si="19"/>
        <v>1.0139193859177787E-6</v>
      </c>
      <c r="O189" s="13">
        <v>1</v>
      </c>
    </row>
    <row r="190" spans="4:15" x14ac:dyDescent="0.4">
      <c r="D190" s="6">
        <v>2.42</v>
      </c>
      <c r="E190" s="7">
        <f t="shared" si="14"/>
        <v>-0.34948059174091606</v>
      </c>
      <c r="G190">
        <f t="shared" si="15"/>
        <v>4.5772974752119859</v>
      </c>
      <c r="H190" s="10">
        <f t="shared" si="20"/>
        <v>-0.55707206323502023</v>
      </c>
      <c r="I190">
        <f t="shared" si="16"/>
        <v>-6.6848647588202432</v>
      </c>
      <c r="K190">
        <f t="shared" si="17"/>
        <v>-0.55605695458019455</v>
      </c>
      <c r="M190">
        <f t="shared" si="18"/>
        <v>-0.55605695458019455</v>
      </c>
      <c r="N190" s="13">
        <f t="shared" si="19"/>
        <v>1.0304455811020024E-6</v>
      </c>
      <c r="O190" s="13">
        <v>1</v>
      </c>
    </row>
    <row r="191" spans="4:15" x14ac:dyDescent="0.4">
      <c r="D191" s="6">
        <v>2.44</v>
      </c>
      <c r="E191" s="7">
        <f t="shared" si="14"/>
        <v>-0.34541533607720998</v>
      </c>
      <c r="G191">
        <f t="shared" si="15"/>
        <v>4.5890042240276863</v>
      </c>
      <c r="H191" s="10">
        <f t="shared" si="20"/>
        <v>-0.55059204570707265</v>
      </c>
      <c r="I191">
        <f t="shared" si="16"/>
        <v>-6.6071045484848714</v>
      </c>
      <c r="K191">
        <f t="shared" si="17"/>
        <v>-0.54956949064275507</v>
      </c>
      <c r="M191">
        <f t="shared" si="18"/>
        <v>-0.54956949064275507</v>
      </c>
      <c r="N191" s="13">
        <f t="shared" si="19"/>
        <v>1.0456188595615453E-6</v>
      </c>
      <c r="O191" s="13">
        <v>1</v>
      </c>
    </row>
    <row r="192" spans="4:15" x14ac:dyDescent="0.4">
      <c r="D192" s="6">
        <v>2.46</v>
      </c>
      <c r="E192" s="7">
        <f t="shared" si="14"/>
        <v>-0.34139205764662284</v>
      </c>
      <c r="G192">
        <f t="shared" si="15"/>
        <v>4.6007109728433857</v>
      </c>
      <c r="H192" s="10">
        <f t="shared" si="20"/>
        <v>-0.54417893988871691</v>
      </c>
      <c r="I192">
        <f t="shared" si="16"/>
        <v>-6.5301472786646029</v>
      </c>
      <c r="K192">
        <f t="shared" si="17"/>
        <v>-0.54314967593058916</v>
      </c>
      <c r="M192">
        <f t="shared" si="18"/>
        <v>-0.54314967593058916</v>
      </c>
      <c r="N192" s="13">
        <f t="shared" si="19"/>
        <v>1.0593842955007952E-6</v>
      </c>
      <c r="O192" s="13">
        <v>1</v>
      </c>
    </row>
    <row r="193" spans="4:15" x14ac:dyDescent="0.4">
      <c r="D193" s="6">
        <v>2.48</v>
      </c>
      <c r="E193" s="7">
        <f t="shared" si="14"/>
        <v>-0.3374104760612725</v>
      </c>
      <c r="G193">
        <f t="shared" si="15"/>
        <v>4.612417721659086</v>
      </c>
      <c r="H193" s="10">
        <f t="shared" si="20"/>
        <v>-0.53783229884166839</v>
      </c>
      <c r="I193">
        <f t="shared" si="16"/>
        <v>-6.4539875861000207</v>
      </c>
      <c r="K193">
        <f t="shared" si="17"/>
        <v>-0.53679707361574458</v>
      </c>
      <c r="M193">
        <f t="shared" si="18"/>
        <v>-0.53679707361574458</v>
      </c>
      <c r="N193" s="13">
        <f t="shared" si="19"/>
        <v>1.0716912683889996E-6</v>
      </c>
      <c r="O193" s="13">
        <v>1</v>
      </c>
    </row>
    <row r="194" spans="4:15" x14ac:dyDescent="0.4">
      <c r="D194" s="6">
        <v>2.5</v>
      </c>
      <c r="E194" s="7">
        <f t="shared" si="14"/>
        <v>-0.3334703069095889</v>
      </c>
      <c r="G194">
        <f t="shared" si="15"/>
        <v>4.6241244704747864</v>
      </c>
      <c r="H194" s="10">
        <f t="shared" si="20"/>
        <v>-0.53155166921388464</v>
      </c>
      <c r="I194">
        <f t="shared" si="16"/>
        <v>-6.3786200305666156</v>
      </c>
      <c r="K194">
        <f t="shared" si="17"/>
        <v>-0.5305112396624303</v>
      </c>
      <c r="M194">
        <f t="shared" si="18"/>
        <v>-0.5305112396624303</v>
      </c>
      <c r="N194" s="13">
        <f t="shared" si="19"/>
        <v>1.0824936515394708E-6</v>
      </c>
      <c r="O194" s="13">
        <v>1</v>
      </c>
    </row>
    <row r="195" spans="4:15" x14ac:dyDescent="0.4">
      <c r="D195" s="6">
        <v>2.52</v>
      </c>
      <c r="E195" s="7">
        <f t="shared" si="14"/>
        <v>-0.32957126205598058</v>
      </c>
      <c r="G195">
        <f t="shared" si="15"/>
        <v>4.6358312192904867</v>
      </c>
      <c r="H195" s="10">
        <f t="shared" si="20"/>
        <v>-0.52533659171723301</v>
      </c>
      <c r="I195">
        <f t="shared" si="16"/>
        <v>-6.3040391006067962</v>
      </c>
      <c r="K195">
        <f t="shared" si="17"/>
        <v>-0.52429172331273699</v>
      </c>
      <c r="M195">
        <f t="shared" si="18"/>
        <v>-0.52429172331273699</v>
      </c>
      <c r="N195" s="13">
        <f t="shared" si="19"/>
        <v>1.0917499827140675E-6</v>
      </c>
      <c r="O195" s="13">
        <v>1</v>
      </c>
    </row>
    <row r="196" spans="4:15" x14ac:dyDescent="0.4">
      <c r="D196" s="6">
        <v>2.54</v>
      </c>
      <c r="E196" s="7">
        <f t="shared" si="14"/>
        <v>-0.32571304992848688</v>
      </c>
      <c r="G196">
        <f t="shared" si="15"/>
        <v>4.647537968106187</v>
      </c>
      <c r="H196" s="10">
        <f t="shared" si="20"/>
        <v>-0.51918660158600805</v>
      </c>
      <c r="I196">
        <f t="shared" si="16"/>
        <v>-6.2302392190320965</v>
      </c>
      <c r="K196">
        <f t="shared" si="17"/>
        <v>-0.51813806755388192</v>
      </c>
      <c r="M196">
        <f t="shared" si="18"/>
        <v>-0.51813806755388192</v>
      </c>
      <c r="N196" s="13">
        <f t="shared" si="19"/>
        <v>1.0994236165266695E-6</v>
      </c>
      <c r="O196" s="13">
        <v>1</v>
      </c>
    </row>
    <row r="197" spans="4:15" x14ac:dyDescent="0.4">
      <c r="D197" s="6">
        <v>2.56</v>
      </c>
      <c r="E197" s="7">
        <f t="shared" si="14"/>
        <v>-0.32189537579482935</v>
      </c>
      <c r="G197">
        <f t="shared" si="15"/>
        <v>4.6592447169218865</v>
      </c>
      <c r="H197" s="10">
        <f t="shared" si="20"/>
        <v>-0.51310122901695809</v>
      </c>
      <c r="I197">
        <f t="shared" si="16"/>
        <v>-6.1572147482034971</v>
      </c>
      <c r="K197">
        <f t="shared" si="17"/>
        <v>-0.51204980956760326</v>
      </c>
      <c r="M197">
        <f t="shared" si="18"/>
        <v>-0.51204980956760326</v>
      </c>
      <c r="N197" s="13">
        <f t="shared" si="19"/>
        <v>1.1054828584816118E-6</v>
      </c>
      <c r="O197" s="13">
        <v>1</v>
      </c>
    </row>
    <row r="198" spans="4:15" x14ac:dyDescent="0.4">
      <c r="D198" s="6">
        <v>2.58</v>
      </c>
      <c r="E198" s="7">
        <f t="shared" si="14"/>
        <v>-0.31811794202726473</v>
      </c>
      <c r="G198">
        <f t="shared" si="15"/>
        <v>4.6709514657375868</v>
      </c>
      <c r="H198" s="10">
        <f t="shared" si="20"/>
        <v>-0.50707999959146</v>
      </c>
      <c r="I198">
        <f t="shared" si="16"/>
        <v>-6.0849599950975204</v>
      </c>
      <c r="K198">
        <f t="shared" si="17"/>
        <v>-0.50602648116229909</v>
      </c>
      <c r="M198">
        <f t="shared" si="18"/>
        <v>-0.50602648116229909</v>
      </c>
      <c r="N198" s="13">
        <f t="shared" si="19"/>
        <v>1.1099010805816599E-6</v>
      </c>
      <c r="O198" s="13">
        <v>1</v>
      </c>
    </row>
    <row r="199" spans="4:15" x14ac:dyDescent="0.4">
      <c r="D199" s="6">
        <v>2.6</v>
      </c>
      <c r="E199" s="7">
        <f t="shared" si="14"/>
        <v>-0.31438044835662671</v>
      </c>
      <c r="G199">
        <f t="shared" si="15"/>
        <v>4.6826582145532871</v>
      </c>
      <c r="H199" s="10">
        <f t="shared" si="20"/>
        <v>-0.50112243468046302</v>
      </c>
      <c r="I199">
        <f t="shared" si="16"/>
        <v>-6.0134692161655563</v>
      </c>
      <c r="K199">
        <f t="shared" si="17"/>
        <v>-0.50006760918849757</v>
      </c>
      <c r="M199">
        <f t="shared" si="18"/>
        <v>-0.50006760918849757</v>
      </c>
      <c r="N199" s="13">
        <f t="shared" si="19"/>
        <v>1.1126568185001533E-6</v>
      </c>
      <c r="O199" s="13">
        <v>1</v>
      </c>
    </row>
    <row r="200" spans="4:15" x14ac:dyDescent="0.4">
      <c r="D200" s="6">
        <v>2.62</v>
      </c>
      <c r="E200" s="7">
        <f t="shared" si="14"/>
        <v>-0.31068259211593552</v>
      </c>
      <c r="G200">
        <f t="shared" si="15"/>
        <v>4.6943649633689875</v>
      </c>
      <c r="H200" s="10">
        <f t="shared" si="20"/>
        <v>-0.49522805183280122</v>
      </c>
      <c r="I200">
        <f t="shared" si="16"/>
        <v>-5.9427366219936149</v>
      </c>
      <c r="K200">
        <f t="shared" si="17"/>
        <v>-0.4941727159382176</v>
      </c>
      <c r="M200">
        <f t="shared" si="18"/>
        <v>-0.4941727159382176</v>
      </c>
      <c r="N200" s="13">
        <f t="shared" si="19"/>
        <v>1.1137338503966094E-6</v>
      </c>
      <c r="O200" s="13">
        <v>1</v>
      </c>
    </row>
    <row r="201" spans="4:15" x14ac:dyDescent="0.4">
      <c r="D201" s="6">
        <v>2.64</v>
      </c>
      <c r="E201" s="7">
        <f t="shared" si="14"/>
        <v>-0.3070240684739351</v>
      </c>
      <c r="G201">
        <f t="shared" si="15"/>
        <v>4.7060717121846869</v>
      </c>
      <c r="H201" s="10">
        <f t="shared" si="20"/>
        <v>-0.48939636514745261</v>
      </c>
      <c r="I201">
        <f t="shared" si="16"/>
        <v>-5.872756381769431</v>
      </c>
      <c r="K201">
        <f t="shared" si="17"/>
        <v>-0.48834131952876486</v>
      </c>
      <c r="M201">
        <f t="shared" si="18"/>
        <v>-0.48834131952876486</v>
      </c>
      <c r="N201" s="13">
        <f t="shared" si="19"/>
        <v>1.1131212575122054E-6</v>
      </c>
      <c r="O201" s="13">
        <v>1</v>
      </c>
    </row>
    <row r="202" spans="4:15" x14ac:dyDescent="0.4">
      <c r="D202" s="6">
        <v>2.66</v>
      </c>
      <c r="E202" s="7">
        <f t="shared" si="14"/>
        <v>-0.30340457065891469</v>
      </c>
      <c r="G202">
        <f t="shared" si="15"/>
        <v>4.7177784610003872</v>
      </c>
      <c r="H202" s="10">
        <f t="shared" si="20"/>
        <v>-0.48362688563031003</v>
      </c>
      <c r="I202">
        <f t="shared" si="16"/>
        <v>-5.8035226275637202</v>
      </c>
      <c r="K202">
        <f t="shared" si="17"/>
        <v>-0.48257293427149062</v>
      </c>
      <c r="M202">
        <f t="shared" si="18"/>
        <v>-0.48257293427149062</v>
      </c>
      <c r="N202" s="13">
        <f t="shared" si="19"/>
        <v>1.1108134667572934E-6</v>
      </c>
      <c r="O202" s="13">
        <v>1</v>
      </c>
    </row>
    <row r="203" spans="4:15" x14ac:dyDescent="0.4">
      <c r="D203" s="6">
        <v>2.68</v>
      </c>
      <c r="E203" s="7">
        <f t="shared" si="14"/>
        <v>-0.29982379017315142</v>
      </c>
      <c r="G203">
        <f t="shared" si="15"/>
        <v>4.7294852098160867</v>
      </c>
      <c r="H203" s="10">
        <f t="shared" si="20"/>
        <v>-0.47791912153600347</v>
      </c>
      <c r="I203">
        <f t="shared" si="16"/>
        <v>-5.7350294584320416</v>
      </c>
      <c r="K203">
        <f t="shared" si="17"/>
        <v>-0.47686707102602716</v>
      </c>
      <c r="M203">
        <f t="shared" si="18"/>
        <v>-0.47686707102602716</v>
      </c>
      <c r="N203" s="13">
        <f t="shared" si="19"/>
        <v>1.106810275541414E-6</v>
      </c>
      <c r="O203" s="13">
        <v>1</v>
      </c>
    </row>
    <row r="204" spans="4:15" x14ac:dyDescent="0.4">
      <c r="D204" s="6">
        <v>2.7</v>
      </c>
      <c r="E204" s="7">
        <f t="shared" si="14"/>
        <v>-0.2962814169983079</v>
      </c>
      <c r="G204">
        <f t="shared" si="15"/>
        <v>4.741191958631787</v>
      </c>
      <c r="H204" s="10">
        <f t="shared" si="20"/>
        <v>-0.47227257869530281</v>
      </c>
      <c r="I204">
        <f t="shared" si="16"/>
        <v>-5.6672709443436338</v>
      </c>
      <c r="K204">
        <f t="shared" si="17"/>
        <v>-0.47122323754048256</v>
      </c>
      <c r="M204">
        <f t="shared" si="18"/>
        <v>-0.47122323754048256</v>
      </c>
      <c r="N204" s="13">
        <f t="shared" si="19"/>
        <v>1.101116859199494E-6</v>
      </c>
      <c r="O204" s="13">
        <v>1</v>
      </c>
    </row>
    <row r="205" spans="4:15" x14ac:dyDescent="0.4">
      <c r="D205" s="6">
        <v>2.72</v>
      </c>
      <c r="E205" s="7">
        <f t="shared" si="14"/>
        <v>-0.29277713979210052</v>
      </c>
      <c r="G205">
        <f t="shared" si="15"/>
        <v>4.7528987074474873</v>
      </c>
      <c r="H205" s="10">
        <f t="shared" si="20"/>
        <v>-0.46668676082860822</v>
      </c>
      <c r="I205">
        <f t="shared" si="16"/>
        <v>-5.6002411299432984</v>
      </c>
      <c r="K205">
        <f t="shared" si="17"/>
        <v>-0.46564093877808455</v>
      </c>
      <c r="M205">
        <f t="shared" si="18"/>
        <v>-0.46564093877808455</v>
      </c>
      <c r="N205" s="13">
        <f t="shared" si="19"/>
        <v>1.0937437613615347E-6</v>
      </c>
      <c r="O205" s="13">
        <v>1</v>
      </c>
    </row>
    <row r="206" spans="4:15" x14ac:dyDescent="0.4">
      <c r="D206" s="6">
        <v>2.74</v>
      </c>
      <c r="E206" s="7">
        <f t="shared" si="14"/>
        <v>-0.28931064607654949</v>
      </c>
      <c r="G206">
        <f t="shared" si="15"/>
        <v>4.7646054562631877</v>
      </c>
      <c r="H206" s="10">
        <f t="shared" si="20"/>
        <v>-0.4611611698460199</v>
      </c>
      <c r="I206">
        <f t="shared" si="16"/>
        <v>-5.5339340381522391</v>
      </c>
      <c r="K206">
        <f t="shared" si="17"/>
        <v>-0.46011967723072578</v>
      </c>
      <c r="M206">
        <f t="shared" si="18"/>
        <v>-0.46011967723072578</v>
      </c>
      <c r="N206" s="13">
        <f t="shared" si="19"/>
        <v>1.0847068677121986E-6</v>
      </c>
      <c r="O206" s="13">
        <v>1</v>
      </c>
    </row>
    <row r="207" spans="4:15" x14ac:dyDescent="0.4">
      <c r="D207" s="6">
        <v>2.76</v>
      </c>
      <c r="E207" s="7">
        <f t="shared" si="14"/>
        <v>-0.28588162241810894</v>
      </c>
      <c r="G207">
        <f t="shared" si="15"/>
        <v>4.7763122050788871</v>
      </c>
      <c r="H207" s="10">
        <f t="shared" si="20"/>
        <v>-0.45569530613446574</v>
      </c>
      <c r="I207">
        <f t="shared" si="16"/>
        <v>-5.4683436736135889</v>
      </c>
      <c r="K207">
        <f t="shared" si="17"/>
        <v>-0.45465895321986188</v>
      </c>
      <c r="M207">
        <f t="shared" si="18"/>
        <v>-0.45465895321986188</v>
      </c>
      <c r="N207" s="13">
        <f t="shared" si="19"/>
        <v>1.0740273636079057E-6</v>
      </c>
      <c r="O207" s="13">
        <v>1</v>
      </c>
    </row>
    <row r="208" spans="4:15" x14ac:dyDescent="0.4">
      <c r="D208" s="6">
        <v>2.78</v>
      </c>
      <c r="E208" s="7">
        <f t="shared" si="14"/>
        <v>-0.28248975459996523</v>
      </c>
      <c r="G208">
        <f t="shared" si="15"/>
        <v>4.7880189538945874</v>
      </c>
      <c r="H208" s="10">
        <f t="shared" si="20"/>
        <v>-0.45028866883234459</v>
      </c>
      <c r="I208">
        <f t="shared" si="16"/>
        <v>-5.4034640259881348</v>
      </c>
      <c r="K208">
        <f t="shared" si="17"/>
        <v>-0.44925826518519252</v>
      </c>
      <c r="M208">
        <f t="shared" si="18"/>
        <v>-0.44925826518519252</v>
      </c>
      <c r="N208" s="13">
        <f t="shared" si="19"/>
        <v>1.0617316760642818E-6</v>
      </c>
      <c r="O208" s="13">
        <v>1</v>
      </c>
    </row>
    <row r="209" spans="4:15" x14ac:dyDescent="0.4">
      <c r="D209" s="6">
        <v>2.8</v>
      </c>
      <c r="E209" s="7">
        <f t="shared" si="14"/>
        <v>-0.27913472778678455</v>
      </c>
      <c r="G209">
        <f t="shared" si="15"/>
        <v>4.7997257027102878</v>
      </c>
      <c r="H209" s="10">
        <f t="shared" si="20"/>
        <v>-0.44494075609213457</v>
      </c>
      <c r="I209">
        <f t="shared" si="16"/>
        <v>-5.3392890731056148</v>
      </c>
      <c r="K209">
        <f t="shared" si="17"/>
        <v>-0.4439171099615476</v>
      </c>
      <c r="M209">
        <f t="shared" si="18"/>
        <v>-0.4439171099615476</v>
      </c>
      <c r="N209" s="13">
        <f t="shared" si="19"/>
        <v>1.047851400665686E-6</v>
      </c>
      <c r="O209" s="13">
        <v>1</v>
      </c>
    </row>
    <row r="210" spans="4:15" x14ac:dyDescent="0.4">
      <c r="D210" s="6">
        <v>2.82</v>
      </c>
      <c r="E210" s="7">
        <f t="shared" si="14"/>
        <v>-0.27581622668217914</v>
      </c>
      <c r="G210">
        <f t="shared" si="15"/>
        <v>4.8114324515259872</v>
      </c>
      <c r="H210" s="10">
        <f t="shared" si="20"/>
        <v>-0.43965106533139353</v>
      </c>
      <c r="I210">
        <f t="shared" si="16"/>
        <v>-5.2758127839767219</v>
      </c>
      <c r="K210">
        <f t="shared" si="17"/>
        <v>-0.43863498304437681</v>
      </c>
      <c r="M210">
        <f t="shared" si="18"/>
        <v>-0.43863498304437681</v>
      </c>
      <c r="N210" s="13">
        <f t="shared" si="19"/>
        <v>1.032423213989123E-6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-0.27253393567915429</v>
      </c>
      <c r="G211">
        <f t="shared" ref="G211:G274" si="22">$E$11*(D211/$E$12+1)</f>
        <v>4.8231392003416875</v>
      </c>
      <c r="H211" s="10">
        <f t="shared" si="20"/>
        <v>-0.43441909347257202</v>
      </c>
      <c r="I211">
        <f t="shared" si="16"/>
        <v>-5.2130291216708642</v>
      </c>
      <c r="K211">
        <f t="shared" si="17"/>
        <v>-0.43341137884423858</v>
      </c>
      <c r="M211">
        <f t="shared" si="18"/>
        <v>-0.43341137884423858</v>
      </c>
      <c r="N211" s="13">
        <f t="shared" si="19"/>
        <v>1.0154887721571905E-6</v>
      </c>
      <c r="O211" s="13">
        <v>1</v>
      </c>
    </row>
    <row r="212" spans="4:15" x14ac:dyDescent="0.4">
      <c r="D212" s="6">
        <v>2.86</v>
      </c>
      <c r="E212" s="7">
        <f t="shared" si="21"/>
        <v>-0.26928753900378921</v>
      </c>
      <c r="G212">
        <f t="shared" si="22"/>
        <v>4.8348459491573879</v>
      </c>
      <c r="H212" s="10">
        <f t="shared" si="20"/>
        <v>-0.42924433717204002</v>
      </c>
      <c r="I212">
        <f t="shared" ref="I212:I275" si="23">H212*$E$6</f>
        <v>-5.1509320460644803</v>
      </c>
      <c r="K212">
        <f t="shared" ref="K212:K275" si="24">($L$9/2)*$L$6*EXP(-$L$4*(G212/$L$10-1))+($L$9/2)*$L$6*EXP(-$L$4*(($H$4/$E$4)*G212/$L$10-1))+($L$9/2)*$L$6*EXP(-$L$4*(SQRT(4/3+$H$11^2/4)*($H$4/$E$4)*G212/$L$10-1))-SQRT(($L$9/2)*$L$7^2*EXP(-2*$L$5*(G212/$L$10-1))+($L$9/2)*$L$7^2*EXP(-2*$L$5*(($H$4/$E$4)*G212/$L$10-1))+($L$9/2)*$L$7^2*EXP(-2*$L$5*(SQRT(4/3+$H$11^2/4)*($H$4/$E$4)*G212/$L$10-1)))</f>
        <v>-0.42824579093066761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-0.42824579093066761</v>
      </c>
      <c r="N212" s="13">
        <f t="shared" ref="N212:N275" si="26">(M212-H212)^2*O212</f>
        <v>9.9709459615896949E-7</v>
      </c>
      <c r="O212" s="13">
        <v>1</v>
      </c>
    </row>
    <row r="213" spans="4:15" x14ac:dyDescent="0.4">
      <c r="D213" s="6">
        <v>2.88</v>
      </c>
      <c r="E213" s="7">
        <f t="shared" si="21"/>
        <v>-0.26607672085239603</v>
      </c>
      <c r="G213">
        <f t="shared" si="22"/>
        <v>4.8465526979730882</v>
      </c>
      <c r="H213" s="10">
        <f t="shared" ref="H213:H276" si="27">-(-$B$4)*(1+D213+$E$5*D213^3)*EXP(-D213)</f>
        <v>-0.42412629303871929</v>
      </c>
      <c r="I213">
        <f t="shared" si="23"/>
        <v>-5.0895155164646315</v>
      </c>
      <c r="K213">
        <f t="shared" si="24"/>
        <v>-0.42313771226578378</v>
      </c>
      <c r="M213">
        <f t="shared" si="25"/>
        <v>-0.42313771226578378</v>
      </c>
      <c r="N213" s="13">
        <f t="shared" si="26"/>
        <v>9.7729194461777051E-7</v>
      </c>
      <c r="O213" s="13">
        <v>1</v>
      </c>
    </row>
    <row r="214" spans="4:15" x14ac:dyDescent="0.4">
      <c r="D214" s="6">
        <v>2.9</v>
      </c>
      <c r="E214" s="7">
        <f t="shared" si="21"/>
        <v>-0.26290116552239401</v>
      </c>
      <c r="G214">
        <f t="shared" si="22"/>
        <v>4.8582594467887876</v>
      </c>
      <c r="H214" s="10">
        <f t="shared" si="27"/>
        <v>-0.41906445784269603</v>
      </c>
      <c r="I214">
        <f t="shared" si="23"/>
        <v>-5.0287734941123521</v>
      </c>
      <c r="K214">
        <f t="shared" si="24"/>
        <v>-0.41808663542800023</v>
      </c>
      <c r="M214">
        <f t="shared" si="25"/>
        <v>-0.41808663542800023</v>
      </c>
      <c r="N214" s="13">
        <f t="shared" si="26"/>
        <v>9.5613667468151497E-7</v>
      </c>
      <c r="O214" s="13">
        <v>1</v>
      </c>
    </row>
    <row r="215" spans="4:15" x14ac:dyDescent="0.4">
      <c r="D215" s="6">
        <v>2.92</v>
      </c>
      <c r="E215" s="7">
        <f t="shared" si="21"/>
        <v>-0.25976055753712768</v>
      </c>
      <c r="G215">
        <f t="shared" si="22"/>
        <v>4.8699661956044871</v>
      </c>
      <c r="H215" s="10">
        <f t="shared" si="27"/>
        <v>-0.41405832871418152</v>
      </c>
      <c r="I215">
        <f t="shared" si="23"/>
        <v>-4.9686999445701785</v>
      </c>
      <c r="K215">
        <f t="shared" si="24"/>
        <v>-0.41309205282617106</v>
      </c>
      <c r="M215">
        <f t="shared" si="25"/>
        <v>-0.41309205282617106</v>
      </c>
      <c r="N215" s="13">
        <f t="shared" si="26"/>
        <v>9.3368909175040182E-7</v>
      </c>
      <c r="O215" s="13">
        <v>1</v>
      </c>
    </row>
    <row r="216" spans="4:15" x14ac:dyDescent="0.4">
      <c r="D216" s="6">
        <v>2.94</v>
      </c>
      <c r="E216" s="7">
        <f t="shared" si="21"/>
        <v>-0.25665458176485018</v>
      </c>
      <c r="G216">
        <f t="shared" si="22"/>
        <v>4.8816729444201874</v>
      </c>
      <c r="H216" s="10">
        <f t="shared" si="27"/>
        <v>-0.40910740333317119</v>
      </c>
      <c r="I216">
        <f t="shared" si="23"/>
        <v>-4.9092888399980543</v>
      </c>
      <c r="K216">
        <f t="shared" si="24"/>
        <v>-0.40815345690451321</v>
      </c>
      <c r="M216">
        <f t="shared" si="25"/>
        <v>-0.40815345690451321</v>
      </c>
      <c r="N216" s="13">
        <f t="shared" si="26"/>
        <v>9.1001378874931701E-7</v>
      </c>
      <c r="O216" s="13">
        <v>1</v>
      </c>
    </row>
    <row r="217" spans="4:15" x14ac:dyDescent="0.4">
      <c r="D217" s="6">
        <v>2.96</v>
      </c>
      <c r="E217" s="7">
        <f t="shared" si="21"/>
        <v>-0.25358292353208539</v>
      </c>
      <c r="G217">
        <f t="shared" si="22"/>
        <v>4.8933796932358877</v>
      </c>
      <c r="H217" s="10">
        <f t="shared" si="27"/>
        <v>-0.40421118011014412</v>
      </c>
      <c r="I217">
        <f t="shared" si="23"/>
        <v>-4.850534161321729</v>
      </c>
      <c r="K217">
        <f t="shared" si="24"/>
        <v>-0.40327034033862103</v>
      </c>
      <c r="M217">
        <f t="shared" si="25"/>
        <v>-0.40327034033862103</v>
      </c>
      <c r="N217" s="13">
        <f t="shared" si="26"/>
        <v>8.8517947567962821E-7</v>
      </c>
      <c r="O217" s="13">
        <v>1</v>
      </c>
    </row>
    <row r="218" spans="4:15" x14ac:dyDescent="0.4">
      <c r="D218" s="6">
        <v>2.98</v>
      </c>
      <c r="E218" s="7">
        <f t="shared" si="21"/>
        <v>-0.25054526873157651</v>
      </c>
      <c r="G218">
        <f t="shared" si="22"/>
        <v>4.9050864420515881</v>
      </c>
      <c r="H218" s="10">
        <f t="shared" si="27"/>
        <v>-0.39936915835813291</v>
      </c>
      <c r="I218">
        <f t="shared" si="23"/>
        <v>-4.792429900297595</v>
      </c>
      <c r="K218">
        <f t="shared" si="24"/>
        <v>-0.39844219622288396</v>
      </c>
      <c r="M218">
        <f t="shared" si="25"/>
        <v>-0.39844219622288396</v>
      </c>
      <c r="N218" s="13">
        <f t="shared" si="26"/>
        <v>8.5925880018530065E-7</v>
      </c>
      <c r="O218" s="13">
        <v>1</v>
      </c>
    </row>
    <row r="219" spans="4:15" x14ac:dyDescent="0.4">
      <c r="D219" s="6">
        <v>3</v>
      </c>
      <c r="E219" s="7">
        <f t="shared" si="21"/>
        <v>-0.2475413039250195</v>
      </c>
      <c r="G219">
        <f t="shared" si="22"/>
        <v>4.9167931908672884</v>
      </c>
      <c r="H219" s="10">
        <f t="shared" si="27"/>
        <v>-0.39458083845648112</v>
      </c>
      <c r="I219">
        <f t="shared" si="23"/>
        <v>-4.7349700614777737</v>
      </c>
      <c r="K219">
        <f t="shared" si="24"/>
        <v>-0.39366851824960941</v>
      </c>
      <c r="M219">
        <f t="shared" si="25"/>
        <v>-0.39366851824960941</v>
      </c>
      <c r="N219" s="13">
        <f t="shared" si="26"/>
        <v>8.3232815986643692E-7</v>
      </c>
      <c r="O219" s="13">
        <v>1</v>
      </c>
    </row>
    <row r="220" spans="4:15" x14ac:dyDescent="0.4">
      <c r="D220" s="6">
        <v>3.02</v>
      </c>
      <c r="E220" s="7">
        <f t="shared" si="21"/>
        <v>-0.24457071644077683</v>
      </c>
      <c r="G220">
        <f t="shared" si="22"/>
        <v>4.9284999396829878</v>
      </c>
      <c r="H220" s="10">
        <f t="shared" si="27"/>
        <v>-0.38984572200659828</v>
      </c>
      <c r="I220">
        <f t="shared" si="23"/>
        <v>-4.6781486640791794</v>
      </c>
      <c r="K220">
        <f t="shared" si="24"/>
        <v>-0.38894880088013961</v>
      </c>
      <c r="M220">
        <f t="shared" si="25"/>
        <v>-0.38894880088013961</v>
      </c>
      <c r="N220" s="13">
        <f t="shared" si="26"/>
        <v>8.0446750708789276E-7</v>
      </c>
      <c r="O220" s="13">
        <v>1</v>
      </c>
    </row>
    <row r="221" spans="4:15" x14ac:dyDescent="0.4">
      <c r="D221" s="6">
        <v>3.04</v>
      </c>
      <c r="E221" s="7">
        <f t="shared" si="21"/>
        <v>-0.24163319446675582</v>
      </c>
      <c r="G221">
        <f t="shared" si="22"/>
        <v>4.9402066884986882</v>
      </c>
      <c r="H221" s="10">
        <f t="shared" si="27"/>
        <v>-0.3851633119800088</v>
      </c>
      <c r="I221">
        <f t="shared" si="23"/>
        <v>-4.6219597437601054</v>
      </c>
      <c r="K221">
        <f t="shared" si="24"/>
        <v>-0.38428253950824393</v>
      </c>
      <c r="M221">
        <f t="shared" si="25"/>
        <v>-0.38428253950824393</v>
      </c>
      <c r="N221" s="13">
        <f t="shared" si="26"/>
        <v>7.7576014701881462E-7</v>
      </c>
      <c r="O221" s="13">
        <v>1</v>
      </c>
    </row>
    <row r="222" spans="4:15" x14ac:dyDescent="0.4">
      <c r="D222" s="6">
        <v>3.06</v>
      </c>
      <c r="E222" s="7">
        <f t="shared" si="21"/>
        <v>-0.23872842713863443</v>
      </c>
      <c r="G222">
        <f t="shared" si="22"/>
        <v>4.9519134373143885</v>
      </c>
      <c r="H222" s="10">
        <f t="shared" si="27"/>
        <v>-0.38053311285898328</v>
      </c>
      <c r="I222">
        <f t="shared" si="23"/>
        <v>-4.5663973543077994</v>
      </c>
      <c r="K222">
        <f t="shared" si="24"/>
        <v>-0.37966923061605973</v>
      </c>
      <c r="M222">
        <f t="shared" si="25"/>
        <v>-0.37966923061605973</v>
      </c>
      <c r="N222" s="13">
        <f t="shared" si="26"/>
        <v>7.4629252963862807E-7</v>
      </c>
      <c r="O222" s="13">
        <v>1</v>
      </c>
    </row>
    <row r="223" spans="4:15" x14ac:dyDescent="0.4">
      <c r="D223" s="6">
        <v>3.08</v>
      </c>
      <c r="E223" s="7">
        <f t="shared" si="21"/>
        <v>-0.23585610462360701</v>
      </c>
      <c r="G223">
        <f t="shared" si="22"/>
        <v>4.9636201861300879</v>
      </c>
      <c r="H223" s="10">
        <f t="shared" si="27"/>
        <v>-0.37595463077002961</v>
      </c>
      <c r="I223">
        <f t="shared" si="23"/>
        <v>-4.5114555692403551</v>
      </c>
      <c r="K223">
        <f t="shared" si="24"/>
        <v>-0.37510837192284141</v>
      </c>
      <c r="M223">
        <f t="shared" si="25"/>
        <v>-0.37510837192284141</v>
      </c>
      <c r="N223" s="13">
        <f t="shared" si="26"/>
        <v>7.1615403644429636E-7</v>
      </c>
      <c r="O223" s="13">
        <v>1</v>
      </c>
    </row>
    <row r="224" spans="4:15" x14ac:dyDescent="0.4">
      <c r="D224" s="6">
        <v>3.1</v>
      </c>
      <c r="E224" s="7">
        <f t="shared" si="21"/>
        <v>-0.23301591819982026</v>
      </c>
      <c r="G224">
        <f t="shared" si="22"/>
        <v>4.9753269349457883</v>
      </c>
      <c r="H224" s="10">
        <f t="shared" si="27"/>
        <v>-0.37142737361051353</v>
      </c>
      <c r="I224">
        <f t="shared" si="23"/>
        <v>-4.4571284833261622</v>
      </c>
      <c r="K224">
        <f t="shared" si="24"/>
        <v>-0.37059946252677467</v>
      </c>
      <c r="M224">
        <f t="shared" si="25"/>
        <v>-0.37059946252677467</v>
      </c>
      <c r="N224" s="13">
        <f t="shared" si="26"/>
        <v>6.8543676257765972E-7</v>
      </c>
      <c r="O224" s="13">
        <v>1</v>
      </c>
    </row>
    <row r="225" spans="4:15" x14ac:dyDescent="0.4">
      <c r="D225" s="6">
        <v>3.12</v>
      </c>
      <c r="E225" s="7">
        <f t="shared" si="21"/>
        <v>-0.23020756033166101</v>
      </c>
      <c r="G225">
        <f t="shared" si="22"/>
        <v>4.9870336837614886</v>
      </c>
      <c r="H225" s="10">
        <f t="shared" si="27"/>
        <v>-0.36695085116866766</v>
      </c>
      <c r="I225">
        <f t="shared" si="23"/>
        <v>-4.4034102140240119</v>
      </c>
      <c r="K225">
        <f t="shared" si="24"/>
        <v>-0.3661420030401013</v>
      </c>
      <c r="M225">
        <f t="shared" si="25"/>
        <v>-0.3661420030401013</v>
      </c>
      <c r="N225" s="13">
        <f t="shared" si="26"/>
        <v>6.5423529508529139E-7</v>
      </c>
      <c r="O225" s="13">
        <v>1</v>
      </c>
    </row>
    <row r="226" spans="4:15" x14ac:dyDescent="0.4">
      <c r="D226" s="6">
        <v>3.14</v>
      </c>
      <c r="E226" s="7">
        <f t="shared" si="21"/>
        <v>-0.2274307247410538</v>
      </c>
      <c r="G226">
        <f t="shared" si="22"/>
        <v>4.9987404325771889</v>
      </c>
      <c r="H226" s="10">
        <f t="shared" si="27"/>
        <v>-0.3625245752372398</v>
      </c>
      <c r="I226">
        <f t="shared" si="23"/>
        <v>-4.350294902846878</v>
      </c>
      <c r="K226">
        <f t="shared" si="24"/>
        <v>-0.36173549571779229</v>
      </c>
      <c r="M226">
        <f t="shared" si="25"/>
        <v>-0.36173549571779229</v>
      </c>
      <c r="N226" s="13">
        <f t="shared" si="26"/>
        <v>6.2264648801151472E-7</v>
      </c>
      <c r="O226" s="13">
        <v>1</v>
      </c>
    </row>
    <row r="227" spans="4:15" x14ac:dyDescent="0.4">
      <c r="D227" s="6">
        <v>3.16</v>
      </c>
      <c r="E227" s="7">
        <f t="shared" si="21"/>
        <v>-0.22468510647492052</v>
      </c>
      <c r="G227">
        <f t="shared" si="22"/>
        <v>5.0104471813928892</v>
      </c>
      <c r="H227" s="10">
        <f t="shared" si="27"/>
        <v>-0.35814805972102332</v>
      </c>
      <c r="I227">
        <f t="shared" si="23"/>
        <v>-4.2977767166522796</v>
      </c>
      <c r="K227">
        <f t="shared" si="24"/>
        <v>-0.3573794445799971</v>
      </c>
      <c r="M227">
        <f t="shared" si="25"/>
        <v>-0.3573794445799971</v>
      </c>
      <c r="N227" s="13">
        <f t="shared" si="26"/>
        <v>5.9076923501475417E-7</v>
      </c>
      <c r="O227" s="13">
        <v>1</v>
      </c>
    </row>
    <row r="228" spans="4:15" x14ac:dyDescent="0.4">
      <c r="D228" s="6">
        <v>3.18</v>
      </c>
      <c r="E228" s="7">
        <f t="shared" si="21"/>
        <v>-0.2219704019689486</v>
      </c>
      <c r="G228">
        <f t="shared" si="22"/>
        <v>5.0221539302085887</v>
      </c>
      <c r="H228" s="10">
        <f t="shared" si="27"/>
        <v>-0.35382082073850413</v>
      </c>
      <c r="I228">
        <f t="shared" si="23"/>
        <v>-4.2458498488620497</v>
      </c>
      <c r="K228">
        <f t="shared" si="24"/>
        <v>-0.35307335552849489</v>
      </c>
      <c r="M228">
        <f t="shared" si="25"/>
        <v>-0.35307335552849489</v>
      </c>
      <c r="N228" s="13">
        <f t="shared" si="26"/>
        <v>5.5870424017414973E-7</v>
      </c>
      <c r="O228" s="13">
        <v>1</v>
      </c>
    </row>
    <row r="229" spans="4:15" x14ac:dyDescent="0.4">
      <c r="D229" s="6">
        <v>3.2</v>
      </c>
      <c r="E229" s="7">
        <f t="shared" si="21"/>
        <v>-0.21928630910780986</v>
      </c>
      <c r="G229">
        <f t="shared" si="22"/>
        <v>5.0338606790242881</v>
      </c>
      <c r="H229" s="10">
        <f t="shared" si="27"/>
        <v>-0.34954237671784893</v>
      </c>
      <c r="I229">
        <f t="shared" si="23"/>
        <v>-4.1945085206141872</v>
      </c>
      <c r="K229">
        <f t="shared" si="24"/>
        <v>-0.34881673645736139</v>
      </c>
      <c r="M229">
        <f t="shared" si="25"/>
        <v>-0.34881673645736139</v>
      </c>
      <c r="N229" s="13">
        <f t="shared" si="26"/>
        <v>5.2655378764043625E-7</v>
      </c>
      <c r="O229" s="13">
        <v>1</v>
      </c>
    </row>
    <row r="230" spans="4:15" x14ac:dyDescent="0.4">
      <c r="D230" s="6">
        <v>3.22</v>
      </c>
      <c r="E230" s="7">
        <f t="shared" si="21"/>
        <v>-0.2166325272819665</v>
      </c>
      <c r="G230">
        <f t="shared" si="22"/>
        <v>5.0455674278399885</v>
      </c>
      <c r="H230" s="10">
        <f t="shared" si="27"/>
        <v>-0.34531224848745462</v>
      </c>
      <c r="I230">
        <f t="shared" si="23"/>
        <v>-4.1437469818494552</v>
      </c>
      <c r="K230">
        <f t="shared" si="24"/>
        <v>-0.34460909735805634</v>
      </c>
      <c r="M230">
        <f t="shared" si="25"/>
        <v>-0.34460909735805634</v>
      </c>
      <c r="N230" s="13">
        <f t="shared" si="26"/>
        <v>4.9442151077408073E-7</v>
      </c>
      <c r="O230" s="13">
        <v>1</v>
      </c>
    </row>
    <row r="231" spans="4:15" x14ac:dyDescent="0.4">
      <c r="D231" s="6">
        <v>3.24</v>
      </c>
      <c r="E231" s="7">
        <f t="shared" si="21"/>
        <v>-0.21400875744119818</v>
      </c>
      <c r="G231">
        <f t="shared" si="22"/>
        <v>5.0572741766556897</v>
      </c>
      <c r="H231" s="10">
        <f t="shared" si="27"/>
        <v>-0.34112995936126994</v>
      </c>
      <c r="I231">
        <f t="shared" si="23"/>
        <v>-4.0935595123352391</v>
      </c>
      <c r="K231">
        <f t="shared" si="24"/>
        <v>-0.34044995041914067</v>
      </c>
      <c r="M231">
        <f t="shared" si="25"/>
        <v>-0.34044995041914067</v>
      </c>
      <c r="N231" s="13">
        <f t="shared" si="26"/>
        <v>4.6241216137577322E-7</v>
      </c>
      <c r="O231" s="13">
        <v>1</v>
      </c>
    </row>
    <row r="232" spans="4:15" x14ac:dyDescent="0.4">
      <c r="D232" s="6">
        <v>3.26</v>
      </c>
      <c r="E232" s="7">
        <f t="shared" si="21"/>
        <v>-0.21141470214497587</v>
      </c>
      <c r="G232">
        <f t="shared" si="22"/>
        <v>5.0689809254713891</v>
      </c>
      <c r="H232" s="10">
        <f t="shared" si="27"/>
        <v>-0.33699503521909152</v>
      </c>
      <c r="I232">
        <f t="shared" si="23"/>
        <v>-4.043940422629098</v>
      </c>
      <c r="K232">
        <f t="shared" si="24"/>
        <v>-0.33633881012080891</v>
      </c>
      <c r="M232">
        <f t="shared" si="25"/>
        <v>-0.33633881012080891</v>
      </c>
      <c r="N232" s="13">
        <f t="shared" si="26"/>
        <v>4.3063137961602712E-7</v>
      </c>
      <c r="O232" s="13">
        <v>1</v>
      </c>
    </row>
    <row r="233" spans="4:15" x14ac:dyDescent="0.4">
      <c r="D233" s="6">
        <v>3.28</v>
      </c>
      <c r="E233" s="7">
        <f t="shared" si="21"/>
        <v>-0.20885006560980723</v>
      </c>
      <c r="G233">
        <f t="shared" si="22"/>
        <v>5.0806876742870886</v>
      </c>
      <c r="H233" s="10">
        <f t="shared" si="27"/>
        <v>-0.33290700458203271</v>
      </c>
      <c r="I233">
        <f t="shared" si="23"/>
        <v>-3.9948840549843925</v>
      </c>
      <c r="K233">
        <f t="shared" si="24"/>
        <v>-0.33227519332442679</v>
      </c>
      <c r="M233">
        <f t="shared" si="25"/>
        <v>-0.33227519332442679</v>
      </c>
      <c r="N233" s="13">
        <f t="shared" si="26"/>
        <v>3.991854652375726E-7</v>
      </c>
      <c r="O233" s="13">
        <v>1</v>
      </c>
    </row>
    <row r="234" spans="4:15" x14ac:dyDescent="0.4">
      <c r="D234" s="6">
        <v>3.3</v>
      </c>
      <c r="E234" s="7">
        <f t="shared" si="21"/>
        <v>-0.20631455375367308</v>
      </c>
      <c r="G234">
        <f t="shared" si="22"/>
        <v>5.0923944231027889</v>
      </c>
      <c r="H234" s="10">
        <f t="shared" si="27"/>
        <v>-0.32886539868335496</v>
      </c>
      <c r="I234">
        <f t="shared" si="23"/>
        <v>-3.9463847842002595</v>
      </c>
      <c r="K234">
        <f t="shared" si="24"/>
        <v>-0.32825861935726375</v>
      </c>
      <c r="M234">
        <f t="shared" si="25"/>
        <v>-0.32825861935726375</v>
      </c>
      <c r="N234" s="13">
        <f t="shared" si="26"/>
        <v>3.6818115057170456E-7</v>
      </c>
      <c r="O234" s="13">
        <v>1</v>
      </c>
    </row>
    <row r="235" spans="4:15" x14ac:dyDescent="0.4">
      <c r="D235" s="6">
        <v>3.32</v>
      </c>
      <c r="E235" s="7">
        <f t="shared" si="21"/>
        <v>-0.20380787423766833</v>
      </c>
      <c r="G235">
        <f t="shared" si="22"/>
        <v>5.1041011719184892</v>
      </c>
      <c r="H235" s="10">
        <f t="shared" si="27"/>
        <v>-0.32486975153484332</v>
      </c>
      <c r="I235">
        <f t="shared" si="23"/>
        <v>-3.8984370184181198</v>
      </c>
      <c r="K235">
        <f t="shared" si="24"/>
        <v>-0.32428861009258519</v>
      </c>
      <c r="M235">
        <f t="shared" si="25"/>
        <v>-0.32428861009258519</v>
      </c>
      <c r="N235" s="13">
        <f t="shared" si="26"/>
        <v>3.377253759098551E-7</v>
      </c>
      <c r="O235" s="13">
        <v>1</v>
      </c>
    </row>
    <row r="236" spans="4:15" x14ac:dyDescent="0.4">
      <c r="D236" s="6">
        <v>3.34</v>
      </c>
      <c r="E236" s="7">
        <f t="shared" si="21"/>
        <v>-0.20132973650496017</v>
      </c>
      <c r="G236">
        <f t="shared" si="22"/>
        <v>5.1158079207341887</v>
      </c>
      <c r="H236" s="10">
        <f t="shared" si="27"/>
        <v>-0.32091959998890657</v>
      </c>
      <c r="I236">
        <f t="shared" si="23"/>
        <v>-3.851035199866879</v>
      </c>
      <c r="K236">
        <f t="shared" si="24"/>
        <v>-0.32036469002528151</v>
      </c>
      <c r="M236">
        <f t="shared" si="25"/>
        <v>-0.32036469002528151</v>
      </c>
      <c r="N236" s="13">
        <f t="shared" si="26"/>
        <v>3.0792506773036647E-7</v>
      </c>
      <c r="O236" s="13">
        <v>1</v>
      </c>
    </row>
    <row r="237" spans="4:15" x14ac:dyDescent="0.4">
      <c r="D237" s="6">
        <v>3.36</v>
      </c>
      <c r="E237" s="7">
        <f t="shared" si="21"/>
        <v>-0.19887985181716977</v>
      </c>
      <c r="G237">
        <f t="shared" si="22"/>
        <v>5.127514669549889</v>
      </c>
      <c r="H237" s="10">
        <f t="shared" si="27"/>
        <v>-0.3170144837965686</v>
      </c>
      <c r="I237">
        <f t="shared" si="23"/>
        <v>-3.8041738055588232</v>
      </c>
      <c r="K237">
        <f t="shared" si="24"/>
        <v>-0.31648638634319487</v>
      </c>
      <c r="M237">
        <f t="shared" si="25"/>
        <v>-0.31648638634319487</v>
      </c>
      <c r="N237" s="13">
        <f t="shared" si="26"/>
        <v>2.7888692025982167E-7</v>
      </c>
      <c r="O237" s="13">
        <v>1</v>
      </c>
    </row>
    <row r="238" spans="4:15" x14ac:dyDescent="0.4">
      <c r="D238" s="6">
        <v>3.38</v>
      </c>
      <c r="E238" s="7">
        <f t="shared" si="21"/>
        <v>-0.19645793328828146</v>
      </c>
      <c r="G238">
        <f t="shared" si="22"/>
        <v>5.1392214183655893</v>
      </c>
      <c r="H238" s="10">
        <f t="shared" si="27"/>
        <v>-0.31315394566152066</v>
      </c>
      <c r="I238">
        <f t="shared" si="23"/>
        <v>-3.7578473479382479</v>
      </c>
      <c r="K238">
        <f t="shared" si="24"/>
        <v>-0.31265322899430587</v>
      </c>
      <c r="M238">
        <f t="shared" si="25"/>
        <v>-0.31265322899430587</v>
      </c>
      <c r="N238" s="13">
        <f t="shared" si="26"/>
        <v>2.5071718082669235E-7</v>
      </c>
      <c r="O238" s="13">
        <v>1</v>
      </c>
    </row>
    <row r="239" spans="4:15" x14ac:dyDescent="0.4">
      <c r="D239" s="6">
        <v>3.4</v>
      </c>
      <c r="E239" s="7">
        <f t="shared" si="21"/>
        <v>-0.19406369591617839</v>
      </c>
      <c r="G239">
        <f t="shared" si="22"/>
        <v>5.1509281671812897</v>
      </c>
      <c r="H239" s="10">
        <f t="shared" si="27"/>
        <v>-0.30933753129038838</v>
      </c>
      <c r="I239">
        <f t="shared" si="23"/>
        <v>-3.7120503754846608</v>
      </c>
      <c r="K239">
        <f t="shared" si="24"/>
        <v>-0.3088647507499292</v>
      </c>
      <c r="M239">
        <f t="shared" si="25"/>
        <v>-0.3088647507499292</v>
      </c>
      <c r="N239" s="13">
        <f t="shared" si="26"/>
        <v>2.2352143943687753E-7</v>
      </c>
      <c r="O239" s="13">
        <v>1</v>
      </c>
    </row>
    <row r="240" spans="4:15" x14ac:dyDescent="0.4">
      <c r="D240" s="6">
        <v>3.42</v>
      </c>
      <c r="E240" s="7">
        <f t="shared" si="21"/>
        <v>-0.1916968566119025</v>
      </c>
      <c r="G240">
        <f t="shared" si="22"/>
        <v>5.1626349159969891</v>
      </c>
      <c r="H240" s="10">
        <f t="shared" si="27"/>
        <v>-0.3055647894393726</v>
      </c>
      <c r="I240">
        <f t="shared" si="23"/>
        <v>-3.6667774732724712</v>
      </c>
      <c r="K240">
        <f t="shared" si="24"/>
        <v>-0.30512048726407182</v>
      </c>
      <c r="M240">
        <f t="shared" si="25"/>
        <v>-0.30512048726407182</v>
      </c>
      <c r="N240" s="13">
        <f t="shared" si="26"/>
        <v>1.974044229770063E-7</v>
      </c>
      <c r="O240" s="13">
        <v>1</v>
      </c>
    </row>
    <row r="241" spans="4:15" x14ac:dyDescent="0.4">
      <c r="D241" s="6">
        <v>3.44</v>
      </c>
      <c r="E241" s="7">
        <f t="shared" si="21"/>
        <v>-0.18935713422673034</v>
      </c>
      <c r="G241">
        <f t="shared" si="22"/>
        <v>5.1743416648126885</v>
      </c>
      <c r="H241" s="10">
        <f t="shared" si="27"/>
        <v>-0.30183527195740817</v>
      </c>
      <c r="I241">
        <f t="shared" si="23"/>
        <v>-3.6220232634888978</v>
      </c>
      <c r="K241">
        <f t="shared" si="24"/>
        <v>-0.30141997712909085</v>
      </c>
      <c r="M241">
        <f t="shared" si="25"/>
        <v>-0.30141997712909085</v>
      </c>
      <c r="N241" s="13">
        <f t="shared" si="26"/>
        <v>1.7246979442710742E-7</v>
      </c>
      <c r="O241" s="13">
        <v>1</v>
      </c>
    </row>
    <row r="242" spans="4:15" x14ac:dyDescent="0.4">
      <c r="D242" s="6">
        <v>3.46</v>
      </c>
      <c r="E242" s="7">
        <f t="shared" si="21"/>
        <v>-0.18704424957715554</v>
      </c>
      <c r="G242">
        <f t="shared" si="22"/>
        <v>5.1860484136283898</v>
      </c>
      <c r="H242" s="10">
        <f t="shared" si="27"/>
        <v>-0.29814853382598594</v>
      </c>
      <c r="I242">
        <f t="shared" si="23"/>
        <v>-3.5777824059118313</v>
      </c>
      <c r="K242">
        <f t="shared" si="24"/>
        <v>-0.29776276192779755</v>
      </c>
      <c r="M242">
        <f t="shared" si="25"/>
        <v>-0.29776276192779755</v>
      </c>
      <c r="N242" s="13">
        <f t="shared" si="26"/>
        <v>1.488199574318749E-7</v>
      </c>
      <c r="O242" s="13">
        <v>1</v>
      </c>
    </row>
    <row r="243" spans="4:15" x14ac:dyDescent="0.4">
      <c r="D243" s="6">
        <v>3.48</v>
      </c>
      <c r="E243" s="7">
        <f t="shared" si="21"/>
        <v>-0.18475792546786332</v>
      </c>
      <c r="G243">
        <f t="shared" si="22"/>
        <v>5.1977551624440901</v>
      </c>
      <c r="H243" s="10">
        <f t="shared" si="27"/>
        <v>-0.29450413319577412</v>
      </c>
      <c r="I243">
        <f t="shared" si="23"/>
        <v>-3.5340495983492897</v>
      </c>
      <c r="K243">
        <f t="shared" si="24"/>
        <v>-0.29414838628213719</v>
      </c>
      <c r="M243">
        <f t="shared" si="25"/>
        <v>-0.29414838628213719</v>
      </c>
      <c r="N243" s="13">
        <f t="shared" si="26"/>
        <v>1.2655586656220417E-7</v>
      </c>
      <c r="O243" s="13">
        <v>1</v>
      </c>
    </row>
    <row r="244" spans="4:15" x14ac:dyDescent="0.4">
      <c r="D244" s="6">
        <v>3.5</v>
      </c>
      <c r="E244" s="7">
        <f t="shared" si="21"/>
        <v>-0.18249788671278186</v>
      </c>
      <c r="G244">
        <f t="shared" si="22"/>
        <v>5.2094619112597904</v>
      </c>
      <c r="H244" s="10">
        <f t="shared" si="27"/>
        <v>-0.29090163142017428</v>
      </c>
      <c r="I244">
        <f t="shared" si="23"/>
        <v>-3.4908195770420916</v>
      </c>
      <c r="K244">
        <f t="shared" si="24"/>
        <v>-0.29057639789857093</v>
      </c>
      <c r="M244">
        <f t="shared" si="25"/>
        <v>-0.29057639789857093</v>
      </c>
      <c r="N244" s="13">
        <f t="shared" si="26"/>
        <v>1.05776843574518E-7</v>
      </c>
      <c r="O244" s="13">
        <v>1</v>
      </c>
    </row>
    <row r="245" spans="4:15" x14ac:dyDescent="0.4">
      <c r="D245" s="6">
        <v>3.52</v>
      </c>
      <c r="E245" s="7">
        <f t="shared" si="21"/>
        <v>-0.18026386015429027</v>
      </c>
      <c r="G245">
        <f t="shared" si="22"/>
        <v>5.2211686600754899</v>
      </c>
      <c r="H245" s="10">
        <f t="shared" si="27"/>
        <v>-0.28734059308593868</v>
      </c>
      <c r="I245">
        <f t="shared" si="23"/>
        <v>-3.4480871170312639</v>
      </c>
      <c r="K245">
        <f t="shared" si="24"/>
        <v>-0.28704634761029213</v>
      </c>
      <c r="M245">
        <f t="shared" si="25"/>
        <v>-0.28704634761029213</v>
      </c>
      <c r="N245" s="13">
        <f t="shared" si="26"/>
        <v>8.658039993846354E-8</v>
      </c>
      <c r="O245" s="13">
        <v>1</v>
      </c>
    </row>
    <row r="246" spans="4:15" x14ac:dyDescent="0.4">
      <c r="D246" s="6">
        <v>3.54</v>
      </c>
      <c r="E246" s="7">
        <f t="shared" si="21"/>
        <v>-0.17805557468066055</v>
      </c>
      <c r="G246">
        <f t="shared" si="22"/>
        <v>5.2328754088911893</v>
      </c>
      <c r="H246" s="10">
        <f t="shared" si="27"/>
        <v>-0.28382058604097293</v>
      </c>
      <c r="I246">
        <f t="shared" si="23"/>
        <v>-3.4058470324916752</v>
      </c>
      <c r="K246">
        <f t="shared" si="24"/>
        <v>-0.28355778941639442</v>
      </c>
      <c r="M246">
        <f t="shared" si="25"/>
        <v>-0.28355778941639442</v>
      </c>
      <c r="N246" s="13">
        <f t="shared" si="26"/>
        <v>6.9062065889858123E-8</v>
      </c>
      <c r="O246" s="13">
        <v>1</v>
      </c>
    </row>
    <row r="247" spans="4:15" x14ac:dyDescent="0.4">
      <c r="D247" s="6">
        <v>3.56</v>
      </c>
      <c r="E247" s="7">
        <f t="shared" si="21"/>
        <v>-0.17587276124180914</v>
      </c>
      <c r="G247">
        <f t="shared" si="22"/>
        <v>5.2445821577068896</v>
      </c>
      <c r="H247" s="10">
        <f t="shared" si="27"/>
        <v>-0.28034118141944381</v>
      </c>
      <c r="I247">
        <f t="shared" si="23"/>
        <v>-3.3640941770333255</v>
      </c>
      <c r="K247">
        <f t="shared" si="24"/>
        <v>-0.28011028051810827</v>
      </c>
      <c r="M247">
        <f t="shared" si="25"/>
        <v>-0.28011028051810827</v>
      </c>
      <c r="N247" s="13">
        <f t="shared" si="26"/>
        <v>5.331522623756482E-8</v>
      </c>
      <c r="O247" s="13">
        <v>1</v>
      </c>
    </row>
    <row r="248" spans="4:15" x14ac:dyDescent="0.4">
      <c r="D248" s="6">
        <v>3.58</v>
      </c>
      <c r="E248" s="7">
        <f t="shared" si="21"/>
        <v>-0.17371515286342978</v>
      </c>
      <c r="G248">
        <f t="shared" si="22"/>
        <v>5.25628890652259</v>
      </c>
      <c r="H248" s="10">
        <f t="shared" si="27"/>
        <v>-0.27690195366430703</v>
      </c>
      <c r="I248">
        <f t="shared" si="23"/>
        <v>-3.3228234439716844</v>
      </c>
      <c r="K248">
        <f t="shared" si="24"/>
        <v>-0.27670338135222022</v>
      </c>
      <c r="M248">
        <f t="shared" si="25"/>
        <v>-0.27670338135222022</v>
      </c>
      <c r="N248" s="13">
        <f t="shared" si="26"/>
        <v>3.9430963127501E-8</v>
      </c>
      <c r="O248" s="13">
        <v>1</v>
      </c>
    </row>
    <row r="249" spans="4:15" x14ac:dyDescent="0.4">
      <c r="D249" s="6">
        <v>3.6</v>
      </c>
      <c r="E249" s="7">
        <f t="shared" si="21"/>
        <v>-0.17158248465957751</v>
      </c>
      <c r="G249">
        <f t="shared" si="22"/>
        <v>5.2679956553382903</v>
      </c>
      <c r="H249" s="10">
        <f t="shared" si="27"/>
        <v>-0.27350248054736659</v>
      </c>
      <c r="I249">
        <f t="shared" si="23"/>
        <v>-3.2820297665683991</v>
      </c>
      <c r="K249">
        <f t="shared" si="24"/>
        <v>-0.27333665562178266</v>
      </c>
      <c r="M249">
        <f t="shared" si="25"/>
        <v>-0.27333665562178266</v>
      </c>
      <c r="N249" s="13">
        <f t="shared" si="26"/>
        <v>2.7497905944913906E-8</v>
      </c>
      <c r="O249" s="13">
        <v>1</v>
      </c>
    </row>
    <row r="250" spans="4:15" x14ac:dyDescent="0.4">
      <c r="D250" s="6">
        <v>3.62</v>
      </c>
      <c r="E250" s="7">
        <f t="shared" si="21"/>
        <v>-0.16947449384377059</v>
      </c>
      <c r="G250">
        <f t="shared" si="22"/>
        <v>5.2797024041539897</v>
      </c>
      <c r="H250" s="10">
        <f t="shared" si="27"/>
        <v>-0.27014234318697034</v>
      </c>
      <c r="I250">
        <f t="shared" si="23"/>
        <v>-3.2417081182436442</v>
      </c>
      <c r="K250">
        <f t="shared" si="24"/>
        <v>-0.27000967032422191</v>
      </c>
      <c r="M250">
        <f t="shared" si="25"/>
        <v>-0.27000967032422191</v>
      </c>
      <c r="N250" s="13">
        <f t="shared" si="26"/>
        <v>1.7602088509863372E-8</v>
      </c>
      <c r="O250" s="13">
        <v>1</v>
      </c>
    </row>
    <row r="251" spans="4:15" x14ac:dyDescent="0.4">
      <c r="D251" s="6">
        <v>3.64</v>
      </c>
      <c r="E251" s="7">
        <f t="shared" si="21"/>
        <v>-0.16739091973867554</v>
      </c>
      <c r="G251">
        <f t="shared" si="22"/>
        <v>5.2914091529696901</v>
      </c>
      <c r="H251" s="10">
        <f t="shared" si="27"/>
        <v>-0.26682112606344882</v>
      </c>
      <c r="I251">
        <f t="shared" si="23"/>
        <v>-3.2018535127613861</v>
      </c>
      <c r="K251">
        <f t="shared" si="24"/>
        <v>-0.26672199577694228</v>
      </c>
      <c r="M251">
        <f t="shared" si="25"/>
        <v>-0.26672199577694228</v>
      </c>
      <c r="N251" s="13">
        <f t="shared" si="26"/>
        <v>9.8268137028694079E-9</v>
      </c>
      <c r="O251" s="13">
        <v>1</v>
      </c>
    </row>
    <row r="252" spans="4:15" x14ac:dyDescent="0.4">
      <c r="D252" s="6">
        <v>3.66</v>
      </c>
      <c r="E252" s="7">
        <f t="shared" si="21"/>
        <v>-0.16533150378443678</v>
      </c>
      <c r="G252">
        <f t="shared" si="22"/>
        <v>5.3031159017853904</v>
      </c>
      <c r="H252" s="10">
        <f t="shared" si="27"/>
        <v>-0.26353841703239222</v>
      </c>
      <c r="I252">
        <f t="shared" si="23"/>
        <v>-3.1624610043887067</v>
      </c>
      <c r="K252">
        <f t="shared" si="24"/>
        <v>-0.26347320564053295</v>
      </c>
      <c r="M252">
        <f t="shared" si="25"/>
        <v>-0.26347320564053295</v>
      </c>
      <c r="N252" s="13">
        <f t="shared" si="26"/>
        <v>4.2525256282241414E-9</v>
      </c>
      <c r="O252" s="13">
        <v>1</v>
      </c>
    </row>
    <row r="253" spans="4:15" x14ac:dyDescent="0.4">
      <c r="D253" s="6">
        <v>3.68</v>
      </c>
      <c r="E253" s="7">
        <f t="shared" si="21"/>
        <v>-0.16329598954571214</v>
      </c>
      <c r="G253">
        <f t="shared" si="22"/>
        <v>5.3148226506010907</v>
      </c>
      <c r="H253" s="10">
        <f t="shared" si="27"/>
        <v>-0.26029380733586516</v>
      </c>
      <c r="I253">
        <f t="shared" si="23"/>
        <v>-3.1235256880303819</v>
      </c>
      <c r="K253">
        <f t="shared" si="24"/>
        <v>-0.26026287693966171</v>
      </c>
      <c r="M253">
        <f t="shared" si="25"/>
        <v>-0.26026287693966171</v>
      </c>
      <c r="N253" s="13">
        <f t="shared" si="26"/>
        <v>9.5668940930199273E-10</v>
      </c>
      <c r="O253" s="13">
        <v>1</v>
      </c>
    </row>
    <row r="254" spans="4:15" x14ac:dyDescent="0.4">
      <c r="D254" s="6">
        <v>3.7</v>
      </c>
      <c r="E254" s="7">
        <f t="shared" si="21"/>
        <v>-0.16128412271747078</v>
      </c>
      <c r="G254">
        <f t="shared" si="22"/>
        <v>5.3265293994167902</v>
      </c>
      <c r="H254" s="10">
        <f t="shared" si="27"/>
        <v>-0.25708689161164844</v>
      </c>
      <c r="I254">
        <f t="shared" si="23"/>
        <v>-3.0850426993397813</v>
      </c>
      <c r="K254">
        <f t="shared" si="24"/>
        <v>-0.25709059008175678</v>
      </c>
      <c r="M254">
        <f t="shared" si="25"/>
        <v>-0.25709059008175678</v>
      </c>
      <c r="N254" s="13">
        <f t="shared" si="26"/>
        <v>1.367868114226652E-11</v>
      </c>
      <c r="O254" s="13">
        <v>1</v>
      </c>
    </row>
    <row r="255" spans="4:15" x14ac:dyDescent="0.4">
      <c r="D255" s="6">
        <v>3.72</v>
      </c>
      <c r="E255" s="7">
        <f t="shared" si="21"/>
        <v>-0.15929565112961</v>
      </c>
      <c r="G255">
        <f t="shared" si="22"/>
        <v>5.3382361482324905</v>
      </c>
      <c r="H255" s="10">
        <f t="shared" si="27"/>
        <v>-0.25391726790059838</v>
      </c>
      <c r="I255">
        <f t="shared" si="23"/>
        <v>-3.0470072148071807</v>
      </c>
      <c r="K255">
        <f t="shared" si="24"/>
        <v>-0.25395592887356072</v>
      </c>
      <c r="M255">
        <f t="shared" si="25"/>
        <v>-0.25395592887356072</v>
      </c>
      <c r="N255" s="13">
        <f t="shared" si="26"/>
        <v>1.4946708303952095E-9</v>
      </c>
      <c r="O255" s="13">
        <v>1</v>
      </c>
    </row>
    <row r="256" spans="4:15" x14ac:dyDescent="0.4">
      <c r="D256" s="6">
        <v>3.74</v>
      </c>
      <c r="E256" s="7">
        <f t="shared" si="21"/>
        <v>-0.15733032475044492</v>
      </c>
      <c r="G256">
        <f t="shared" si="22"/>
        <v>5.3499428970481908</v>
      </c>
      <c r="H256" s="10">
        <f t="shared" si="27"/>
        <v>-0.25078453765220926</v>
      </c>
      <c r="I256">
        <f t="shared" si="23"/>
        <v>-3.0094144518265109</v>
      </c>
      <c r="K256">
        <f t="shared" si="24"/>
        <v>-0.25085848053564436</v>
      </c>
      <c r="M256">
        <f t="shared" si="25"/>
        <v>-0.25085848053564436</v>
      </c>
      <c r="N256" s="13">
        <f t="shared" si="26"/>
        <v>5.4675500106962479E-9</v>
      </c>
      <c r="O256" s="13">
        <v>1</v>
      </c>
    </row>
    <row r="257" spans="4:15" x14ac:dyDescent="0.4">
      <c r="D257" s="6">
        <v>3.76</v>
      </c>
      <c r="E257" s="7">
        <f t="shared" si="21"/>
        <v>-0.1553878956891219</v>
      </c>
      <c r="G257">
        <f t="shared" si="22"/>
        <v>5.3616496458638903</v>
      </c>
      <c r="H257" s="10">
        <f t="shared" si="27"/>
        <v>-0.24768830572846032</v>
      </c>
      <c r="I257">
        <f t="shared" si="23"/>
        <v>-2.9722596687415237</v>
      </c>
      <c r="K257">
        <f t="shared" si="24"/>
        <v>-0.24779783571496219</v>
      </c>
      <c r="M257">
        <f t="shared" si="25"/>
        <v>-0.24779783571496219</v>
      </c>
      <c r="N257" s="13">
        <f t="shared" si="26"/>
        <v>1.199681794310142E-8</v>
      </c>
      <c r="O257" s="13">
        <v>1</v>
      </c>
    </row>
    <row r="258" spans="4:15" x14ac:dyDescent="0.4">
      <c r="D258" s="6">
        <v>3.78</v>
      </c>
      <c r="E258" s="7">
        <f t="shared" si="21"/>
        <v>-0.15346811819700568</v>
      </c>
      <c r="G258">
        <f t="shared" si="22"/>
        <v>5.3733563946795906</v>
      </c>
      <c r="H258" s="10">
        <f t="shared" si="27"/>
        <v>-0.24462818040602705</v>
      </c>
      <c r="I258">
        <f t="shared" si="23"/>
        <v>-2.9355381648723244</v>
      </c>
      <c r="K258">
        <f t="shared" si="24"/>
        <v>-0.2447735884955296</v>
      </c>
      <c r="M258">
        <f t="shared" si="25"/>
        <v>-0.2447735884955296</v>
      </c>
      <c r="N258" s="13">
        <f t="shared" si="26"/>
        <v>2.1143512492783857E-8</v>
      </c>
      <c r="O258" s="13">
        <v>1</v>
      </c>
    </row>
    <row r="259" spans="4:15" x14ac:dyDescent="0.4">
      <c r="D259" s="6">
        <v>3.8</v>
      </c>
      <c r="E259" s="7">
        <f t="shared" si="21"/>
        <v>-0.15157074866808956</v>
      </c>
      <c r="G259">
        <f t="shared" si="22"/>
        <v>5.38506314349529</v>
      </c>
      <c r="H259" s="10">
        <f t="shared" si="27"/>
        <v>-0.24160377337693476</v>
      </c>
      <c r="I259">
        <f t="shared" si="23"/>
        <v>-2.8992452805232172</v>
      </c>
      <c r="K259">
        <f t="shared" si="24"/>
        <v>-0.24178533640730071</v>
      </c>
      <c r="M259">
        <f t="shared" si="25"/>
        <v>-0.24178533640730071</v>
      </c>
      <c r="N259" s="13">
        <f t="shared" si="26"/>
        <v>3.2965133995668857E-8</v>
      </c>
      <c r="O259" s="13">
        <v>1</v>
      </c>
    </row>
    <row r="260" spans="4:15" x14ac:dyDescent="0.4">
      <c r="D260" s="6">
        <v>3.82</v>
      </c>
      <c r="E260" s="7">
        <f t="shared" si="21"/>
        <v>-0.14969554563847209</v>
      </c>
      <c r="G260">
        <f t="shared" si="22"/>
        <v>5.3967698923109904</v>
      </c>
      <c r="H260" s="10">
        <f t="shared" si="27"/>
        <v>-0.23861469974772453</v>
      </c>
      <c r="I260">
        <f t="shared" si="23"/>
        <v>-2.8633763969726944</v>
      </c>
      <c r="K260">
        <f t="shared" si="24"/>
        <v>-0.23883268043331896</v>
      </c>
      <c r="M260">
        <f t="shared" si="25"/>
        <v>-0.23883268043331896</v>
      </c>
      <c r="N260" s="13">
        <f t="shared" si="26"/>
        <v>4.7515579292213855E-8</v>
      </c>
      <c r="O260" s="13">
        <v>1</v>
      </c>
    </row>
    <row r="261" spans="4:15" x14ac:dyDescent="0.4">
      <c r="D261" s="6">
        <v>3.84</v>
      </c>
      <c r="E261" s="7">
        <f t="shared" si="21"/>
        <v>-0.14784226978494763</v>
      </c>
      <c r="G261">
        <f t="shared" si="22"/>
        <v>5.4084766411266907</v>
      </c>
      <c r="H261" s="10">
        <f t="shared" si="27"/>
        <v>-0.23566057803720653</v>
      </c>
      <c r="I261">
        <f t="shared" si="23"/>
        <v>-2.8279269364464783</v>
      </c>
      <c r="K261">
        <f t="shared" si="24"/>
        <v>-0.23591522501521436</v>
      </c>
      <c r="M261">
        <f t="shared" si="25"/>
        <v>-0.23591522501521436</v>
      </c>
      <c r="N261" s="13">
        <f t="shared" si="26"/>
        <v>6.4845083408524658E-8</v>
      </c>
      <c r="O261" s="13">
        <v>1</v>
      </c>
    </row>
    <row r="262" spans="4:15" x14ac:dyDescent="0.4">
      <c r="D262" s="6">
        <v>3.86</v>
      </c>
      <c r="E262" s="7">
        <f t="shared" si="21"/>
        <v>-0.14601068392275124</v>
      </c>
      <c r="G262">
        <f t="shared" si="22"/>
        <v>5.420183389942391</v>
      </c>
      <c r="H262" s="10">
        <f t="shared" si="27"/>
        <v>-0.23274103017286549</v>
      </c>
      <c r="I262">
        <f t="shared" si="23"/>
        <v>-2.7928923620743857</v>
      </c>
      <c r="K262">
        <f t="shared" si="24"/>
        <v>-0.23303257805711744</v>
      </c>
      <c r="M262">
        <f t="shared" si="25"/>
        <v>-0.23303257805711744</v>
      </c>
      <c r="N262" s="13">
        <f t="shared" si="26"/>
        <v>8.5000168811789925E-8</v>
      </c>
      <c r="O262" s="13">
        <v>1</v>
      </c>
    </row>
    <row r="263" spans="4:15" x14ac:dyDescent="0.4">
      <c r="D263" s="6">
        <v>3.88</v>
      </c>
      <c r="E263" s="7">
        <f t="shared" si="21"/>
        <v>-0.14420055300250065</v>
      </c>
      <c r="G263">
        <f t="shared" si="22"/>
        <v>5.4318901387580905</v>
      </c>
      <c r="H263" s="10">
        <f t="shared" si="27"/>
        <v>-0.22985568148598604</v>
      </c>
      <c r="I263">
        <f t="shared" si="23"/>
        <v>-2.7582681778318325</v>
      </c>
      <c r="K263">
        <f t="shared" si="24"/>
        <v>-0.2301843509280537</v>
      </c>
      <c r="M263">
        <f t="shared" si="25"/>
        <v>-0.2301843509280537</v>
      </c>
      <c r="N263" s="13">
        <f t="shared" si="26"/>
        <v>1.0802360214906949E-7</v>
      </c>
      <c r="O263" s="13">
        <v>1</v>
      </c>
    </row>
    <row r="264" spans="4:15" x14ac:dyDescent="0.4">
      <c r="D264" s="6">
        <v>3.9</v>
      </c>
      <c r="E264" s="7">
        <f t="shared" si="21"/>
        <v>-0.14241164410637366</v>
      </c>
      <c r="G264">
        <f t="shared" si="22"/>
        <v>5.4435968875737908</v>
      </c>
      <c r="H264" s="10">
        <f t="shared" si="27"/>
        <v>-0.22700416070555965</v>
      </c>
      <c r="I264">
        <f t="shared" si="23"/>
        <v>-2.7240499284667159</v>
      </c>
      <c r="K264">
        <f t="shared" si="24"/>
        <v>-0.22737015846288813</v>
      </c>
      <c r="M264">
        <f t="shared" si="25"/>
        <v>-0.22737015846288813</v>
      </c>
      <c r="N264" s="13">
        <f t="shared" si="26"/>
        <v>1.3395435836948023E-7</v>
      </c>
      <c r="O264" s="13">
        <v>1</v>
      </c>
    </row>
    <row r="265" spans="4:15" x14ac:dyDescent="0.4">
      <c r="D265" s="6">
        <v>3.92</v>
      </c>
      <c r="E265" s="7">
        <f t="shared" si="21"/>
        <v>-0.1406437264435601</v>
      </c>
      <c r="G265">
        <f t="shared" si="22"/>
        <v>5.4553036363894911</v>
      </c>
      <c r="H265" s="10">
        <f t="shared" si="27"/>
        <v>-0.22418609995103478</v>
      </c>
      <c r="I265">
        <f t="shared" si="23"/>
        <v>-2.6902331994124173</v>
      </c>
      <c r="K265">
        <f t="shared" si="24"/>
        <v>-0.22458961896187918</v>
      </c>
      <c r="M265">
        <f t="shared" si="25"/>
        <v>-0.22458961896187918</v>
      </c>
      <c r="N265" s="13">
        <f t="shared" si="26"/>
        <v>1.6282759211284282E-7</v>
      </c>
      <c r="O265" s="13">
        <v>1</v>
      </c>
    </row>
    <row r="266" spans="4:15" x14ac:dyDescent="0.4">
      <c r="D266" s="6">
        <v>3.94</v>
      </c>
      <c r="E266" s="7">
        <f t="shared" si="21"/>
        <v>-0.13889657134502437</v>
      </c>
      <c r="G266">
        <f t="shared" si="22"/>
        <v>5.4670103852051906</v>
      </c>
      <c r="H266" s="10">
        <f t="shared" si="27"/>
        <v>-0.22140113472396883</v>
      </c>
      <c r="I266">
        <f t="shared" si="23"/>
        <v>-2.6568136166876259</v>
      </c>
      <c r="K266">
        <f t="shared" si="24"/>
        <v>-0.2218423541889038</v>
      </c>
      <c r="M266">
        <f t="shared" si="25"/>
        <v>-0.2218423541889038</v>
      </c>
      <c r="N266" s="13">
        <f t="shared" si="26"/>
        <v>1.9467461623750309E-7</v>
      </c>
      <c r="O266" s="13">
        <v>1</v>
      </c>
    </row>
    <row r="267" spans="4:15" x14ac:dyDescent="0.4">
      <c r="D267" s="6">
        <v>3.96</v>
      </c>
      <c r="E267" s="7">
        <f t="shared" si="21"/>
        <v>-0.13716995225761375</v>
      </c>
      <c r="G267">
        <f t="shared" si="22"/>
        <v>5.4787171340208909</v>
      </c>
      <c r="H267" s="10">
        <f t="shared" si="27"/>
        <v>-0.21864890389863634</v>
      </c>
      <c r="I267">
        <f t="shared" si="23"/>
        <v>-2.6237868467836361</v>
      </c>
      <c r="K267">
        <f t="shared" si="24"/>
        <v>-0.21912798936841091</v>
      </c>
      <c r="M267">
        <f t="shared" si="25"/>
        <v>-0.21912798936841091</v>
      </c>
      <c r="N267" s="13">
        <f t="shared" si="26"/>
        <v>2.2952288734912096E-7</v>
      </c>
      <c r="O267" s="13">
        <v>1</v>
      </c>
    </row>
    <row r="268" spans="4:15" x14ac:dyDescent="0.4">
      <c r="D268" s="6">
        <v>3.98</v>
      </c>
      <c r="E268" s="7">
        <f t="shared" si="21"/>
        <v>-0.13546364473754691</v>
      </c>
      <c r="G268">
        <f t="shared" si="22"/>
        <v>5.4904238828365912</v>
      </c>
      <c r="H268" s="10">
        <f t="shared" si="27"/>
        <v>-0.21592904971164978</v>
      </c>
      <c r="I268">
        <f t="shared" si="23"/>
        <v>-2.5911485965397976</v>
      </c>
      <c r="K268">
        <f t="shared" si="24"/>
        <v>-0.21644615318116117</v>
      </c>
      <c r="M268">
        <f t="shared" si="25"/>
        <v>-0.21644615318116117</v>
      </c>
      <c r="N268" s="13">
        <f t="shared" si="26"/>
        <v>2.673959981807201E-7</v>
      </c>
      <c r="O268" s="13">
        <v>1</v>
      </c>
    </row>
    <row r="269" spans="4:15" x14ac:dyDescent="0.4">
      <c r="D269" s="6">
        <v>4</v>
      </c>
      <c r="E269" s="7">
        <f t="shared" si="21"/>
        <v>-0.13377742644331445</v>
      </c>
      <c r="G269">
        <f t="shared" si="22"/>
        <v>5.5021306316522915</v>
      </c>
      <c r="H269" s="10">
        <f t="shared" si="27"/>
        <v>-0.21324121775064325</v>
      </c>
      <c r="I269">
        <f t="shared" si="23"/>
        <v>-2.5588946130077188</v>
      </c>
      <c r="K269">
        <f t="shared" si="24"/>
        <v>-0.21379647775880653</v>
      </c>
      <c r="M269">
        <f t="shared" si="25"/>
        <v>-0.21379647775880653</v>
      </c>
      <c r="N269" s="13">
        <f t="shared" si="26"/>
        <v>3.0831367666548296E-7</v>
      </c>
      <c r="O269" s="13">
        <v>1</v>
      </c>
    </row>
    <row r="270" spans="4:15" x14ac:dyDescent="0.4">
      <c r="D270" s="6">
        <v>4.0199999999999996</v>
      </c>
      <c r="E270" s="7">
        <f t="shared" si="21"/>
        <v>-0.13211107712802364</v>
      </c>
      <c r="G270">
        <f t="shared" si="22"/>
        <v>5.513837380467991</v>
      </c>
      <c r="H270" s="10">
        <f t="shared" si="27"/>
        <v>-0.21058505694206969</v>
      </c>
      <c r="I270">
        <f t="shared" si="23"/>
        <v>-2.5270206833048361</v>
      </c>
      <c r="K270">
        <f t="shared" si="24"/>
        <v>-0.21117859867736208</v>
      </c>
      <c r="M270">
        <f t="shared" si="25"/>
        <v>-0.21117859867736208</v>
      </c>
      <c r="N270" s="13">
        <f t="shared" si="26"/>
        <v>3.5229179153389622E-7</v>
      </c>
      <c r="O270" s="13">
        <v>1</v>
      </c>
    </row>
    <row r="271" spans="4:15" x14ac:dyDescent="0.4">
      <c r="D271" s="6">
        <v>4.04</v>
      </c>
      <c r="E271" s="7">
        <f t="shared" si="21"/>
        <v>-0.13046437863121621</v>
      </c>
      <c r="G271">
        <f t="shared" si="22"/>
        <v>5.5255441292836913</v>
      </c>
      <c r="H271" s="10">
        <f t="shared" si="27"/>
        <v>-0.20796021953815866</v>
      </c>
      <c r="I271">
        <f t="shared" si="23"/>
        <v>-2.4955226344579038</v>
      </c>
      <c r="K271">
        <f t="shared" si="24"/>
        <v>-0.20859215494961852</v>
      </c>
      <c r="M271">
        <f t="shared" si="25"/>
        <v>-0.20859215494961852</v>
      </c>
      <c r="N271" s="13">
        <f t="shared" si="26"/>
        <v>3.9934236425695054E-7</v>
      </c>
      <c r="O271" s="13">
        <v>1</v>
      </c>
    </row>
    <row r="272" spans="4:15" x14ac:dyDescent="0.4">
      <c r="D272" s="6">
        <v>4.0599999999999996</v>
      </c>
      <c r="E272" s="7">
        <f t="shared" si="21"/>
        <v>-0.12883711487018989</v>
      </c>
      <c r="G272">
        <f t="shared" si="22"/>
        <v>5.5372508780993908</v>
      </c>
      <c r="H272" s="10">
        <f t="shared" si="27"/>
        <v>-0.20536636110308271</v>
      </c>
      <c r="I272">
        <f t="shared" si="23"/>
        <v>-2.4643963332369925</v>
      </c>
      <c r="K272">
        <f t="shared" si="24"/>
        <v>-0.20603678901655037</v>
      </c>
      <c r="M272">
        <f t="shared" si="25"/>
        <v>-0.20603678901655037</v>
      </c>
      <c r="N272" s="13">
        <f t="shared" si="26"/>
        <v>4.4947358715660533E-7</v>
      </c>
      <c r="O272" s="13">
        <v>1</v>
      </c>
    </row>
    <row r="273" spans="4:15" x14ac:dyDescent="0.4">
      <c r="D273" s="6">
        <v>4.08</v>
      </c>
      <c r="E273" s="7">
        <f t="shared" si="21"/>
        <v>-0.12722907183084925</v>
      </c>
      <c r="G273">
        <f t="shared" si="22"/>
        <v>5.5489576269150911</v>
      </c>
      <c r="H273" s="10">
        <f t="shared" si="27"/>
        <v>-0.20280314049837372</v>
      </c>
      <c r="I273">
        <f t="shared" si="23"/>
        <v>-2.4336376859804849</v>
      </c>
      <c r="K273">
        <f t="shared" si="24"/>
        <v>-0.2035121467377588</v>
      </c>
      <c r="M273">
        <f t="shared" si="25"/>
        <v>-0.2035121467377588</v>
      </c>
      <c r="N273" s="13">
        <f t="shared" si="26"/>
        <v>5.0268984748697246E-7</v>
      </c>
      <c r="O273" s="13">
        <v>1</v>
      </c>
    </row>
    <row r="274" spans="4:15" x14ac:dyDescent="0.4">
      <c r="D274" s="6">
        <v>4.0999999999999996</v>
      </c>
      <c r="E274" s="7">
        <f t="shared" si="21"/>
        <v>-0.12564003755811473</v>
      </c>
      <c r="G274">
        <f t="shared" si="22"/>
        <v>5.5606643757307923</v>
      </c>
      <c r="H274" s="10">
        <f t="shared" si="27"/>
        <v>-0.20027021986763488</v>
      </c>
      <c r="I274">
        <f t="shared" si="23"/>
        <v>-2.4032426384116183</v>
      </c>
      <c r="K274">
        <f t="shared" si="24"/>
        <v>-0.20101787738100099</v>
      </c>
      <c r="M274">
        <f t="shared" si="25"/>
        <v>-0.20101787738100099</v>
      </c>
      <c r="N274" s="13">
        <f t="shared" si="26"/>
        <v>5.5899175729279835E-7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-0.12406980214591344</v>
      </c>
      <c r="G275">
        <f t="shared" ref="G275:G338" si="29">$E$11*(D275/$E$12+1)</f>
        <v>5.5723711245464917</v>
      </c>
      <c r="H275" s="10">
        <f t="shared" si="27"/>
        <v>-0.19776726462058605</v>
      </c>
      <c r="I275">
        <f t="shared" si="23"/>
        <v>-2.3732071754470327</v>
      </c>
      <c r="K275">
        <f t="shared" si="24"/>
        <v>-0.19855363361084724</v>
      </c>
      <c r="M275">
        <f t="shared" si="25"/>
        <v>-0.19855363361084724</v>
      </c>
      <c r="N275" s="13">
        <f t="shared" si="26"/>
        <v>6.1837618884440058E-7</v>
      </c>
      <c r="O275" s="13">
        <v>1</v>
      </c>
    </row>
    <row r="276" spans="4:15" x14ac:dyDescent="0.4">
      <c r="D276" s="6">
        <v>4.1399999999999997</v>
      </c>
      <c r="E276" s="7">
        <f t="shared" si="28"/>
        <v>-0.12251815772677856</v>
      </c>
      <c r="G276">
        <f t="shared" si="29"/>
        <v>5.5840778733621912</v>
      </c>
      <c r="H276" s="10">
        <f t="shared" si="27"/>
        <v>-0.19529394341648504</v>
      </c>
      <c r="I276">
        <f t="shared" ref="I276:I339" si="30">H276*$E$6</f>
        <v>-2.3435273209978202</v>
      </c>
      <c r="K276">
        <f t="shared" ref="K276:K339" si="31">($L$9/2)*$L$6*EXP(-$L$4*(G276/$L$10-1))+($L$9/2)*$L$6*EXP(-$L$4*(($H$4/$E$4)*G276/$L$10-1))+($L$9/2)*$L$6*EXP(-$L$4*(SQRT(4/3+$H$11^2/4)*($H$4/$E$4)*G276/$L$10-1))-SQRT(($L$9/2)*$L$7^2*EXP(-2*$L$5*(G276/$L$10-1))+($L$9/2)*$L$7^2*EXP(-2*$L$5*(($H$4/$E$4)*G276/$L$10-1))+($L$9/2)*$L$7^2*EXP(-2*$L$5*(SQRT(4/3+$H$11^2/4)*($H$4/$E$4)*G276/$L$10-1)))</f>
        <v>-0.19611907147650573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-0.19611907147650573</v>
      </c>
      <c r="N276" s="13">
        <f t="shared" ref="N276:N339" si="33">(M276-H276)^2*O276</f>
        <v>6.8083631543350937E-7</v>
      </c>
      <c r="O276" s="13">
        <v>1</v>
      </c>
    </row>
    <row r="277" spans="4:15" x14ac:dyDescent="0.4">
      <c r="D277" s="6">
        <v>4.16</v>
      </c>
      <c r="E277" s="7">
        <f t="shared" si="28"/>
        <v>-0.12098489846107803</v>
      </c>
      <c r="G277">
        <f t="shared" si="29"/>
        <v>5.5957846221778915</v>
      </c>
      <c r="H277" s="10">
        <f t="shared" ref="H277:H340" si="34">-(-$B$4)*(1+D277+$E$5*D277^3)*EXP(-D277)</f>
        <v>-0.19284992814695839</v>
      </c>
      <c r="I277">
        <f t="shared" si="30"/>
        <v>-2.3141991377635005</v>
      </c>
      <c r="K277">
        <f t="shared" si="31"/>
        <v>-0.19371385039886119</v>
      </c>
      <c r="M277">
        <f t="shared" si="32"/>
        <v>-0.19371385039886119</v>
      </c>
      <c r="N277" s="13">
        <f t="shared" si="33"/>
        <v>7.4636165733279352E-7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-0.11946982052589787</v>
      </c>
      <c r="G278">
        <f t="shared" si="29"/>
        <v>5.6074913709935981</v>
      </c>
      <c r="H278" s="10">
        <f t="shared" si="34"/>
        <v>-0.1904348939182812</v>
      </c>
      <c r="I278">
        <f t="shared" si="30"/>
        <v>-2.2852187270193745</v>
      </c>
      <c r="K278">
        <f t="shared" si="31"/>
        <v>-0.19133763315676136</v>
      </c>
      <c r="M278">
        <f t="shared" si="32"/>
        <v>-0.19133763315676136</v>
      </c>
      <c r="N278" s="13">
        <f t="shared" si="33"/>
        <v>8.1493813269174964E-7</v>
      </c>
      <c r="O278" s="13">
        <v>1</v>
      </c>
    </row>
    <row r="279" spans="4:15" x14ac:dyDescent="0.4">
      <c r="D279" s="6">
        <v>4.2</v>
      </c>
      <c r="E279" s="7">
        <f t="shared" si="28"/>
        <v>-0.11797272210360393</v>
      </c>
      <c r="G279">
        <f t="shared" si="29"/>
        <v>5.6191981198092922</v>
      </c>
      <c r="H279" s="10">
        <f t="shared" si="34"/>
        <v>-0.18804851903314468</v>
      </c>
      <c r="I279">
        <f t="shared" si="30"/>
        <v>-2.2565822283977361</v>
      </c>
      <c r="K279">
        <f t="shared" si="31"/>
        <v>-0.18899008587259802</v>
      </c>
      <c r="M279">
        <f t="shared" si="32"/>
        <v>-0.18899008587259802</v>
      </c>
      <c r="N279" s="13">
        <f t="shared" si="33"/>
        <v>8.8654811315816111E-7</v>
      </c>
      <c r="O279" s="13">
        <v>1</v>
      </c>
    </row>
    <row r="280" spans="4:15" x14ac:dyDescent="0.4">
      <c r="D280" s="6">
        <v>4.22</v>
      </c>
      <c r="E280" s="7">
        <f t="shared" si="28"/>
        <v>-0.11649340337008933</v>
      </c>
      <c r="G280">
        <f t="shared" si="29"/>
        <v>5.6309048686249916</v>
      </c>
      <c r="H280" s="10">
        <f t="shared" si="34"/>
        <v>-0.18569048497192242</v>
      </c>
      <c r="I280">
        <f t="shared" si="30"/>
        <v>-2.228285819663069</v>
      </c>
      <c r="K280">
        <f t="shared" si="31"/>
        <v>-0.18667087799719476</v>
      </c>
      <c r="M280">
        <f t="shared" si="32"/>
        <v>-0.18667087799719476</v>
      </c>
      <c r="N280" s="13">
        <f t="shared" si="33"/>
        <v>9.6117048400264304E-7</v>
      </c>
      <c r="O280" s="13">
        <v>1</v>
      </c>
    </row>
    <row r="281" spans="4:15" x14ac:dyDescent="0.4">
      <c r="D281" s="6">
        <v>4.24</v>
      </c>
      <c r="E281" s="7">
        <f t="shared" si="28"/>
        <v>-0.11503166648275266</v>
      </c>
      <c r="G281">
        <f t="shared" si="29"/>
        <v>5.642611617440692</v>
      </c>
      <c r="H281" s="10">
        <f t="shared" si="34"/>
        <v>-0.18336047637350775</v>
      </c>
      <c r="I281">
        <f t="shared" si="30"/>
        <v>-2.2003257164820931</v>
      </c>
      <c r="K281">
        <f t="shared" si="31"/>
        <v>-0.18437968229407825</v>
      </c>
      <c r="M281">
        <f t="shared" si="32"/>
        <v>-0.18437968229407825</v>
      </c>
      <c r="N281" s="13">
        <f t="shared" si="33"/>
        <v>1.0387807085259685E-6</v>
      </c>
      <c r="O281" s="13">
        <v>1</v>
      </c>
    </row>
    <row r="282" spans="4:15" x14ac:dyDescent="0.4">
      <c r="D282" s="6">
        <v>4.2600000000000096</v>
      </c>
      <c r="E282" s="7">
        <f t="shared" si="28"/>
        <v>-0.11358731556820024</v>
      </c>
      <c r="G282">
        <f t="shared" si="29"/>
        <v>5.6543183662563976</v>
      </c>
      <c r="H282" s="10">
        <f t="shared" si="34"/>
        <v>-0.18105818101571122</v>
      </c>
      <c r="I282">
        <f t="shared" si="30"/>
        <v>-2.1726981721885346</v>
      </c>
      <c r="K282">
        <f t="shared" si="31"/>
        <v>-0.18211617482312473</v>
      </c>
      <c r="M282">
        <f t="shared" si="32"/>
        <v>-0.18211617482312473</v>
      </c>
      <c r="N282" s="13">
        <f t="shared" si="33"/>
        <v>1.1193508965253231E-6</v>
      </c>
      <c r="O282" s="13">
        <v>1</v>
      </c>
    </row>
    <row r="283" spans="4:15" x14ac:dyDescent="0.4">
      <c r="D283" s="6">
        <v>4.28</v>
      </c>
      <c r="E283" s="7">
        <f t="shared" si="28"/>
        <v>-0.11216015670970975</v>
      </c>
      <c r="G283">
        <f t="shared" si="29"/>
        <v>5.6660251150720926</v>
      </c>
      <c r="H283" s="10">
        <f t="shared" si="34"/>
        <v>-0.17878328979527736</v>
      </c>
      <c r="I283">
        <f t="shared" si="30"/>
        <v>-2.1453994775433283</v>
      </c>
      <c r="K283">
        <f t="shared" si="31"/>
        <v>-0.17988003492364546</v>
      </c>
      <c r="M283">
        <f t="shared" si="32"/>
        <v>-0.17988003492364546</v>
      </c>
      <c r="N283" s="13">
        <f t="shared" si="33"/>
        <v>1.2028498765991689E-6</v>
      </c>
      <c r="O283" s="13">
        <v>1</v>
      </c>
    </row>
    <row r="284" spans="4:15" x14ac:dyDescent="0.4">
      <c r="D284" s="6">
        <v>4.3</v>
      </c>
      <c r="E284" s="7">
        <f t="shared" si="28"/>
        <v>-0.11074999793445509</v>
      </c>
      <c r="G284">
        <f t="shared" si="29"/>
        <v>5.6777318638877921</v>
      </c>
      <c r="H284" s="10">
        <f t="shared" si="34"/>
        <v>-0.17653549670752139</v>
      </c>
      <c r="I284">
        <f t="shared" si="30"/>
        <v>-2.1184259604902564</v>
      </c>
      <c r="K284">
        <f t="shared" si="31"/>
        <v>-0.17767094519691293</v>
      </c>
      <c r="M284">
        <f t="shared" si="32"/>
        <v>-0.17767094519691293</v>
      </c>
      <c r="N284" s="13">
        <f t="shared" si="33"/>
        <v>1.2892432720615265E-6</v>
      </c>
      <c r="O284" s="13">
        <v>1</v>
      </c>
    </row>
    <row r="285" spans="4:15" x14ac:dyDescent="0.4">
      <c r="D285" s="6">
        <v>4.32</v>
      </c>
      <c r="E285" s="7">
        <f t="shared" si="28"/>
        <v>-0.10935664920053244</v>
      </c>
      <c r="G285">
        <f t="shared" si="29"/>
        <v>5.6894386127034924</v>
      </c>
      <c r="H285" s="10">
        <f t="shared" si="34"/>
        <v>-0.17431449882564873</v>
      </c>
      <c r="I285">
        <f t="shared" si="30"/>
        <v>-2.0917739859077846</v>
      </c>
      <c r="K285">
        <f t="shared" si="31"/>
        <v>-0.17548859148819523</v>
      </c>
      <c r="M285">
        <f t="shared" si="32"/>
        <v>-0.17548859148819523</v>
      </c>
      <c r="N285" s="13">
        <f t="shared" si="33"/>
        <v>1.3784935802455422E-6</v>
      </c>
      <c r="O285" s="13">
        <v>1</v>
      </c>
    </row>
    <row r="286" spans="4:15" x14ac:dyDescent="0.4">
      <c r="D286" s="6">
        <v>4.3400000000000096</v>
      </c>
      <c r="E286" s="7">
        <f t="shared" si="28"/>
        <v>-0.10797992238378053</v>
      </c>
      <c r="G286">
        <f t="shared" si="29"/>
        <v>5.701145361519198</v>
      </c>
      <c r="H286" s="10">
        <f t="shared" si="34"/>
        <v>-0.17211999627974617</v>
      </c>
      <c r="I286">
        <f t="shared" si="30"/>
        <v>-2.065439955356954</v>
      </c>
      <c r="K286">
        <f t="shared" si="31"/>
        <v>-0.17333266286829332</v>
      </c>
      <c r="M286">
        <f t="shared" si="32"/>
        <v>-0.17333266286829332</v>
      </c>
      <c r="N286" s="13">
        <f t="shared" si="33"/>
        <v>1.4705602549785987E-6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-0.10661963126442774</v>
      </c>
      <c r="G287">
        <f t="shared" si="29"/>
        <v>5.712852110334893</v>
      </c>
      <c r="H287" s="10">
        <f t="shared" si="34"/>
        <v>-0.16995169223549783</v>
      </c>
      <c r="I287">
        <f t="shared" si="30"/>
        <v>-2.0394203068259742</v>
      </c>
      <c r="K287">
        <f t="shared" si="31"/>
        <v>-0.1712028516146325</v>
      </c>
      <c r="M287">
        <f t="shared" si="32"/>
        <v>-0.1712028516146325</v>
      </c>
      <c r="N287" s="13">
        <f t="shared" si="33"/>
        <v>1.5653997919966525E-6</v>
      </c>
      <c r="O287" s="13">
        <v>1</v>
      </c>
    </row>
    <row r="288" spans="4:15" x14ac:dyDescent="0.4">
      <c r="D288" s="6">
        <v>4.38</v>
      </c>
      <c r="E288" s="7">
        <f t="shared" si="28"/>
        <v>-0.10527559151356455</v>
      </c>
      <c r="G288">
        <f t="shared" si="29"/>
        <v>5.7245588591505925</v>
      </c>
      <c r="H288" s="10">
        <f t="shared" si="34"/>
        <v>-0.16780929287262192</v>
      </c>
      <c r="I288">
        <f t="shared" si="30"/>
        <v>-2.013711514471463</v>
      </c>
      <c r="K288">
        <f t="shared" si="31"/>
        <v>-0.16909885319191303</v>
      </c>
      <c r="M288">
        <f t="shared" si="32"/>
        <v>-0.16909885319191303</v>
      </c>
      <c r="N288" s="13">
        <f t="shared" si="33"/>
        <v>1.6629658170902062E-6</v>
      </c>
      <c r="O288" s="13">
        <v>1</v>
      </c>
    </row>
    <row r="289" spans="4:15" x14ac:dyDescent="0.4">
      <c r="D289" s="6">
        <v>4.4000000000000004</v>
      </c>
      <c r="E289" s="7">
        <f t="shared" si="28"/>
        <v>-0.10394762067947691</v>
      </c>
      <c r="G289">
        <f t="shared" si="29"/>
        <v>5.7362656079662928</v>
      </c>
      <c r="H289" s="10">
        <f t="shared" si="34"/>
        <v>-0.16569250736308622</v>
      </c>
      <c r="I289">
        <f t="shared" si="30"/>
        <v>-1.9883100883570346</v>
      </c>
      <c r="K289">
        <f t="shared" si="31"/>
        <v>-0.16702036623237695</v>
      </c>
      <c r="M289">
        <f t="shared" si="32"/>
        <v>-0.16702036623237695</v>
      </c>
      <c r="N289" s="13">
        <f t="shared" si="33"/>
        <v>1.7632091767540767E-6</v>
      </c>
      <c r="O289" s="13">
        <v>1</v>
      </c>
    </row>
    <row r="290" spans="4:15" x14ac:dyDescent="0.4">
      <c r="D290" s="6">
        <v>4.4200000000000097</v>
      </c>
      <c r="E290" s="7">
        <f t="shared" si="28"/>
        <v>-0.10263553817383221</v>
      </c>
      <c r="G290">
        <f t="shared" si="29"/>
        <v>5.7479723567819985</v>
      </c>
      <c r="H290" s="10">
        <f t="shared" si="34"/>
        <v>-0.16360104784908855</v>
      </c>
      <c r="I290">
        <f t="shared" si="30"/>
        <v>-1.9632125741890625</v>
      </c>
      <c r="K290">
        <f t="shared" si="31"/>
        <v>-0.16496709251568442</v>
      </c>
      <c r="M290">
        <f t="shared" si="32"/>
        <v>-0.16496709251568442</v>
      </c>
      <c r="N290" s="13">
        <f t="shared" si="33"/>
        <v>1.8660780311350285E-6</v>
      </c>
      <c r="O290" s="13">
        <v>1</v>
      </c>
    </row>
    <row r="291" spans="4:15" x14ac:dyDescent="0.4">
      <c r="D291" s="6">
        <v>4.4400000000000004</v>
      </c>
      <c r="E291" s="7">
        <f t="shared" si="28"/>
        <v>-0.10133916525774793</v>
      </c>
      <c r="G291">
        <f t="shared" si="29"/>
        <v>5.7596791055976926</v>
      </c>
      <c r="H291" s="10">
        <f t="shared" si="34"/>
        <v>-0.1615346294208502</v>
      </c>
      <c r="I291">
        <f t="shared" si="30"/>
        <v>-1.9384155530502025</v>
      </c>
      <c r="K291">
        <f t="shared" si="31"/>
        <v>-0.16293873694844818</v>
      </c>
      <c r="M291">
        <f t="shared" si="32"/>
        <v>-0.16293873694844818</v>
      </c>
      <c r="N291" s="13">
        <f t="shared" si="33"/>
        <v>1.9715179490573144E-6</v>
      </c>
      <c r="O291" s="13">
        <v>1</v>
      </c>
    </row>
    <row r="292" spans="4:15" x14ac:dyDescent="0.4">
      <c r="D292" s="6">
        <v>4.46</v>
      </c>
      <c r="E292" s="7">
        <f t="shared" si="28"/>
        <v>-0.10005832502773832</v>
      </c>
      <c r="G292">
        <f t="shared" si="29"/>
        <v>5.7713858544133929</v>
      </c>
      <c r="H292" s="10">
        <f t="shared" si="34"/>
        <v>-0.15949297009421487</v>
      </c>
      <c r="I292">
        <f t="shared" si="30"/>
        <v>-1.9139156411305784</v>
      </c>
      <c r="K292">
        <f t="shared" si="31"/>
        <v>-0.16093500754342305</v>
      </c>
      <c r="M292">
        <f t="shared" si="32"/>
        <v>-0.16093500754342305</v>
      </c>
      <c r="N292" s="13">
        <f t="shared" si="33"/>
        <v>2.0794720049188277E-6</v>
      </c>
      <c r="O292" s="13">
        <v>1</v>
      </c>
    </row>
    <row r="293" spans="4:15" x14ac:dyDescent="0.4">
      <c r="D293" s="6">
        <v>4.4800000000000004</v>
      </c>
      <c r="E293" s="7">
        <f t="shared" si="28"/>
        <v>-9.8792842401572795E-2</v>
      </c>
      <c r="G293">
        <f t="shared" si="29"/>
        <v>5.7830926032290932</v>
      </c>
      <c r="H293" s="10">
        <f t="shared" si="34"/>
        <v>-0.15747579078810703</v>
      </c>
      <c r="I293">
        <f t="shared" si="30"/>
        <v>-1.8897094894572843</v>
      </c>
      <c r="K293">
        <f t="shared" si="31"/>
        <v>-0.15895561539841035</v>
      </c>
      <c r="M293">
        <f t="shared" si="32"/>
        <v>-0.15895561539841035</v>
      </c>
      <c r="N293" s="13">
        <f t="shared" si="33"/>
        <v>2.1898808772593915E-6</v>
      </c>
      <c r="O293" s="13">
        <v>1</v>
      </c>
    </row>
    <row r="294" spans="4:15" x14ac:dyDescent="0.4">
      <c r="D294" s="6">
        <v>4.5000000000000098</v>
      </c>
      <c r="E294" s="7">
        <f t="shared" si="28"/>
        <v>-9.7542544104035983E-2</v>
      </c>
      <c r="G294">
        <f t="shared" si="29"/>
        <v>5.794799352044798</v>
      </c>
      <c r="H294" s="10">
        <f t="shared" si="34"/>
        <v>-0.15548281530183336</v>
      </c>
      <c r="I294">
        <f t="shared" si="30"/>
        <v>-1.8657937836220002</v>
      </c>
      <c r="K294">
        <f t="shared" si="31"/>
        <v>-0.1570002746748585</v>
      </c>
      <c r="M294">
        <f t="shared" si="32"/>
        <v>-0.1570002746748585</v>
      </c>
      <c r="N294" s="13">
        <f t="shared" si="33"/>
        <v>2.3026829487818427E-6</v>
      </c>
      <c r="O294" s="13">
        <v>1</v>
      </c>
    </row>
    <row r="295" spans="4:15" x14ac:dyDescent="0.4">
      <c r="D295" s="6">
        <v>4.5199999999999996</v>
      </c>
      <c r="E295" s="7">
        <f t="shared" si="28"/>
        <v>-9.6307258652615982E-2</v>
      </c>
      <c r="G295">
        <f t="shared" si="29"/>
        <v>5.806506100860493</v>
      </c>
      <c r="H295" s="10">
        <f t="shared" si="34"/>
        <v>-0.15351377029226987</v>
      </c>
      <c r="I295">
        <f t="shared" si="30"/>
        <v>-1.8421652435072384</v>
      </c>
      <c r="K295">
        <f t="shared" si="31"/>
        <v>-0.1550687025762125</v>
      </c>
      <c r="M295">
        <f t="shared" si="32"/>
        <v>-0.1550687025762125</v>
      </c>
      <c r="N295" s="13">
        <f t="shared" si="33"/>
        <v>2.4178144076470385E-6</v>
      </c>
      <c r="O295" s="13">
        <v>1</v>
      </c>
    </row>
    <row r="296" spans="4:15" x14ac:dyDescent="0.4">
      <c r="D296" s="6">
        <v>4.54</v>
      </c>
      <c r="E296" s="7">
        <f t="shared" si="28"/>
        <v>-9.5086816343115874E-2</v>
      </c>
      <c r="G296">
        <f t="shared" si="29"/>
        <v>5.8182128496761933</v>
      </c>
      <c r="H296" s="10">
        <f t="shared" si="34"/>
        <v>-0.1515683852509267</v>
      </c>
      <c r="I296">
        <f t="shared" si="30"/>
        <v>-1.8188206230111204</v>
      </c>
      <c r="K296">
        <f t="shared" si="31"/>
        <v>-0.15316061932600422</v>
      </c>
      <c r="M296">
        <f t="shared" si="32"/>
        <v>-0.15316061932600422</v>
      </c>
      <c r="N296" s="13">
        <f t="shared" si="33"/>
        <v>2.5352093498379831E-6</v>
      </c>
      <c r="O296" s="13">
        <v>1</v>
      </c>
    </row>
    <row r="297" spans="4:15" x14ac:dyDescent="0.4">
      <c r="D297" s="6">
        <v>4.5599999999999996</v>
      </c>
      <c r="E297" s="7">
        <f t="shared" si="28"/>
        <v>-9.3881049235218866E-2</v>
      </c>
      <c r="G297">
        <f t="shared" si="29"/>
        <v>5.8299195984918928</v>
      </c>
      <c r="H297" s="10">
        <f t="shared" si="34"/>
        <v>-0.14964639248093889</v>
      </c>
      <c r="I297">
        <f t="shared" si="30"/>
        <v>-1.7957567097712666</v>
      </c>
      <c r="K297">
        <f t="shared" si="31"/>
        <v>-0.15127574814573413</v>
      </c>
      <c r="M297">
        <f t="shared" si="32"/>
        <v>-0.15127574814573413</v>
      </c>
      <c r="N297" s="13">
        <f t="shared" si="33"/>
        <v>2.6547998824003567E-6</v>
      </c>
      <c r="O297" s="13">
        <v>1</v>
      </c>
    </row>
    <row r="298" spans="4:15" x14ac:dyDescent="0.4">
      <c r="D298" s="6">
        <v>4.5800000000000098</v>
      </c>
      <c r="E298" s="7">
        <f t="shared" si="28"/>
        <v>-9.2689791137994984E-2</v>
      </c>
      <c r="G298">
        <f t="shared" si="29"/>
        <v>5.8416263473075993</v>
      </c>
      <c r="H298" s="10">
        <f t="shared" si="34"/>
        <v>-0.14774752707396402</v>
      </c>
      <c r="I298">
        <f t="shared" si="30"/>
        <v>-1.7729703248875683</v>
      </c>
      <c r="K298">
        <f t="shared" si="31"/>
        <v>-0.1494138152325318</v>
      </c>
      <c r="M298">
        <f t="shared" si="32"/>
        <v>-0.1494138152325318</v>
      </c>
      <c r="N298" s="13">
        <f t="shared" si="33"/>
        <v>2.7765162273832224E-6</v>
      </c>
      <c r="O298" s="13">
        <v>1</v>
      </c>
    </row>
    <row r="299" spans="4:15" x14ac:dyDescent="0.4">
      <c r="D299" s="6">
        <v>4.5999999999999996</v>
      </c>
      <c r="E299" s="7">
        <f t="shared" si="28"/>
        <v>-9.151287759537563E-2</v>
      </c>
      <c r="G299">
        <f t="shared" si="29"/>
        <v>5.8533330961232934</v>
      </c>
      <c r="H299" s="10">
        <f t="shared" si="34"/>
        <v>-0.14587152688702879</v>
      </c>
      <c r="I299">
        <f t="shared" si="30"/>
        <v>-1.7504583226443455</v>
      </c>
      <c r="K299">
        <f t="shared" si="31"/>
        <v>-0.14757454973663892</v>
      </c>
      <c r="M299">
        <f t="shared" si="32"/>
        <v>-0.14757454973663892</v>
      </c>
      <c r="N299" s="13">
        <f t="shared" si="33"/>
        <v>2.90028682629421E-6</v>
      </c>
      <c r="O299" s="13">
        <v>1</v>
      </c>
    </row>
    <row r="300" spans="4:15" x14ac:dyDescent="0.4">
      <c r="D300" s="6">
        <v>4.62</v>
      </c>
      <c r="E300" s="7">
        <f t="shared" si="28"/>
        <v>-9.0350145871587156E-2</v>
      </c>
      <c r="G300">
        <f t="shared" si="29"/>
        <v>5.8650398449389938</v>
      </c>
      <c r="H300" s="10">
        <f t="shared" si="34"/>
        <v>-0.14401813251930992</v>
      </c>
      <c r="I300">
        <f t="shared" si="30"/>
        <v>-1.7282175902317189</v>
      </c>
      <c r="K300">
        <f t="shared" si="31"/>
        <v>-0.14575768373870338</v>
      </c>
      <c r="M300">
        <f t="shared" si="32"/>
        <v>-0.14575768373870338</v>
      </c>
      <c r="N300" s="13">
        <f t="shared" si="33"/>
        <v>3.0260384448932518E-6</v>
      </c>
      <c r="O300" s="13">
        <v>1</v>
      </c>
    </row>
    <row r="301" spans="4:15" x14ac:dyDescent="0.4">
      <c r="D301" s="6">
        <v>4.6400000000000103</v>
      </c>
      <c r="E301" s="7">
        <f t="shared" si="28"/>
        <v>-8.9201434936572954E-2</v>
      </c>
      <c r="G301">
        <f t="shared" si="29"/>
        <v>5.8767465937546994</v>
      </c>
      <c r="H301" s="10">
        <f t="shared" si="34"/>
        <v>-0.14218708728889728</v>
      </c>
      <c r="I301">
        <f t="shared" si="30"/>
        <v>-1.7062450474667674</v>
      </c>
      <c r="K301">
        <f t="shared" si="31"/>
        <v>-0.14396295222693695</v>
      </c>
      <c r="M301">
        <f t="shared" si="32"/>
        <v>-0.14396295222693695</v>
      </c>
      <c r="N301" s="13">
        <f t="shared" si="33"/>
        <v>3.1536962781586118E-6</v>
      </c>
      <c r="O301" s="13">
        <v>1</v>
      </c>
    </row>
    <row r="302" spans="4:15" x14ac:dyDescent="0.4">
      <c r="D302" s="6">
        <v>4.6600000000000099</v>
      </c>
      <c r="E302" s="7">
        <f t="shared" si="28"/>
        <v>-8.8066585451394092E-2</v>
      </c>
      <c r="G302">
        <f t="shared" si="29"/>
        <v>5.8884533425703989</v>
      </c>
      <c r="H302" s="10">
        <f t="shared" si="34"/>
        <v>-0.14037813720952219</v>
      </c>
      <c r="I302">
        <f t="shared" si="30"/>
        <v>-1.6845376465142663</v>
      </c>
      <c r="K302">
        <f t="shared" si="31"/>
        <v>-0.14219009307412045</v>
      </c>
      <c r="M302">
        <f t="shared" si="32"/>
        <v>-0.14219009307412045</v>
      </c>
      <c r="N302" s="13">
        <f t="shared" si="33"/>
        <v>3.2831840552520211E-6</v>
      </c>
      <c r="O302" s="13">
        <v>1</v>
      </c>
    </row>
    <row r="303" spans="4:15" x14ac:dyDescent="0.4">
      <c r="D303" s="6">
        <v>4.6800000000000104</v>
      </c>
      <c r="E303" s="7">
        <f t="shared" si="28"/>
        <v>-8.6945439753619819E-2</v>
      </c>
      <c r="G303">
        <f t="shared" si="29"/>
        <v>5.9001600913860992</v>
      </c>
      <c r="H303" s="10">
        <f t="shared" si="34"/>
        <v>-0.13859103096727002</v>
      </c>
      <c r="I303">
        <f t="shared" si="30"/>
        <v>-1.6630923716072403</v>
      </c>
      <c r="K303">
        <f t="shared" si="31"/>
        <v>-0.14043884701448248</v>
      </c>
      <c r="M303">
        <f t="shared" si="32"/>
        <v>-0.14043884701448248</v>
      </c>
      <c r="N303" s="13">
        <f t="shared" si="33"/>
        <v>3.4144241443358738E-6</v>
      </c>
      <c r="O303" s="13">
        <v>1</v>
      </c>
    </row>
    <row r="304" spans="4:15" x14ac:dyDescent="0.4">
      <c r="D304" s="6">
        <v>4.7</v>
      </c>
      <c r="E304" s="7">
        <f t="shared" si="28"/>
        <v>-8.5837841842723278E-2</v>
      </c>
      <c r="G304">
        <f t="shared" si="29"/>
        <v>5.9118668402017933</v>
      </c>
      <c r="H304" s="10">
        <f t="shared" si="34"/>
        <v>-0.13682551989730091</v>
      </c>
      <c r="I304">
        <f t="shared" si="30"/>
        <v>-1.6419062387676109</v>
      </c>
      <c r="K304">
        <f t="shared" si="31"/>
        <v>-0.13870895762047464</v>
      </c>
      <c r="M304">
        <f t="shared" si="32"/>
        <v>-0.13870895762047464</v>
      </c>
      <c r="N304" s="13">
        <f t="shared" si="33"/>
        <v>3.5473376570738473E-6</v>
      </c>
      <c r="O304" s="13">
        <v>1</v>
      </c>
    </row>
    <row r="305" spans="4:15" x14ac:dyDescent="0.4">
      <c r="D305" s="6">
        <v>4.7200000000000104</v>
      </c>
      <c r="E305" s="7">
        <f t="shared" si="28"/>
        <v>-8.4743637365476243E-2</v>
      </c>
      <c r="G305">
        <f t="shared" si="29"/>
        <v>5.9235735890174999</v>
      </c>
      <c r="H305" s="10">
        <f t="shared" si="34"/>
        <v>-0.13508135796056914</v>
      </c>
      <c r="I305">
        <f t="shared" si="30"/>
        <v>-1.6209762955268296</v>
      </c>
      <c r="K305">
        <f t="shared" si="31"/>
        <v>-0.13700017127944053</v>
      </c>
      <c r="M305">
        <f t="shared" si="32"/>
        <v>-0.13700017127944053</v>
      </c>
      <c r="N305" s="13">
        <f t="shared" si="33"/>
        <v>3.6818445526782501E-6</v>
      </c>
      <c r="O305" s="13">
        <v>1</v>
      </c>
    </row>
    <row r="306" spans="4:15" x14ac:dyDescent="0.4">
      <c r="D306" s="6">
        <v>4.74000000000001</v>
      </c>
      <c r="E306" s="7">
        <f t="shared" si="28"/>
        <v>-8.3662673601365423E-2</v>
      </c>
      <c r="G306">
        <f t="shared" si="29"/>
        <v>5.9352803378331993</v>
      </c>
      <c r="H306" s="10">
        <f t="shared" si="34"/>
        <v>-0.1333583017205765</v>
      </c>
      <c r="I306">
        <f t="shared" si="30"/>
        <v>-1.600299620646918</v>
      </c>
      <c r="K306">
        <f t="shared" si="31"/>
        <v>-0.13531223717021446</v>
      </c>
      <c r="M306">
        <f t="shared" si="32"/>
        <v>-0.13531223717021446</v>
      </c>
      <c r="N306" s="13">
        <f t="shared" si="33"/>
        <v>3.8178637413518803E-6</v>
      </c>
      <c r="O306" s="13">
        <v>1</v>
      </c>
    </row>
    <row r="307" spans="4:15" x14ac:dyDescent="0.4">
      <c r="D307" s="6">
        <v>4.7600000000000096</v>
      </c>
      <c r="E307" s="7">
        <f t="shared" si="28"/>
        <v>-8.2594799448015413E-2</v>
      </c>
      <c r="G307">
        <f t="shared" si="29"/>
        <v>5.9469870866488987</v>
      </c>
      <c r="H307" s="10">
        <f t="shared" si="34"/>
        <v>-0.13165611032013658</v>
      </c>
      <c r="I307">
        <f t="shared" si="30"/>
        <v>-1.5798733238416389</v>
      </c>
      <c r="K307">
        <f t="shared" si="31"/>
        <v>-0.13364490723963149</v>
      </c>
      <c r="M307">
        <f t="shared" si="32"/>
        <v>-0.13364490723963149</v>
      </c>
      <c r="N307" s="13">
        <f t="shared" si="33"/>
        <v>3.955313186992451E-6</v>
      </c>
      <c r="O307" s="13">
        <v>1</v>
      </c>
    </row>
    <row r="308" spans="4:15" x14ac:dyDescent="0.4">
      <c r="D308" s="6">
        <v>4.78</v>
      </c>
      <c r="E308" s="7">
        <f t="shared" si="28"/>
        <v>-8.1539865406644527E-2</v>
      </c>
      <c r="G308">
        <f t="shared" si="29"/>
        <v>5.9586938354645937</v>
      </c>
      <c r="H308" s="10">
        <f t="shared" si="34"/>
        <v>-0.12997454545819137</v>
      </c>
      <c r="I308">
        <f t="shared" si="30"/>
        <v>-1.5596945454982964</v>
      </c>
      <c r="K308">
        <f t="shared" si="31"/>
        <v>-0.13199793617899286</v>
      </c>
      <c r="M308">
        <f t="shared" si="32"/>
        <v>-0.13199793617899286</v>
      </c>
      <c r="N308" s="13">
        <f t="shared" si="33"/>
        <v>4.0941100090255648E-6</v>
      </c>
      <c r="O308" s="13">
        <v>1</v>
      </c>
    </row>
    <row r="309" spans="4:15" x14ac:dyDescent="0.4">
      <c r="D309" s="6">
        <v>4.8000000000000096</v>
      </c>
      <c r="E309" s="7">
        <f t="shared" si="28"/>
        <v>-8.04977235675437E-2</v>
      </c>
      <c r="G309">
        <f t="shared" si="29"/>
        <v>5.9704005842802994</v>
      </c>
      <c r="H309" s="10">
        <f t="shared" si="34"/>
        <v>-0.12831337136666468</v>
      </c>
      <c r="I309">
        <f t="shared" si="30"/>
        <v>-1.5397604563999763</v>
      </c>
      <c r="K309">
        <f t="shared" si="31"/>
        <v>-0.13037108140047468</v>
      </c>
      <c r="M309">
        <f t="shared" si="32"/>
        <v>-0.13037108140047468</v>
      </c>
      <c r="N309" s="13">
        <f t="shared" si="33"/>
        <v>4.2341705832423545E-6</v>
      </c>
      <c r="O309" s="13">
        <v>1</v>
      </c>
    </row>
    <row r="310" spans="4:15" x14ac:dyDescent="0.4">
      <c r="D310" s="6">
        <v>4.8200000000000101</v>
      </c>
      <c r="E310" s="7">
        <f t="shared" si="28"/>
        <v>-7.9468227595597379E-2</v>
      </c>
      <c r="G310">
        <f t="shared" si="29"/>
        <v>5.9821073330960006</v>
      </c>
      <c r="H310" s="10">
        <f t="shared" si="34"/>
        <v>-0.12667235478738223</v>
      </c>
      <c r="I310">
        <f t="shared" si="30"/>
        <v>-1.5200682574485866</v>
      </c>
      <c r="K310">
        <f t="shared" si="31"/>
        <v>-0.12876410301351165</v>
      </c>
      <c r="M310">
        <f t="shared" si="32"/>
        <v>-0.12876410301351165</v>
      </c>
      <c r="N310" s="13">
        <f t="shared" si="33"/>
        <v>4.375410641515597E-6</v>
      </c>
      <c r="O310" s="13">
        <v>1</v>
      </c>
    </row>
    <row r="311" spans="4:15" x14ac:dyDescent="0.4">
      <c r="D311" s="6">
        <v>4.8400000000000096</v>
      </c>
      <c r="E311" s="7">
        <f t="shared" si="28"/>
        <v>-7.8451232715834318E-2</v>
      </c>
      <c r="G311">
        <f t="shared" si="29"/>
        <v>5.9938140819116992</v>
      </c>
      <c r="H311" s="10">
        <f t="shared" si="34"/>
        <v>-0.1250512649490399</v>
      </c>
      <c r="I311">
        <f t="shared" si="30"/>
        <v>-1.5006151793884788</v>
      </c>
      <c r="K311">
        <f t="shared" si="31"/>
        <v>-0.12717676380114265</v>
      </c>
      <c r="M311">
        <f t="shared" si="32"/>
        <v>-0.12717676380114265</v>
      </c>
      <c r="N311" s="13">
        <f t="shared" si="33"/>
        <v>4.5177453702901206E-6</v>
      </c>
      <c r="O311" s="13">
        <v>1</v>
      </c>
    </row>
    <row r="312" spans="4:15" x14ac:dyDescent="0.4">
      <c r="D312" s="6">
        <v>4.8600000000000003</v>
      </c>
      <c r="E312" s="7">
        <f t="shared" si="28"/>
        <v>-7.744659569902955E-2</v>
      </c>
      <c r="G312">
        <f t="shared" si="29"/>
        <v>6.0055208307273942</v>
      </c>
      <c r="H312" s="10">
        <f t="shared" si="34"/>
        <v>-0.12344987354425312</v>
      </c>
      <c r="I312">
        <f t="shared" si="30"/>
        <v>-1.4813984825310373</v>
      </c>
      <c r="K312">
        <f t="shared" si="31"/>
        <v>-0.1256088291963498</v>
      </c>
      <c r="M312">
        <f t="shared" si="32"/>
        <v>-0.1256088291963498</v>
      </c>
      <c r="N312" s="13">
        <f t="shared" si="33"/>
        <v>4.6610895077202282E-6</v>
      </c>
      <c r="O312" s="13">
        <v>1</v>
      </c>
    </row>
    <row r="313" spans="4:15" x14ac:dyDescent="0.4">
      <c r="D313" s="6">
        <v>4.8800000000000097</v>
      </c>
      <c r="E313" s="7">
        <f t="shared" si="28"/>
        <v>-7.6454174847349343E-2</v>
      </c>
      <c r="G313">
        <f t="shared" si="29"/>
        <v>6.0172275795430998</v>
      </c>
      <c r="H313" s="10">
        <f t="shared" si="34"/>
        <v>-0.12186795470667486</v>
      </c>
      <c r="I313">
        <f t="shared" si="30"/>
        <v>-1.4624154564800982</v>
      </c>
      <c r="K313">
        <f t="shared" si="31"/>
        <v>-0.12406006725838814</v>
      </c>
      <c r="M313">
        <f t="shared" si="32"/>
        <v>-0.12406006725838814</v>
      </c>
      <c r="N313" s="13">
        <f t="shared" si="33"/>
        <v>4.8053574393789177E-6</v>
      </c>
      <c r="O313" s="13">
        <v>1</v>
      </c>
    </row>
    <row r="314" spans="4:15" x14ac:dyDescent="0.4">
      <c r="D314" s="6">
        <v>4.9000000000000101</v>
      </c>
      <c r="E314" s="7">
        <f t="shared" si="28"/>
        <v>-7.5473829980055501E-2</v>
      </c>
      <c r="G314">
        <f t="shared" si="29"/>
        <v>6.0289343283588002</v>
      </c>
      <c r="H314" s="10">
        <f t="shared" si="34"/>
        <v>-0.12030528498820849</v>
      </c>
      <c r="I314">
        <f t="shared" si="30"/>
        <v>-1.4436634198585019</v>
      </c>
      <c r="K314">
        <f t="shared" si="31"/>
        <v>-0.12253024864912818</v>
      </c>
      <c r="M314">
        <f t="shared" si="32"/>
        <v>-0.12253024864912818</v>
      </c>
      <c r="N314" s="13">
        <f t="shared" si="33"/>
        <v>4.950463292413151E-6</v>
      </c>
      <c r="O314" s="13">
        <v>1</v>
      </c>
    </row>
    <row r="315" spans="4:15" x14ac:dyDescent="0.4">
      <c r="D315" s="6">
        <v>4.9200000000000097</v>
      </c>
      <c r="E315" s="7">
        <f t="shared" si="28"/>
        <v>-7.4505422419256964E-2</v>
      </c>
      <c r="G315">
        <f t="shared" si="29"/>
        <v>6.0406410771744996</v>
      </c>
      <c r="H315" s="10">
        <f t="shared" si="34"/>
        <v>-0.11876164333629562</v>
      </c>
      <c r="I315">
        <f t="shared" si="30"/>
        <v>-1.4251397200355473</v>
      </c>
      <c r="K315">
        <f t="shared" si="31"/>
        <v>-0.12101914660939803</v>
      </c>
      <c r="M315">
        <f t="shared" si="32"/>
        <v>-0.12101914660939803</v>
      </c>
      <c r="N315" s="13">
        <f t="shared" si="33"/>
        <v>5.0963210280680933E-6</v>
      </c>
      <c r="O315" s="13">
        <v>1</v>
      </c>
    </row>
    <row r="316" spans="4:15" x14ac:dyDescent="0.4">
      <c r="D316" s="6">
        <v>4.9400000000000004</v>
      </c>
      <c r="E316" s="7">
        <f t="shared" si="28"/>
        <v>-7.3548814975728086E-2</v>
      </c>
      <c r="G316">
        <f t="shared" si="29"/>
        <v>6.0523478259901937</v>
      </c>
      <c r="H316" s="10">
        <f t="shared" si="34"/>
        <v>-0.11723681107131056</v>
      </c>
      <c r="I316">
        <f t="shared" si="30"/>
        <v>-1.4068417328557268</v>
      </c>
      <c r="K316">
        <f t="shared" si="31"/>
        <v>-0.11952653693535949</v>
      </c>
      <c r="M316">
        <f t="shared" si="32"/>
        <v>-0.11952653693535949</v>
      </c>
      <c r="N316" s="13">
        <f t="shared" si="33"/>
        <v>5.2428445324945827E-6</v>
      </c>
      <c r="O316" s="13">
        <v>1</v>
      </c>
    </row>
    <row r="317" spans="4:15" x14ac:dyDescent="0.4">
      <c r="D317" s="6">
        <v>4.9600000000000097</v>
      </c>
      <c r="E317" s="7">
        <f t="shared" si="28"/>
        <v>-7.2603871934785486E-2</v>
      </c>
      <c r="G317">
        <f t="shared" si="29"/>
        <v>6.0640545748059003</v>
      </c>
      <c r="H317" s="10">
        <f t="shared" si="34"/>
        <v>-0.11573057186404807</v>
      </c>
      <c r="I317">
        <f t="shared" si="30"/>
        <v>-1.3887668623685769</v>
      </c>
      <c r="K317">
        <f t="shared" si="31"/>
        <v>-0.11805219795490575</v>
      </c>
      <c r="M317">
        <f t="shared" si="32"/>
        <v>-0.11805219795490575</v>
      </c>
      <c r="N317" s="13">
        <f t="shared" si="33"/>
        <v>5.3899477057510933E-6</v>
      </c>
      <c r="O317" s="13">
        <v>1</v>
      </c>
    </row>
    <row r="318" spans="4:15" x14ac:dyDescent="0.4">
      <c r="D318" s="6">
        <v>4.9800000000000102</v>
      </c>
      <c r="E318" s="7">
        <f t="shared" si="28"/>
        <v>-7.1670459042237844E-2</v>
      </c>
      <c r="G318">
        <f t="shared" si="29"/>
        <v>6.0757613236216006</v>
      </c>
      <c r="H318" s="10">
        <f t="shared" si="34"/>
        <v>-0.11424271171332713</v>
      </c>
      <c r="I318">
        <f t="shared" si="30"/>
        <v>-1.3709125405599256</v>
      </c>
      <c r="K318">
        <f t="shared" si="31"/>
        <v>-0.11659591050410859</v>
      </c>
      <c r="M318">
        <f t="shared" si="32"/>
        <v>-0.11659591050410859</v>
      </c>
      <c r="N318" s="13">
        <f t="shared" si="33"/>
        <v>5.5375445489353024E-6</v>
      </c>
      <c r="O318" s="13">
        <v>1</v>
      </c>
    </row>
    <row r="319" spans="4:15" x14ac:dyDescent="0.4">
      <c r="D319" s="6">
        <v>5.0000000000000098</v>
      </c>
      <c r="E319" s="7">
        <f t="shared" si="28"/>
        <v>-7.0748443490396953E-2</v>
      </c>
      <c r="G319">
        <f t="shared" si="29"/>
        <v>6.0874680724373</v>
      </c>
      <c r="H319" s="10">
        <f t="shared" si="34"/>
        <v>-0.11277301892369275</v>
      </c>
      <c r="I319">
        <f t="shared" si="30"/>
        <v>-1.3532762270843131</v>
      </c>
      <c r="K319">
        <f t="shared" si="31"/>
        <v>-0.11515745790369684</v>
      </c>
      <c r="M319">
        <f t="shared" si="32"/>
        <v>-0.11515745790369684</v>
      </c>
      <c r="N319" s="13">
        <f t="shared" si="33"/>
        <v>5.6855492493629657E-6</v>
      </c>
      <c r="O319" s="13">
        <v>1</v>
      </c>
    </row>
    <row r="320" spans="4:15" x14ac:dyDescent="0.4">
      <c r="D320" s="6">
        <v>5.0199999999999996</v>
      </c>
      <c r="E320" s="7">
        <f t="shared" si="28"/>
        <v>-6.9837693904167705E-2</v>
      </c>
      <c r="G320">
        <f t="shared" si="29"/>
        <v>6.0991748212529941</v>
      </c>
      <c r="H320" s="10">
        <f t="shared" si="34"/>
        <v>-0.11132128408324334</v>
      </c>
      <c r="I320">
        <f t="shared" si="30"/>
        <v>-1.3358554089989201</v>
      </c>
      <c r="K320">
        <f t="shared" si="31"/>
        <v>-0.11373662593559872</v>
      </c>
      <c r="M320">
        <f t="shared" si="32"/>
        <v>-0.11373662593559872</v>
      </c>
      <c r="N320" s="13">
        <f t="shared" si="33"/>
        <v>5.8338762637395285E-6</v>
      </c>
      <c r="O320" s="13">
        <v>1</v>
      </c>
    </row>
    <row r="321" spans="4:15" x14ac:dyDescent="0.4">
      <c r="D321" s="6">
        <v>5.0400000000000098</v>
      </c>
      <c r="E321" s="7">
        <f t="shared" si="28"/>
        <v>-6.8938080327208273E-2</v>
      </c>
      <c r="G321">
        <f t="shared" si="29"/>
        <v>6.1108815700686998</v>
      </c>
      <c r="H321" s="10">
        <f t="shared" si="34"/>
        <v>-0.10988730004156999</v>
      </c>
      <c r="I321">
        <f t="shared" si="30"/>
        <v>-1.3186476004988399</v>
      </c>
      <c r="K321">
        <f t="shared" si="31"/>
        <v>-0.11233320281953629</v>
      </c>
      <c r="M321">
        <f t="shared" si="32"/>
        <v>-0.11233320281953629</v>
      </c>
      <c r="N321" s="13">
        <f t="shared" si="33"/>
        <v>5.982440399263275E-6</v>
      </c>
      <c r="O321" s="13">
        <v>1</v>
      </c>
    </row>
    <row r="322" spans="4:15" x14ac:dyDescent="0.4">
      <c r="D322" s="6">
        <v>5.0600000000000103</v>
      </c>
      <c r="E322" s="7">
        <f t="shared" si="28"/>
        <v>-6.8049474208174934E-2</v>
      </c>
      <c r="G322">
        <f t="shared" si="29"/>
        <v>6.122588318884401</v>
      </c>
      <c r="H322" s="10">
        <f t="shared" si="34"/>
        <v>-0.10847086188783085</v>
      </c>
      <c r="I322">
        <f t="shared" si="30"/>
        <v>-1.3016503426539703</v>
      </c>
      <c r="K322">
        <f t="shared" si="31"/>
        <v>-0.11094697918969645</v>
      </c>
      <c r="M322">
        <f t="shared" si="32"/>
        <v>-0.11094697918969645</v>
      </c>
      <c r="N322" s="13">
        <f t="shared" si="33"/>
        <v>6.131156892598188E-6</v>
      </c>
      <c r="O322" s="13">
        <v>1</v>
      </c>
    </row>
    <row r="323" spans="4:15" x14ac:dyDescent="0.4">
      <c r="D323" s="6">
        <v>5.0800000000000098</v>
      </c>
      <c r="E323" s="7">
        <f t="shared" si="28"/>
        <v>-6.7171748387037655E-2</v>
      </c>
      <c r="G323">
        <f t="shared" si="29"/>
        <v>6.1342950677001005</v>
      </c>
      <c r="H323" s="10">
        <f t="shared" si="34"/>
        <v>-0.10707176692893804</v>
      </c>
      <c r="I323">
        <f t="shared" si="30"/>
        <v>-1.2848612031472564</v>
      </c>
      <c r="K323">
        <f t="shared" si="31"/>
        <v>-0.10957774807146133</v>
      </c>
      <c r="M323">
        <f t="shared" si="32"/>
        <v>-0.10957774807146133</v>
      </c>
      <c r="N323" s="13">
        <f t="shared" si="33"/>
        <v>6.2799414866823297E-6</v>
      </c>
      <c r="O323" s="13">
        <v>1</v>
      </c>
    </row>
    <row r="324" spans="4:15" x14ac:dyDescent="0.4">
      <c r="D324" s="6">
        <v>5.0999999999999996</v>
      </c>
      <c r="E324" s="7">
        <f t="shared" si="28"/>
        <v>-6.630477708148512E-2</v>
      </c>
      <c r="G324">
        <f t="shared" si="29"/>
        <v>6.1460018165157946</v>
      </c>
      <c r="H324" s="10">
        <f t="shared" si="34"/>
        <v>-0.10568981466788728</v>
      </c>
      <c r="I324">
        <f t="shared" si="30"/>
        <v>-1.2682777760146473</v>
      </c>
      <c r="K324">
        <f t="shared" si="31"/>
        <v>-0.10822530485822618</v>
      </c>
      <c r="M324">
        <f t="shared" si="32"/>
        <v>-0.10822530485822618</v>
      </c>
      <c r="N324" s="13">
        <f t="shared" si="33"/>
        <v>6.4287105053047847E-6</v>
      </c>
      <c r="O324" s="13">
        <v>1</v>
      </c>
    </row>
    <row r="325" spans="4:15" x14ac:dyDescent="0.4">
      <c r="D325" s="6">
        <v>5.1200000000000099</v>
      </c>
      <c r="E325" s="7">
        <f t="shared" si="28"/>
        <v>-6.5448435873408442E-2</v>
      </c>
      <c r="G325">
        <f t="shared" si="29"/>
        <v>6.1577085653315002</v>
      </c>
      <c r="H325" s="10">
        <f t="shared" si="34"/>
        <v>-0.10432480678221306</v>
      </c>
      <c r="I325">
        <f t="shared" si="30"/>
        <v>-1.2518976813865568</v>
      </c>
      <c r="K325">
        <f t="shared" si="31"/>
        <v>-0.10688944728829568</v>
      </c>
      <c r="M325">
        <f t="shared" si="32"/>
        <v>-0.10688944728829568</v>
      </c>
      <c r="N325" s="13">
        <f t="shared" si="33"/>
        <v>6.577380925439683E-6</v>
      </c>
      <c r="O325" s="13">
        <v>1</v>
      </c>
    </row>
    <row r="326" spans="4:15" x14ac:dyDescent="0.4">
      <c r="D326" s="6">
        <v>5.1400000000000103</v>
      </c>
      <c r="E326" s="7">
        <f t="shared" si="28"/>
        <v>-6.4602601695478018E-2</v>
      </c>
      <c r="G326">
        <f t="shared" si="29"/>
        <v>6.1694153141472006</v>
      </c>
      <c r="H326" s="10">
        <f t="shared" si="34"/>
        <v>-0.10297654710259196</v>
      </c>
      <c r="I326">
        <f t="shared" si="30"/>
        <v>-1.2357185652311036</v>
      </c>
      <c r="K326">
        <f t="shared" si="31"/>
        <v>-0.10556997542187788</v>
      </c>
      <c r="M326">
        <f t="shared" si="32"/>
        <v>-0.10556997542187788</v>
      </c>
      <c r="N326" s="13">
        <f t="shared" si="33"/>
        <v>6.7258704472741502E-6</v>
      </c>
      <c r="O326" s="13">
        <v>1</v>
      </c>
    </row>
    <row r="327" spans="4:15" x14ac:dyDescent="0.4">
      <c r="D327" s="6">
        <v>5.1600000000000099</v>
      </c>
      <c r="E327" s="7">
        <f t="shared" si="28"/>
        <v>-6.376715281779935E-2</v>
      </c>
      <c r="G327">
        <f t="shared" si="29"/>
        <v>6.1811220629629009</v>
      </c>
      <c r="H327" s="10">
        <f t="shared" si="34"/>
        <v>-0.10164484159157217</v>
      </c>
      <c r="I327">
        <f t="shared" si="30"/>
        <v>-1.219738099098866</v>
      </c>
      <c r="K327">
        <f t="shared" si="31"/>
        <v>-0.104266691618161</v>
      </c>
      <c r="M327">
        <f t="shared" si="32"/>
        <v>-0.104266691618161</v>
      </c>
      <c r="N327" s="13">
        <f t="shared" si="33"/>
        <v>6.8740975619238867E-6</v>
      </c>
      <c r="O327" s="13">
        <v>1</v>
      </c>
    </row>
    <row r="328" spans="4:15" x14ac:dyDescent="0.4">
      <c r="D328" s="6">
        <v>5.1800000000000104</v>
      </c>
      <c r="E328" s="7">
        <f t="shared" si="28"/>
        <v>-6.2941968834664477E-2</v>
      </c>
      <c r="G328">
        <f t="shared" si="29"/>
        <v>6.1928288117786012</v>
      </c>
      <c r="H328" s="10">
        <f t="shared" si="34"/>
        <v>-0.10032949832245519</v>
      </c>
      <c r="I328">
        <f t="shared" si="30"/>
        <v>-1.2039539798694623</v>
      </c>
      <c r="K328">
        <f t="shared" si="31"/>
        <v>-0.10297940051249796</v>
      </c>
      <c r="M328">
        <f t="shared" si="32"/>
        <v>-0.10297940051249796</v>
      </c>
      <c r="N328" s="13">
        <f t="shared" si="33"/>
        <v>7.0219816167934624E-6</v>
      </c>
      <c r="O328" s="13">
        <v>1</v>
      </c>
    </row>
    <row r="329" spans="4:15" x14ac:dyDescent="0.4">
      <c r="D329" s="6">
        <v>5.2000000000000099</v>
      </c>
      <c r="E329" s="7">
        <f t="shared" si="28"/>
        <v>-6.2126930651392291E-2</v>
      </c>
      <c r="G329">
        <f t="shared" si="29"/>
        <v>6.2045355605943007</v>
      </c>
      <c r="H329" s="10">
        <f t="shared" si="34"/>
        <v>-9.9030327458319301E-2</v>
      </c>
      <c r="I329">
        <f t="shared" si="30"/>
        <v>-1.1883639294998316</v>
      </c>
      <c r="K329">
        <f t="shared" si="31"/>
        <v>-0.10170790899369182</v>
      </c>
      <c r="M329">
        <f t="shared" si="32"/>
        <v>-0.10170790899369182</v>
      </c>
      <c r="N329" s="13">
        <f t="shared" si="33"/>
        <v>7.1694428785678748E-6</v>
      </c>
      <c r="O329" s="13">
        <v>1</v>
      </c>
    </row>
    <row r="330" spans="4:15" x14ac:dyDescent="0.4">
      <c r="D330" s="6">
        <v>5.2200000000000104</v>
      </c>
      <c r="E330" s="7">
        <f t="shared" si="28"/>
        <v>-6.132192047126063E-2</v>
      </c>
      <c r="G330">
        <f t="shared" si="29"/>
        <v>6.216242309410001</v>
      </c>
      <c r="H330" s="10">
        <f t="shared" si="34"/>
        <v>-9.7747141231189452E-2</v>
      </c>
      <c r="I330">
        <f t="shared" si="30"/>
        <v>-1.1729656947742735</v>
      </c>
      <c r="K330">
        <f t="shared" si="31"/>
        <v>-0.10045202618138895</v>
      </c>
      <c r="M330">
        <f t="shared" si="32"/>
        <v>-0.10045202618138895</v>
      </c>
      <c r="N330" s="13">
        <f t="shared" si="33"/>
        <v>7.3164025938157143E-6</v>
      </c>
      <c r="O330" s="13">
        <v>1</v>
      </c>
    </row>
    <row r="331" spans="4:15" x14ac:dyDescent="0.4">
      <c r="D331" s="6">
        <v>5.24000000000001</v>
      </c>
      <c r="E331" s="7">
        <f t="shared" si="28"/>
        <v>-6.052682178253263E-2</v>
      </c>
      <c r="G331">
        <f t="shared" si="29"/>
        <v>6.2279490582257013</v>
      </c>
      <c r="H331" s="10">
        <f t="shared" si="34"/>
        <v>-9.647975392135702E-2</v>
      </c>
      <c r="I331">
        <f t="shared" si="30"/>
        <v>-1.1577570470562843</v>
      </c>
      <c r="K331">
        <f t="shared" si="31"/>
        <v>-9.9211563403585723E-2</v>
      </c>
      <c r="M331">
        <f t="shared" si="32"/>
        <v>-9.9211563403585723E-2</v>
      </c>
      <c r="N331" s="13">
        <f t="shared" si="33"/>
        <v>7.4627830471946549E-6</v>
      </c>
      <c r="O331" s="13">
        <v>1</v>
      </c>
    </row>
    <row r="332" spans="4:15" x14ac:dyDescent="0.4">
      <c r="D332" s="6">
        <v>5.2600000000000096</v>
      </c>
      <c r="E332" s="7">
        <f t="shared" si="28"/>
        <v>-5.9741519345577081E-2</v>
      </c>
      <c r="G332">
        <f t="shared" si="29"/>
        <v>6.2396558070414008</v>
      </c>
      <c r="H332" s="10">
        <f t="shared" si="34"/>
        <v>-9.522798183684987E-2</v>
      </c>
      <c r="I332">
        <f t="shared" si="30"/>
        <v>-1.1427357820421984</v>
      </c>
      <c r="K332">
        <f t="shared" si="31"/>
        <v>-9.7986334174250414E-2</v>
      </c>
      <c r="M332">
        <f t="shared" si="32"/>
        <v>-9.7986334174250414E-2</v>
      </c>
      <c r="N332" s="13">
        <f t="shared" si="33"/>
        <v>7.6085076172430426E-6</v>
      </c>
      <c r="O332" s="13">
        <v>1</v>
      </c>
    </row>
    <row r="333" spans="4:15" x14ac:dyDescent="0.4">
      <c r="D333" s="6">
        <v>5.28000000000001</v>
      </c>
      <c r="E333" s="7">
        <f t="shared" si="28"/>
        <v>-5.8965899180084609E-2</v>
      </c>
      <c r="G333">
        <f t="shared" si="29"/>
        <v>6.2513625558571011</v>
      </c>
      <c r="H333" s="10">
        <f t="shared" si="34"/>
        <v>-9.3991643293054872E-2</v>
      </c>
      <c r="I333">
        <f t="shared" si="30"/>
        <v>-1.1278997195166585</v>
      </c>
      <c r="K333">
        <f t="shared" si="31"/>
        <v>-9.6776154171064679E-2</v>
      </c>
      <c r="M333">
        <f t="shared" si="32"/>
        <v>-9.6776154171064679E-2</v>
      </c>
      <c r="N333" s="13">
        <f t="shared" si="33"/>
        <v>7.7535008297549502E-6</v>
      </c>
      <c r="O333" s="13">
        <v>1</v>
      </c>
    </row>
    <row r="334" spans="4:15" x14ac:dyDescent="0.4">
      <c r="D334" s="6">
        <v>5.3000000000000096</v>
      </c>
      <c r="E334" s="7">
        <f t="shared" si="28"/>
        <v>-5.8199848552380598E-2</v>
      </c>
      <c r="G334">
        <f t="shared" si="29"/>
        <v>6.2630693046728014</v>
      </c>
      <c r="H334" s="10">
        <f t="shared" si="34"/>
        <v>-9.2770558592494681E-2</v>
      </c>
      <c r="I334">
        <f t="shared" si="30"/>
        <v>-1.1132467031099362</v>
      </c>
      <c r="K334">
        <f t="shared" si="31"/>
        <v>-9.5580841213289539E-2</v>
      </c>
      <c r="M334">
        <f t="shared" si="32"/>
        <v>-9.5580841213289539E-2</v>
      </c>
      <c r="N334" s="13">
        <f t="shared" si="33"/>
        <v>7.8976884087416113E-6</v>
      </c>
      <c r="O334" s="13">
        <v>1</v>
      </c>
    </row>
    <row r="335" spans="4:15" x14ac:dyDescent="0.4">
      <c r="D335" s="6">
        <v>5.3200000000000101</v>
      </c>
      <c r="E335" s="7">
        <f t="shared" si="28"/>
        <v>-5.7443255962834984E-2</v>
      </c>
      <c r="G335">
        <f t="shared" si="29"/>
        <v>6.2747760534885018</v>
      </c>
      <c r="H335" s="10">
        <f t="shared" si="34"/>
        <v>-9.1564550004758966E-2</v>
      </c>
      <c r="I335">
        <f t="shared" si="30"/>
        <v>-1.0987746000571077</v>
      </c>
      <c r="K335">
        <f t="shared" si="31"/>
        <v>-9.4400215239756502E-2</v>
      </c>
      <c r="M335">
        <f t="shared" si="32"/>
        <v>-9.4400215239756502E-2</v>
      </c>
      <c r="N335" s="13">
        <f t="shared" si="33"/>
        <v>8.0409973249736328E-6</v>
      </c>
      <c r="O335" s="13">
        <v>1</v>
      </c>
    </row>
    <row r="336" spans="4:15" x14ac:dyDescent="0.4">
      <c r="D336" s="6">
        <v>5.3400000000000096</v>
      </c>
      <c r="E336" s="7">
        <f t="shared" si="28"/>
        <v>-5.6696011133370805E-2</v>
      </c>
      <c r="G336">
        <f t="shared" si="29"/>
        <v>6.2864828023042012</v>
      </c>
      <c r="H336" s="10">
        <f t="shared" si="34"/>
        <v>-9.0373441746593064E-2</v>
      </c>
      <c r="I336">
        <f t="shared" si="30"/>
        <v>-1.0844813009591168</v>
      </c>
      <c r="K336">
        <f t="shared" si="31"/>
        <v>-9.3234098286989045E-2</v>
      </c>
      <c r="M336">
        <f t="shared" si="32"/>
        <v>-9.3234098286989045E-2</v>
      </c>
      <c r="N336" s="13">
        <f t="shared" si="33"/>
        <v>8.183355842110304E-6</v>
      </c>
      <c r="O336" s="13">
        <v>1</v>
      </c>
    </row>
    <row r="337" spans="4:15" x14ac:dyDescent="0.4">
      <c r="D337" s="6">
        <v>5.3600000000000101</v>
      </c>
      <c r="E337" s="7">
        <f t="shared" si="28"/>
        <v>-5.5958004995070872E-2</v>
      </c>
      <c r="G337">
        <f t="shared" si="29"/>
        <v>6.2981895511199015</v>
      </c>
      <c r="H337" s="10">
        <f t="shared" si="34"/>
        <v>-8.9197059962142985E-2</v>
      </c>
      <c r="I337">
        <f t="shared" si="30"/>
        <v>-1.0703647195457158</v>
      </c>
      <c r="K337">
        <f t="shared" si="31"/>
        <v>-9.2082314467456614E-2</v>
      </c>
      <c r="M337">
        <f t="shared" si="32"/>
        <v>-9.2082314467456614E-2</v>
      </c>
      <c r="N337" s="13">
        <f t="shared" si="33"/>
        <v>8.3246935604325878E-6</v>
      </c>
      <c r="O337" s="13">
        <v>1</v>
      </c>
    </row>
    <row r="338" spans="4:15" x14ac:dyDescent="0.4">
      <c r="D338" s="6">
        <v>5.3800000000000097</v>
      </c>
      <c r="E338" s="7">
        <f t="shared" si="28"/>
        <v>-5.5229129675884406E-2</v>
      </c>
      <c r="G338">
        <f t="shared" si="29"/>
        <v>6.309896299935601</v>
      </c>
      <c r="H338" s="10">
        <f t="shared" si="34"/>
        <v>-8.8035232703359736E-2</v>
      </c>
      <c r="I338">
        <f t="shared" si="30"/>
        <v>-1.0564227924403169</v>
      </c>
      <c r="K338">
        <f t="shared" si="31"/>
        <v>-9.09446899479638E-2</v>
      </c>
      <c r="M338">
        <f t="shared" si="32"/>
        <v>-9.09446899479638E-2</v>
      </c>
      <c r="N338" s="13">
        <f t="shared" si="33"/>
        <v>8.464941458179069E-6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-5.4509278488432913E-2</v>
      </c>
      <c r="G339">
        <f t="shared" ref="G339:G402" si="36">$E$11*(D339/$E$12+1)</f>
        <v>6.3216030487513013</v>
      </c>
      <c r="H339" s="10">
        <f t="shared" si="34"/>
        <v>-8.6887789910562063E-2</v>
      </c>
      <c r="I339">
        <f t="shared" si="30"/>
        <v>-1.0426534789267448</v>
      </c>
      <c r="K339">
        <f t="shared" si="31"/>
        <v>-8.9821052928176687E-2</v>
      </c>
      <c r="M339">
        <f t="shared" si="32"/>
        <v>-8.9821052928176687E-2</v>
      </c>
      <c r="N339" s="13">
        <f t="shared" si="33"/>
        <v>8.6040319305056462E-6</v>
      </c>
      <c r="O339" s="13">
        <v>1</v>
      </c>
    </row>
    <row r="340" spans="4:15" x14ac:dyDescent="0.4">
      <c r="D340" s="6">
        <v>5.4200000000000097</v>
      </c>
      <c r="E340" s="7">
        <f t="shared" si="35"/>
        <v>-5.3798345917916934E-2</v>
      </c>
      <c r="G340">
        <f t="shared" si="36"/>
        <v>6.3333097975670007</v>
      </c>
      <c r="H340" s="10">
        <f t="shared" si="34"/>
        <v>-8.5754563393159608E-2</v>
      </c>
      <c r="I340">
        <f t="shared" ref="I340:I403" si="37">H340*$E$6</f>
        <v>-1.0290547607179152</v>
      </c>
      <c r="K340">
        <f t="shared" ref="K340:K403" si="38">($L$9/2)*$L$6*EXP(-$L$4*(G340/$L$10-1))+($L$9/2)*$L$6*EXP(-$L$4*(($H$4/$E$4)*G340/$L$10-1))+($L$9/2)*$L$6*EXP(-$L$4*(SQRT(4/3+$H$11^2/4)*($H$4/$E$4)*G340/$L$10-1))-SQRT(($L$9/2)*$L$7^2*EXP(-2*$L$5*(G340/$L$10-1))+($L$9/2)*$L$7^2*EXP(-2*$L$5*(($H$4/$E$4)*G340/$L$10-1))+($L$9/2)*$L$7^2*EXP(-2*$L$5*(SQRT(4/3+$H$11^2/4)*($H$4/$E$4)*G340/$L$10-1)))</f>
        <v>-8.8711233619290925E-2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-8.8711233619290925E-2</v>
      </c>
      <c r="N340" s="13">
        <f t="shared" ref="N340:N403" si="40">(M340-H340)^2*O340</f>
        <v>8.7418988260914108E-6</v>
      </c>
      <c r="O340" s="13">
        <v>1</v>
      </c>
    </row>
    <row r="341" spans="4:15" x14ac:dyDescent="0.4">
      <c r="D341" s="6">
        <v>5.4400000000000102</v>
      </c>
      <c r="E341" s="7">
        <f t="shared" si="35"/>
        <v>-5.3096227610122754E-2</v>
      </c>
      <c r="G341">
        <f t="shared" si="36"/>
        <v>6.345016546382702</v>
      </c>
      <c r="H341" s="10">
        <f t="shared" ref="H341:H404" si="41">-(-$B$4)*(1+D341+$E$5*D341^3)*EXP(-D341)</f>
        <v>-8.4635386810535673E-2</v>
      </c>
      <c r="I341">
        <f t="shared" si="37"/>
        <v>-1.0156246417264281</v>
      </c>
      <c r="K341">
        <f t="shared" si="38"/>
        <v>-8.7615064222839628E-2</v>
      </c>
      <c r="M341">
        <f t="shared" si="39"/>
        <v>-8.7615064222839628E-2</v>
      </c>
      <c r="N341" s="13">
        <f t="shared" si="40"/>
        <v>8.8784774813943927E-6</v>
      </c>
      <c r="O341" s="13">
        <v>1</v>
      </c>
    </row>
    <row r="342" spans="4:15" x14ac:dyDescent="0.4">
      <c r="D342" s="6">
        <v>5.4600000000000097</v>
      </c>
      <c r="E342" s="7">
        <f t="shared" si="35"/>
        <v>-5.2402820359530568E-2</v>
      </c>
      <c r="G342">
        <f t="shared" si="36"/>
        <v>6.3567232951984014</v>
      </c>
      <c r="H342" s="10">
        <f t="shared" si="41"/>
        <v>-8.3530095653091732E-2</v>
      </c>
      <c r="I342">
        <f t="shared" si="37"/>
        <v>-1.0023611478371008</v>
      </c>
      <c r="K342">
        <f t="shared" si="38"/>
        <v>-8.6532378909649349E-2</v>
      </c>
      <c r="M342">
        <f t="shared" si="39"/>
        <v>-8.6532378909649349E-2</v>
      </c>
      <c r="N342" s="13">
        <f t="shared" si="40"/>
        <v>9.0137047526062097E-6</v>
      </c>
      <c r="O342" s="13">
        <v>1</v>
      </c>
    </row>
    <row r="343" spans="4:15" x14ac:dyDescent="0.4">
      <c r="D343" s="6">
        <v>5.4800000000000102</v>
      </c>
      <c r="E343" s="7">
        <f t="shared" si="35"/>
        <v>-5.1718022097523207E-2</v>
      </c>
      <c r="G343">
        <f t="shared" si="36"/>
        <v>6.3684300440141017</v>
      </c>
      <c r="H343" s="10">
        <f t="shared" si="41"/>
        <v>-8.2438527223451991E-2</v>
      </c>
      <c r="I343">
        <f t="shared" si="37"/>
        <v>-0.98926232668142389</v>
      </c>
      <c r="K343">
        <f t="shared" si="38"/>
        <v>-8.5463013798938101E-2</v>
      </c>
      <c r="M343">
        <f t="shared" si="39"/>
        <v>-8.5463013798938101E-2</v>
      </c>
      <c r="N343" s="13">
        <f t="shared" si="40"/>
        <v>9.1475190452956971E-6</v>
      </c>
      <c r="O343" s="13">
        <v>1</v>
      </c>
    </row>
    <row r="344" spans="4:15" x14ac:dyDescent="0.4">
      <c r="D344" s="6">
        <v>5.5000000000000098</v>
      </c>
      <c r="E344" s="7">
        <f t="shared" si="35"/>
        <v>-5.1041731880696634E-2</v>
      </c>
      <c r="G344">
        <f t="shared" si="36"/>
        <v>6.3801367928298021</v>
      </c>
      <c r="H344" s="10">
        <f t="shared" si="41"/>
        <v>-8.1360520617830445E-2</v>
      </c>
      <c r="I344">
        <f t="shared" si="37"/>
        <v>-0.97632624741396534</v>
      </c>
      <c r="K344">
        <f t="shared" si="38"/>
        <v>-8.4406806937565457E-2</v>
      </c>
      <c r="M344">
        <f t="shared" si="39"/>
        <v>-8.4406806937565457E-2</v>
      </c>
      <c r="N344" s="13">
        <f t="shared" si="40"/>
        <v>9.2798603418046803E-6</v>
      </c>
      <c r="O344" s="13">
        <v>1</v>
      </c>
    </row>
    <row r="345" spans="4:15" x14ac:dyDescent="0.4">
      <c r="D345" s="6">
        <v>5.5200000000000102</v>
      </c>
      <c r="E345" s="7">
        <f t="shared" si="35"/>
        <v>-5.0373849879271189E-2</v>
      </c>
      <c r="G345">
        <f t="shared" si="36"/>
        <v>6.3918435416455015</v>
      </c>
      <c r="H345" s="10">
        <f t="shared" si="41"/>
        <v>-8.0295916707558271E-2</v>
      </c>
      <c r="I345">
        <f t="shared" si="37"/>
        <v>-0.96355100049069931</v>
      </c>
      <c r="K345">
        <f t="shared" si="38"/>
        <v>-8.3363598279430448E-2</v>
      </c>
      <c r="M345">
        <f t="shared" si="39"/>
        <v>-8.3363598279430448E-2</v>
      </c>
      <c r="N345" s="13">
        <f t="shared" si="40"/>
        <v>9.4106702264041522E-6</v>
      </c>
      <c r="O345" s="13">
        <v>1</v>
      </c>
    </row>
    <row r="346" spans="4:15" x14ac:dyDescent="0.4">
      <c r="D346" s="6">
        <v>5.5400000000000098</v>
      </c>
      <c r="E346" s="7">
        <f t="shared" si="35"/>
        <v>-4.9714277365604728E-2</v>
      </c>
      <c r="G346">
        <f t="shared" si="36"/>
        <v>6.4035502904612027</v>
      </c>
      <c r="H346" s="10">
        <f t="shared" si="41"/>
        <v>-7.9244558120773953E-2</v>
      </c>
      <c r="I346">
        <f t="shared" si="37"/>
        <v>-0.95093469744928738</v>
      </c>
      <c r="K346">
        <f t="shared" si="38"/>
        <v>-8.2333229665020449E-2</v>
      </c>
      <c r="M346">
        <f t="shared" si="39"/>
        <v>-8.2333229665020449E-2</v>
      </c>
      <c r="N346" s="13">
        <f t="shared" si="40"/>
        <v>9.5398919082380355E-6</v>
      </c>
      <c r="O346" s="13">
        <v>1</v>
      </c>
    </row>
    <row r="347" spans="4:15" x14ac:dyDescent="0.4">
      <c r="D347" s="6">
        <v>5.5600000000000103</v>
      </c>
      <c r="E347" s="7">
        <f t="shared" si="35"/>
        <v>-4.9062916702806686E-2</v>
      </c>
      <c r="G347">
        <f t="shared" si="36"/>
        <v>6.4152570392769022</v>
      </c>
      <c r="H347" s="10">
        <f t="shared" si="41"/>
        <v>-7.8206289224273876E-2</v>
      </c>
      <c r="I347">
        <f t="shared" si="37"/>
        <v>-0.93847547069128656</v>
      </c>
      <c r="K347">
        <f t="shared" si="38"/>
        <v>-8.1315544801115067E-2</v>
      </c>
      <c r="M347">
        <f t="shared" si="39"/>
        <v>-8.1315544801115067E-2</v>
      </c>
      <c r="N347" s="13">
        <f t="shared" si="40"/>
        <v>9.6674702421180489E-6</v>
      </c>
      <c r="O347" s="13">
        <v>1</v>
      </c>
    </row>
    <row r="348" spans="4:15" x14ac:dyDescent="0.4">
      <c r="D348" s="6">
        <v>5.5800000000000098</v>
      </c>
      <c r="E348" s="7">
        <f t="shared" si="35"/>
        <v>-4.841967133345372E-2</v>
      </c>
      <c r="G348">
        <f t="shared" si="36"/>
        <v>6.4269637880926025</v>
      </c>
      <c r="H348" s="10">
        <f t="shared" si="41"/>
        <v>-7.7180956105525236E-2</v>
      </c>
      <c r="I348">
        <f t="shared" si="37"/>
        <v>-0.92617147326630289</v>
      </c>
      <c r="K348">
        <f t="shared" si="38"/>
        <v>-8.0310389240641045E-2</v>
      </c>
      <c r="M348">
        <f t="shared" si="39"/>
        <v>-8.0310389240641045E-2</v>
      </c>
      <c r="N348" s="13">
        <f t="shared" si="40"/>
        <v>9.7933517471607572E-6</v>
      </c>
      <c r="O348" s="13">
        <v>1</v>
      </c>
    </row>
    <row r="349" spans="4:15" x14ac:dyDescent="0.4">
      <c r="D349" s="6">
        <v>5.6000000000000103</v>
      </c>
      <c r="E349" s="7">
        <f t="shared" si="35"/>
        <v>-4.7784445768406202E-2</v>
      </c>
      <c r="G349">
        <f t="shared" si="36"/>
        <v>6.4386705369083028</v>
      </c>
      <c r="H349" s="10">
        <f t="shared" si="41"/>
        <v>-7.6168406554839488E-2</v>
      </c>
      <c r="I349">
        <f t="shared" si="37"/>
        <v>-0.91402087865807391</v>
      </c>
      <c r="K349">
        <f t="shared" si="38"/>
        <v>-7.9317610362684879E-2</v>
      </c>
      <c r="M349">
        <f t="shared" si="39"/>
        <v>-7.9317610362684879E-2</v>
      </c>
      <c r="N349" s="13">
        <f t="shared" si="40"/>
        <v>9.9174846233479096E-6</v>
      </c>
      <c r="O349" s="13">
        <v>1</v>
      </c>
    </row>
    <row r="350" spans="4:15" x14ac:dyDescent="0.4">
      <c r="D350" s="6">
        <v>5.6200000000000099</v>
      </c>
      <c r="E350" s="7">
        <f t="shared" si="35"/>
        <v>-4.7157145575726089E-2</v>
      </c>
      <c r="G350">
        <f t="shared" si="36"/>
        <v>6.4503772857240014</v>
      </c>
      <c r="H350" s="10">
        <f t="shared" si="41"/>
        <v>-7.5168490047707384E-2</v>
      </c>
      <c r="I350">
        <f t="shared" si="37"/>
        <v>-0.90202188057248867</v>
      </c>
      <c r="K350">
        <f t="shared" si="38"/>
        <v>-7.8337057352660375E-2</v>
      </c>
      <c r="M350">
        <f t="shared" si="39"/>
        <v>-7.8337057352660375E-2</v>
      </c>
      <c r="N350" s="13">
        <f t="shared" si="40"/>
        <v>1.0039818766017057E-5</v>
      </c>
      <c r="O350" s="13">
        <v>1</v>
      </c>
    </row>
    <row r="351" spans="4:15" x14ac:dyDescent="0.4">
      <c r="D351" s="6">
        <v>5.6400000000000103</v>
      </c>
      <c r="E351" s="7">
        <f t="shared" si="35"/>
        <v>-4.6537677369695107E-2</v>
      </c>
      <c r="G351">
        <f t="shared" si="36"/>
        <v>6.4620840345397035</v>
      </c>
      <c r="H351" s="10">
        <f t="shared" si="41"/>
        <v>-7.4181057727293997E-2</v>
      </c>
      <c r="I351">
        <f t="shared" si="37"/>
        <v>-0.89017269272752797</v>
      </c>
      <c r="K351">
        <f t="shared" si="38"/>
        <v>-7.7368581182633192E-2</v>
      </c>
      <c r="M351">
        <f t="shared" si="39"/>
        <v>-7.7368581182633192E-2</v>
      </c>
      <c r="N351" s="13">
        <f t="shared" si="40"/>
        <v>1.0160305778337518E-5</v>
      </c>
      <c r="O351" s="13">
        <v>1</v>
      </c>
    </row>
    <row r="352" spans="4:15" x14ac:dyDescent="0.4">
      <c r="D352" s="6">
        <v>5.6600000000000099</v>
      </c>
      <c r="E352" s="7">
        <f t="shared" si="35"/>
        <v>-4.5925948799934044E-2</v>
      </c>
      <c r="G352">
        <f t="shared" si="36"/>
        <v>6.473790783355402</v>
      </c>
      <c r="H352" s="10">
        <f t="shared" si="41"/>
        <v>-7.3205962387094869E-2</v>
      </c>
      <c r="I352">
        <f t="shared" si="37"/>
        <v>-0.87847154864513843</v>
      </c>
      <c r="K352">
        <f t="shared" si="38"/>
        <v>-7.6412034591805414E-2</v>
      </c>
      <c r="M352">
        <f t="shared" si="39"/>
        <v>-7.6412034591805414E-2</v>
      </c>
      <c r="N352" s="13">
        <f t="shared" si="40"/>
        <v>1.0278898981817531E-5</v>
      </c>
      <c r="O352" s="13">
        <v>1</v>
      </c>
    </row>
    <row r="353" spans="4:15" x14ac:dyDescent="0.4">
      <c r="D353" s="6">
        <v>5.6800000000000104</v>
      </c>
      <c r="E353" s="7">
        <f t="shared" si="35"/>
        <v>-4.5321868540621715E-2</v>
      </c>
      <c r="G353">
        <f t="shared" si="36"/>
        <v>6.4854975321711033</v>
      </c>
      <c r="H353" s="10">
        <f t="shared" si="41"/>
        <v>-7.2243058453751022E-2</v>
      </c>
      <c r="I353">
        <f t="shared" si="37"/>
        <v>-0.86691670144501232</v>
      </c>
      <c r="K353">
        <f t="shared" si="38"/>
        <v>-7.5467272067155283E-2</v>
      </c>
      <c r="M353">
        <f t="shared" si="39"/>
        <v>-7.5467272067155283E-2</v>
      </c>
      <c r="N353" s="13">
        <f t="shared" si="40"/>
        <v>1.0395553424861364E-5</v>
      </c>
      <c r="O353" s="13">
        <v>1</v>
      </c>
    </row>
    <row r="354" spans="4:15" x14ac:dyDescent="0.4">
      <c r="D354" s="6">
        <v>5.7000000000000099</v>
      </c>
      <c r="E354" s="7">
        <f t="shared" si="35"/>
        <v>-4.4725346279814414E-2</v>
      </c>
      <c r="G354">
        <f t="shared" si="36"/>
        <v>6.4972042809868036</v>
      </c>
      <c r="H354" s="10">
        <f t="shared" si="41"/>
        <v>-7.1292201970024185E-2</v>
      </c>
      <c r="I354">
        <f t="shared" si="37"/>
        <v>-0.85550642364029028</v>
      </c>
      <c r="K354">
        <f t="shared" si="38"/>
        <v>-7.4534149824240267E-2</v>
      </c>
      <c r="M354">
        <f t="shared" si="39"/>
        <v>-7.4534149824240267E-2</v>
      </c>
      <c r="N354" s="13">
        <f t="shared" si="40"/>
        <v>1.0510225889456257E-5</v>
      </c>
      <c r="O354" s="13">
        <v>1</v>
      </c>
    </row>
    <row r="355" spans="4:15" x14ac:dyDescent="0.4">
      <c r="D355" s="6">
        <v>5.7200000000000104</v>
      </c>
      <c r="E355" s="7">
        <f t="shared" si="35"/>
        <v>-4.413629270886453E-2</v>
      </c>
      <c r="G355">
        <f t="shared" si="36"/>
        <v>6.5089110298025021</v>
      </c>
      <c r="H355" s="10">
        <f t="shared" si="41"/>
        <v>-7.0353250577930071E-2</v>
      </c>
      <c r="I355">
        <f t="shared" si="37"/>
        <v>-0.84423900693516085</v>
      </c>
      <c r="K355">
        <f t="shared" si="38"/>
        <v>-7.3612525788157454E-2</v>
      </c>
      <c r="M355">
        <f t="shared" si="39"/>
        <v>-7.3612525788157454E-2</v>
      </c>
      <c r="N355" s="13">
        <f t="shared" si="40"/>
        <v>1.0622874896002753E-5</v>
      </c>
      <c r="O355" s="13">
        <v>1</v>
      </c>
    </row>
    <row r="356" spans="4:15" x14ac:dyDescent="0.4">
      <c r="D356" s="6">
        <v>5.74000000000001</v>
      </c>
      <c r="E356" s="7">
        <f t="shared" si="35"/>
        <v>-4.3554619511938751E-2</v>
      </c>
      <c r="G356">
        <f t="shared" si="36"/>
        <v>6.5206177786182025</v>
      </c>
      <c r="H356" s="10">
        <f t="shared" si="41"/>
        <v>-6.9426063502030386E-2</v>
      </c>
      <c r="I356">
        <f t="shared" si="37"/>
        <v>-0.83311276202436457</v>
      </c>
      <c r="K356">
        <f t="shared" si="38"/>
        <v>-7.2702259574665126E-2</v>
      </c>
      <c r="M356">
        <f t="shared" si="39"/>
        <v>-7.2702259574665126E-2</v>
      </c>
      <c r="N356" s="13">
        <f t="shared" si="40"/>
        <v>1.0733460706347299E-5</v>
      </c>
      <c r="O356" s="13">
        <v>1</v>
      </c>
    </row>
    <row r="357" spans="4:15" x14ac:dyDescent="0.4">
      <c r="D357" s="6">
        <v>5.7600000000000096</v>
      </c>
      <c r="E357" s="7">
        <f t="shared" si="35"/>
        <v>-4.2980239355634726E-2</v>
      </c>
      <c r="G357">
        <f t="shared" si="36"/>
        <v>6.5323245274339028</v>
      </c>
      <c r="H357" s="10">
        <f t="shared" si="41"/>
        <v>-6.8510501532881754E-2</v>
      </c>
      <c r="I357">
        <f t="shared" si="37"/>
        <v>-0.8221260183945811</v>
      </c>
      <c r="K357">
        <f t="shared" si="38"/>
        <v>-7.1803212471465899E-2</v>
      </c>
      <c r="M357">
        <f t="shared" si="39"/>
        <v>-7.1803212471465899E-2</v>
      </c>
      <c r="N357" s="13">
        <f t="shared" si="40"/>
        <v>1.0841945325071682E-5</v>
      </c>
      <c r="O357" s="13">
        <v>1</v>
      </c>
    </row>
    <row r="358" spans="4:15" x14ac:dyDescent="0.4">
      <c r="D358" s="6">
        <v>5.78000000000001</v>
      </c>
      <c r="E358" s="7">
        <f t="shared" si="35"/>
        <v>-4.2413065878696338E-2</v>
      </c>
      <c r="G358">
        <f t="shared" si="36"/>
        <v>6.5440312762496022</v>
      </c>
      <c r="H358" s="10">
        <f t="shared" si="41"/>
        <v>-6.760642701064197E-2</v>
      </c>
      <c r="I358">
        <f t="shared" si="37"/>
        <v>-0.8112771241277037</v>
      </c>
      <c r="K358">
        <f t="shared" si="38"/>
        <v>-7.0915247419650218E-2</v>
      </c>
      <c r="M358">
        <f t="shared" si="39"/>
        <v>-7.0915247419650218E-2</v>
      </c>
      <c r="N358" s="13">
        <f t="shared" si="40"/>
        <v>1.0948292499069508E-5</v>
      </c>
      <c r="O358" s="13">
        <v>1</v>
      </c>
    </row>
    <row r="359" spans="4:15" x14ac:dyDescent="0.4">
      <c r="D359" s="6">
        <v>5.8000000000000096</v>
      </c>
      <c r="E359" s="7">
        <f t="shared" si="35"/>
        <v>-4.1853013681826853E-2</v>
      </c>
      <c r="G359">
        <f t="shared" si="36"/>
        <v>6.5557380250653026</v>
      </c>
      <c r="H359" s="10">
        <f t="shared" si="41"/>
        <v>-6.6713703808832014E-2</v>
      </c>
      <c r="I359">
        <f t="shared" si="37"/>
        <v>-0.80056444570598417</v>
      </c>
      <c r="K359">
        <f t="shared" si="38"/>
        <v>-7.003822899530085E-2</v>
      </c>
      <c r="M359">
        <f t="shared" si="39"/>
        <v>-7.003822899530085E-2</v>
      </c>
      <c r="N359" s="13">
        <f t="shared" si="40"/>
        <v>1.1052467715465643E-5</v>
      </c>
      <c r="O359" s="13">
        <v>1</v>
      </c>
    </row>
    <row r="360" spans="4:15" x14ac:dyDescent="0.4">
      <c r="D360" s="6">
        <v>5.8200000000000101</v>
      </c>
      <c r="E360" s="7">
        <f t="shared" si="35"/>
        <v>-4.129999831759925E-2</v>
      </c>
      <c r="G360">
        <f t="shared" si="36"/>
        <v>6.5674447738810029</v>
      </c>
      <c r="H360" s="10">
        <f t="shared" si="41"/>
        <v>-6.5832197318253197E-2</v>
      </c>
      <c r="I360">
        <f t="shared" si="37"/>
        <v>-0.78998636781903842</v>
      </c>
      <c r="K360">
        <f t="shared" si="38"/>
        <v>-6.9172023391260606E-2</v>
      </c>
      <c r="M360">
        <f t="shared" si="39"/>
        <v>-6.9172023391260606E-2</v>
      </c>
      <c r="N360" s="13">
        <f t="shared" si="40"/>
        <v>1.1154438197940095E-5</v>
      </c>
      <c r="O360" s="13">
        <v>1</v>
      </c>
    </row>
    <row r="361" spans="4:15" x14ac:dyDescent="0.4">
      <c r="D361" s="6">
        <v>5.8400000000000096</v>
      </c>
      <c r="E361" s="7">
        <f t="shared" si="35"/>
        <v>-4.0753936280463816E-2</v>
      </c>
      <c r="G361">
        <f t="shared" si="36"/>
        <v>6.5791515226967032</v>
      </c>
      <c r="H361" s="10">
        <f t="shared" si="41"/>
        <v>-6.4961774431059327E-2</v>
      </c>
      <c r="I361">
        <f t="shared" si="37"/>
        <v>-0.77954129317271192</v>
      </c>
      <c r="K361">
        <f t="shared" si="38"/>
        <v>-6.8316498399059788E-2</v>
      </c>
      <c r="M361">
        <f t="shared" si="39"/>
        <v>-6.8316498399059788E-2</v>
      </c>
      <c r="N361" s="13">
        <f t="shared" si="40"/>
        <v>1.1254172901476761E-5</v>
      </c>
      <c r="O361" s="13">
        <v>1</v>
      </c>
    </row>
    <row r="362" spans="4:15" x14ac:dyDescent="0.4">
      <c r="D362" s="6">
        <v>5.8600000000000101</v>
      </c>
      <c r="E362" s="7">
        <f t="shared" si="35"/>
        <v>-4.0214744996851688E-2</v>
      </c>
      <c r="G362">
        <f t="shared" si="36"/>
        <v>6.5908582715124036</v>
      </c>
      <c r="H362" s="10">
        <f t="shared" si="41"/>
        <v>-6.4102303524981599E-2</v>
      </c>
      <c r="I362">
        <f t="shared" si="37"/>
        <v>-0.76922764229977925</v>
      </c>
      <c r="K362">
        <f t="shared" si="38"/>
        <v>-6.747152339100651E-2</v>
      </c>
      <c r="M362">
        <f t="shared" si="39"/>
        <v>-6.747152339100651E-2</v>
      </c>
      <c r="N362" s="13">
        <f t="shared" si="40"/>
        <v>1.1351642505616921E-5</v>
      </c>
      <c r="O362" s="13">
        <v>1</v>
      </c>
    </row>
    <row r="363" spans="4:15" x14ac:dyDescent="0.4">
      <c r="D363" s="6">
        <v>5.8800000000000097</v>
      </c>
      <c r="E363" s="7">
        <f t="shared" si="35"/>
        <v>-3.9682342815374562E-2</v>
      </c>
      <c r="G363">
        <f t="shared" si="36"/>
        <v>6.6025650203281021</v>
      </c>
      <c r="H363" s="10">
        <f t="shared" si="41"/>
        <v>-6.3253654447707058E-2</v>
      </c>
      <c r="I363">
        <f t="shared" si="37"/>
        <v>-0.7590438533724847</v>
      </c>
      <c r="K363">
        <f t="shared" si="38"/>
        <v>-6.6636969302438398E-2</v>
      </c>
      <c r="M363">
        <f t="shared" si="39"/>
        <v>-6.6636969302438398E-2</v>
      </c>
      <c r="N363" s="13">
        <f t="shared" si="40"/>
        <v>1.1446819406245745E-5</v>
      </c>
      <c r="O363" s="13">
        <v>1</v>
      </c>
    </row>
    <row r="364" spans="4:15" x14ac:dyDescent="0.4">
      <c r="D364" s="6">
        <v>5.9000000000000101</v>
      </c>
      <c r="E364" s="7">
        <f t="shared" si="35"/>
        <v>-3.915664899711932E-2</v>
      </c>
      <c r="G364">
        <f t="shared" si="36"/>
        <v>6.6142717691438042</v>
      </c>
      <c r="H364" s="10">
        <f t="shared" si="41"/>
        <v>-6.2415698501408191E-2</v>
      </c>
      <c r="I364">
        <f t="shared" si="37"/>
        <v>-0.74898838201689832</v>
      </c>
      <c r="K364">
        <f t="shared" si="38"/>
        <v>-6.5812708614134977E-2</v>
      </c>
      <c r="M364">
        <f t="shared" si="39"/>
        <v>-6.5812708614134977E-2</v>
      </c>
      <c r="N364" s="13">
        <f t="shared" si="40"/>
        <v>1.1539677705968046E-5</v>
      </c>
      <c r="O364" s="13">
        <v>1</v>
      </c>
    </row>
    <row r="365" spans="4:15" x14ac:dyDescent="0.4">
      <c r="D365" s="6">
        <v>5.9200000000000097</v>
      </c>
      <c r="E365" s="7">
        <f t="shared" si="35"/>
        <v>-3.8637583706037579E-2</v>
      </c>
      <c r="G365">
        <f t="shared" si="36"/>
        <v>6.6259785179595037</v>
      </c>
      <c r="H365" s="10">
        <f t="shared" si="41"/>
        <v>-6.1588308427423896E-2</v>
      </c>
      <c r="I365">
        <f t="shared" si="37"/>
        <v>-0.7390597011290867</v>
      </c>
      <c r="K365">
        <f t="shared" si="38"/>
        <v>-6.4998615334893581E-2</v>
      </c>
      <c r="M365">
        <f t="shared" si="39"/>
        <v>-6.4998615334893581E-2</v>
      </c>
      <c r="N365" s="13">
        <f t="shared" si="40"/>
        <v>1.1630193203135443E-5</v>
      </c>
      <c r="O365" s="13">
        <v>1</v>
      </c>
    </row>
    <row r="366" spans="4:15" x14ac:dyDescent="0.4">
      <c r="D366" s="6">
        <v>5.9400000000000102</v>
      </c>
      <c r="E366" s="7">
        <f t="shared" si="35"/>
        <v>-3.8125067999428934E-2</v>
      </c>
      <c r="G366">
        <f t="shared" si="36"/>
        <v>6.637685266775204</v>
      </c>
      <c r="H366" s="10">
        <f t="shared" si="41"/>
        <v>-6.0771358391089721E-2</v>
      </c>
      <c r="I366">
        <f t="shared" si="37"/>
        <v>-0.72925630069307668</v>
      </c>
      <c r="K366">
        <f t="shared" si="38"/>
        <v>-6.4194564984263611E-2</v>
      </c>
      <c r="M366">
        <f t="shared" si="39"/>
        <v>-6.4194564984263611E-2</v>
      </c>
      <c r="N366" s="13">
        <f t="shared" si="40"/>
        <v>1.1718343379549191E-5</v>
      </c>
      <c r="O366" s="13">
        <v>1</v>
      </c>
    </row>
    <row r="367" spans="4:15" x14ac:dyDescent="0.4">
      <c r="D367" s="6">
        <v>5.9600000000000097</v>
      </c>
      <c r="E367" s="7">
        <f t="shared" si="35"/>
        <v>-3.7619023818518026E-2</v>
      </c>
      <c r="G367">
        <f t="shared" si="36"/>
        <v>6.6493920155909043</v>
      </c>
      <c r="H367" s="10">
        <f t="shared" si="41"/>
        <v>-5.9964723966717738E-2</v>
      </c>
      <c r="I367">
        <f t="shared" si="37"/>
        <v>-0.71957668760061289</v>
      </c>
      <c r="K367">
        <f t="shared" si="38"/>
        <v>-6.3400434575443809E-2</v>
      </c>
      <c r="M367">
        <f t="shared" si="39"/>
        <v>-6.3400434575443809E-2</v>
      </c>
      <c r="N367" s="13">
        <f t="shared" si="40"/>
        <v>1.180410738691287E-5</v>
      </c>
      <c r="O367" s="13">
        <v>1</v>
      </c>
    </row>
    <row r="368" spans="4:15" x14ac:dyDescent="0.4">
      <c r="D368" s="6">
        <v>5.9800000000000102</v>
      </c>
      <c r="E368" s="7">
        <f t="shared" si="35"/>
        <v>-3.7119373979123883E-2</v>
      </c>
      <c r="G368">
        <f t="shared" si="36"/>
        <v>6.6610987644066029</v>
      </c>
      <c r="H368" s="10">
        <f t="shared" si="41"/>
        <v>-5.9168282122723473E-2</v>
      </c>
      <c r="I368">
        <f t="shared" si="37"/>
        <v>-0.71001938547268173</v>
      </c>
      <c r="K368">
        <f t="shared" si="38"/>
        <v>-6.2616102598339274E-2</v>
      </c>
      <c r="M368">
        <f t="shared" si="39"/>
        <v>-6.2616102598339274E-2</v>
      </c>
      <c r="N368" s="13">
        <f t="shared" si="40"/>
        <v>1.1887466032075569E-5</v>
      </c>
      <c r="O368" s="13">
        <v>1</v>
      </c>
    </row>
    <row r="369" spans="4:15" x14ac:dyDescent="0.4">
      <c r="D369" s="6">
        <v>6.0000000000000098</v>
      </c>
      <c r="E369" s="7">
        <f t="shared" si="35"/>
        <v>-3.6626042162421865E-2</v>
      </c>
      <c r="G369">
        <f t="shared" si="36"/>
        <v>6.6728055132223032</v>
      </c>
      <c r="H369" s="10">
        <f t="shared" si="41"/>
        <v>-5.8381911206900464E-2</v>
      </c>
      <c r="I369">
        <f t="shared" si="37"/>
        <v>-0.70058293448280562</v>
      </c>
      <c r="K369">
        <f t="shared" si="38"/>
        <v>-6.1841449002778555E-2</v>
      </c>
      <c r="M369">
        <f t="shared" si="39"/>
        <v>-6.1841449002778555E-2</v>
      </c>
      <c r="N369" s="13">
        <f t="shared" si="40"/>
        <v>1.1968401761109042E-5</v>
      </c>
      <c r="O369" s="13">
        <v>1</v>
      </c>
    </row>
    <row r="370" spans="4:15" x14ac:dyDescent="0.4">
      <c r="D370" s="6">
        <v>6.0200000000000102</v>
      </c>
      <c r="E370" s="7">
        <f t="shared" si="35"/>
        <v>-3.6138952905796662E-2</v>
      </c>
      <c r="G370">
        <f t="shared" si="36"/>
        <v>6.6845122620380035</v>
      </c>
      <c r="H370" s="10">
        <f t="shared" si="41"/>
        <v>-5.7605490931839885E-2</v>
      </c>
      <c r="I370">
        <f t="shared" si="37"/>
        <v>-0.6912658911820786</v>
      </c>
      <c r="K370">
        <f t="shared" si="38"/>
        <v>-6.1076355181890966E-2</v>
      </c>
      <c r="M370">
        <f t="shared" si="39"/>
        <v>-6.1076355181890966E-2</v>
      </c>
      <c r="N370" s="13">
        <f t="shared" si="40"/>
        <v>1.2046898642282654E-5</v>
      </c>
      <c r="O370" s="13">
        <v>1</v>
      </c>
    </row>
    <row r="371" spans="4:15" x14ac:dyDescent="0.4">
      <c r="D371" s="6">
        <v>6.0400000000000098</v>
      </c>
      <c r="E371" s="7">
        <f t="shared" si="35"/>
        <v>-3.5658031593786395E-2</v>
      </c>
      <c r="G371">
        <f t="shared" si="36"/>
        <v>6.696219010853703</v>
      </c>
      <c r="H371" s="10">
        <f t="shared" si="41"/>
        <v>-5.6838902360495526E-2</v>
      </c>
      <c r="I371">
        <f t="shared" si="37"/>
        <v>-0.68206682832594634</v>
      </c>
      <c r="K371">
        <f t="shared" si="38"/>
        <v>-6.0320703955643248E-2</v>
      </c>
      <c r="M371">
        <f t="shared" si="39"/>
        <v>-6.0320703955643248E-2</v>
      </c>
      <c r="N371" s="13">
        <f t="shared" si="40"/>
        <v>1.2122942347973224E-5</v>
      </c>
      <c r="O371" s="13">
        <v>1</v>
      </c>
    </row>
    <row r="372" spans="4:15" x14ac:dyDescent="0.4">
      <c r="D372" s="6">
        <v>6.0600000000000103</v>
      </c>
      <c r="E372" s="7">
        <f t="shared" si="35"/>
        <v>-3.5183204449116524E-2</v>
      </c>
      <c r="G372">
        <f t="shared" si="36"/>
        <v>6.7079257596694042</v>
      </c>
      <c r="H372" s="10">
        <f t="shared" si="41"/>
        <v>-5.6082027891891734E-2</v>
      </c>
      <c r="I372">
        <f t="shared" si="37"/>
        <v>-0.6729843347027008</v>
      </c>
      <c r="K372">
        <f t="shared" si="38"/>
        <v>-5.957437955453395E-2</v>
      </c>
      <c r="M372">
        <f t="shared" si="39"/>
        <v>-5.957437955453395E-2</v>
      </c>
      <c r="N372" s="13">
        <f t="shared" si="40"/>
        <v>1.2196520135559855E-5</v>
      </c>
      <c r="O372" s="13">
        <v>1</v>
      </c>
    </row>
    <row r="373" spans="4:15" x14ac:dyDescent="0.4">
      <c r="D373" s="6">
        <v>6.0800000000000098</v>
      </c>
      <c r="E373" s="7">
        <f t="shared" si="35"/>
        <v>-3.4714398523823499E-2</v>
      </c>
      <c r="G373">
        <f t="shared" si="36"/>
        <v>6.7196325084851036</v>
      </c>
      <c r="H373" s="10">
        <f t="shared" si="41"/>
        <v>-5.5334751246974664E-2</v>
      </c>
      <c r="I373">
        <f t="shared" si="37"/>
        <v>-0.66401701496369592</v>
      </c>
      <c r="K373">
        <f t="shared" si="38"/>
        <v>-5.8837267603448366E-2</v>
      </c>
      <c r="M373">
        <f t="shared" si="39"/>
        <v>-5.8837267603448366E-2</v>
      </c>
      <c r="N373" s="13">
        <f t="shared" si="40"/>
        <v>1.2267620827365817E-5</v>
      </c>
      <c r="O373" s="13">
        <v>1</v>
      </c>
    </row>
    <row r="374" spans="4:15" x14ac:dyDescent="0.4">
      <c r="D374" s="6">
        <v>6.1000000000000103</v>
      </c>
      <c r="E374" s="7">
        <f t="shared" si="35"/>
        <v>-3.4251541690466812E-2</v>
      </c>
      <c r="G374">
        <f t="shared" si="36"/>
        <v>6.731339257300804</v>
      </c>
      <c r="H374" s="10">
        <f t="shared" si="41"/>
        <v>-5.4596957454604106E-2</v>
      </c>
      <c r="I374">
        <f t="shared" si="37"/>
        <v>-0.65516348945524927</v>
      </c>
      <c r="K374">
        <f t="shared" si="38"/>
        <v>-5.8109255105668244E-2</v>
      </c>
      <c r="M374">
        <f t="shared" si="39"/>
        <v>-5.8109255105668244E-2</v>
      </c>
      <c r="N374" s="13">
        <f t="shared" si="40"/>
        <v>1.2336234789670658E-5</v>
      </c>
      <c r="O374" s="13">
        <v>1</v>
      </c>
    </row>
    <row r="375" spans="4:15" x14ac:dyDescent="0.4">
      <c r="D375" s="6">
        <v>6.1200000000000099</v>
      </c>
      <c r="E375" s="7">
        <f t="shared" si="35"/>
        <v>-3.3794562633429337E-2</v>
      </c>
      <c r="G375">
        <f t="shared" si="36"/>
        <v>6.7430460061165043</v>
      </c>
      <c r="H375" s="10">
        <f t="shared" si="41"/>
        <v>-5.3868532837686368E-2</v>
      </c>
      <c r="I375">
        <f t="shared" si="37"/>
        <v>-0.64642239405223645</v>
      </c>
      <c r="K375">
        <f t="shared" si="38"/>
        <v>-5.7390230427041208E-2</v>
      </c>
      <c r="M375">
        <f t="shared" si="39"/>
        <v>-5.7390230427041208E-2</v>
      </c>
      <c r="N375" s="13">
        <f t="shared" si="40"/>
        <v>1.2402353910867691E-5</v>
      </c>
      <c r="O375" s="13">
        <v>1</v>
      </c>
    </row>
    <row r="376" spans="4:15" x14ac:dyDescent="0.4">
      <c r="D376" s="6">
        <v>6.1400000000000103</v>
      </c>
      <c r="E376" s="7">
        <f t="shared" si="35"/>
        <v>-3.3343390840304722E-2</v>
      </c>
      <c r="G376">
        <f t="shared" si="36"/>
        <v>6.7547527549322037</v>
      </c>
      <c r="H376" s="10">
        <f t="shared" si="41"/>
        <v>-5.3149364999445732E-2</v>
      </c>
      <c r="I376">
        <f t="shared" si="37"/>
        <v>-0.63779237999334881</v>
      </c>
      <c r="K376">
        <f t="shared" si="38"/>
        <v>-5.6680083280305382E-2</v>
      </c>
      <c r="M376">
        <f t="shared" si="39"/>
        <v>-5.6680083280305382E-2</v>
      </c>
      <c r="N376" s="13">
        <f t="shared" si="40"/>
        <v>1.2465971578796523E-5</v>
      </c>
      <c r="O376" s="13">
        <v>1</v>
      </c>
    </row>
    <row r="377" spans="4:15" x14ac:dyDescent="0.4">
      <c r="D377" s="6">
        <v>6.1600000000000099</v>
      </c>
      <c r="E377" s="7">
        <f t="shared" si="35"/>
        <v>-3.2897956593371636E-2</v>
      </c>
      <c r="G377">
        <f t="shared" si="36"/>
        <v>6.7664595037479041</v>
      </c>
      <c r="H377" s="10">
        <f t="shared" si="41"/>
        <v>-5.2439342809834394E-2</v>
      </c>
      <c r="I377">
        <f t="shared" si="37"/>
        <v>-0.62927211371801273</v>
      </c>
      <c r="K377">
        <f t="shared" si="38"/>
        <v>-5.5978704709569289E-2</v>
      </c>
      <c r="M377">
        <f t="shared" si="39"/>
        <v>-5.5978704709569289E-2</v>
      </c>
      <c r="N377" s="13">
        <f t="shared" si="40"/>
        <v>1.2527082657295009E-5</v>
      </c>
      <c r="O377" s="13">
        <v>1</v>
      </c>
    </row>
    <row r="378" spans="4:15" x14ac:dyDescent="0.4">
      <c r="D378" s="6">
        <v>6.1800000000000104</v>
      </c>
      <c r="E378" s="7">
        <f t="shared" si="35"/>
        <v>-3.245819096115362E-2</v>
      </c>
      <c r="G378">
        <f t="shared" si="36"/>
        <v>6.7781662525636044</v>
      </c>
      <c r="H378" s="10">
        <f t="shared" si="41"/>
        <v>-5.1738356392078876E-2</v>
      </c>
      <c r="I378">
        <f t="shared" si="37"/>
        <v>-0.62086027670494648</v>
      </c>
      <c r="K378">
        <f t="shared" si="38"/>
        <v>-5.5285987074948306E-2</v>
      </c>
      <c r="M378">
        <f t="shared" si="39"/>
        <v>-5.5285987074948306E-2</v>
      </c>
      <c r="N378" s="13">
        <f t="shared" si="40"/>
        <v>1.2585683462036622E-5</v>
      </c>
      <c r="O378" s="13">
        <v>1</v>
      </c>
    </row>
    <row r="379" spans="4:15" x14ac:dyDescent="0.4">
      <c r="D379" s="6">
        <v>6.2000000000000099</v>
      </c>
      <c r="E379" s="7">
        <f t="shared" si="35"/>
        <v>-3.2024025790064303E-2</v>
      </c>
      <c r="G379">
        <f t="shared" si="36"/>
        <v>6.7898730013793047</v>
      </c>
      <c r="H379" s="10">
        <f t="shared" si="41"/>
        <v>-5.1046297109362503E-2</v>
      </c>
      <c r="I379">
        <f t="shared" si="37"/>
        <v>-0.61255556531235</v>
      </c>
      <c r="K379">
        <f t="shared" si="38"/>
        <v>-5.4601824037354016E-2</v>
      </c>
      <c r="M379">
        <f t="shared" si="39"/>
        <v>-5.4601824037354016E-2</v>
      </c>
      <c r="N379" s="13">
        <f t="shared" si="40"/>
        <v>1.2641771735672767E-5</v>
      </c>
      <c r="O379" s="13">
        <v>1</v>
      </c>
    </row>
    <row r="380" spans="4:15" x14ac:dyDescent="0.4">
      <c r="D380" s="6">
        <v>6.2200000000000104</v>
      </c>
      <c r="E380" s="7">
        <f t="shared" si="35"/>
        <v>-3.1595393696136863E-2</v>
      </c>
      <c r="G380">
        <f t="shared" si="36"/>
        <v>6.801579750195005</v>
      </c>
      <c r="H380" s="10">
        <f t="shared" si="41"/>
        <v>-5.0363057551642158E-2</v>
      </c>
      <c r="I380">
        <f t="shared" si="37"/>
        <v>-0.60435669061970587</v>
      </c>
      <c r="K380">
        <f t="shared" si="38"/>
        <v>-5.392611054343778E-2</v>
      </c>
      <c r="M380">
        <f t="shared" si="39"/>
        <v>-5.392611054343778E-2</v>
      </c>
      <c r="N380" s="13">
        <f t="shared" si="40"/>
        <v>1.2695346622343732E-5</v>
      </c>
      <c r="O380" s="13">
        <v>1</v>
      </c>
    </row>
    <row r="381" spans="4:15" x14ac:dyDescent="0.4">
      <c r="D381" s="6">
        <v>6.24000000000001</v>
      </c>
      <c r="E381" s="7">
        <f t="shared" si="35"/>
        <v>-3.1172228056837378E-2</v>
      </c>
      <c r="G381">
        <f t="shared" si="36"/>
        <v>6.8132864990107036</v>
      </c>
      <c r="H381" s="10">
        <f t="shared" si="41"/>
        <v>-4.9688531522598785E-2</v>
      </c>
      <c r="I381">
        <f t="shared" si="37"/>
        <v>-0.59626237827118544</v>
      </c>
      <c r="K381">
        <f t="shared" si="38"/>
        <v>-5.3258742810686953E-2</v>
      </c>
      <c r="M381">
        <f t="shared" si="39"/>
        <v>-5.3258742810686953E-2</v>
      </c>
      <c r="N381" s="13">
        <f t="shared" si="40"/>
        <v>1.2746408641592176E-5</v>
      </c>
      <c r="O381" s="13">
        <v>1</v>
      </c>
    </row>
    <row r="382" spans="4:15" x14ac:dyDescent="0.4">
      <c r="D382" s="6">
        <v>6.2600000000000096</v>
      </c>
      <c r="E382" s="7">
        <f t="shared" si="35"/>
        <v>-3.0754463002960843E-2</v>
      </c>
      <c r="G382">
        <f t="shared" si="36"/>
        <v>6.8249932478264039</v>
      </c>
      <c r="H382" s="10">
        <f t="shared" si="41"/>
        <v>-4.9022614026719584E-2</v>
      </c>
      <c r="I382">
        <f t="shared" si="37"/>
        <v>-0.58827136832063498</v>
      </c>
      <c r="K382">
        <f t="shared" si="38"/>
        <v>-5.2599618312672611E-2</v>
      </c>
      <c r="M382">
        <f t="shared" si="39"/>
        <v>-5.2599618312672611E-2</v>
      </c>
      <c r="N382" s="13">
        <f t="shared" si="40"/>
        <v>1.2794959661726323E-5</v>
      </c>
      <c r="O382" s="13">
        <v>1</v>
      </c>
    </row>
    <row r="383" spans="4:15" x14ac:dyDescent="0.4">
      <c r="D383" s="6">
        <v>6.28000000000001</v>
      </c>
      <c r="E383" s="7">
        <f t="shared" si="35"/>
        <v>-3.0342033410609707E-2</v>
      </c>
      <c r="G383">
        <f t="shared" si="36"/>
        <v>6.8366999966421043</v>
      </c>
      <c r="H383" s="10">
        <f t="shared" si="41"/>
        <v>-4.8365201256511871E-2</v>
      </c>
      <c r="I383">
        <f t="shared" si="37"/>
        <v>-0.58038241507814248</v>
      </c>
      <c r="K383">
        <f t="shared" si="38"/>
        <v>-5.1948635764449316E-2</v>
      </c>
      <c r="M383">
        <f t="shared" si="39"/>
        <v>-5.1948635764449316E-2</v>
      </c>
      <c r="N383" s="13">
        <f t="shared" si="40"/>
        <v>1.2841002872676882E-5</v>
      </c>
      <c r="O383" s="13">
        <v>1</v>
      </c>
    </row>
    <row r="384" spans="4:15" x14ac:dyDescent="0.4">
      <c r="D384" s="6">
        <v>6.3000000000000096</v>
      </c>
      <c r="E384" s="7">
        <f t="shared" si="35"/>
        <v>-2.9934874893253714E-2</v>
      </c>
      <c r="G384">
        <f t="shared" si="36"/>
        <v>6.8484067454578037</v>
      </c>
      <c r="H384" s="10">
        <f t="shared" si="41"/>
        <v>-4.7716190579846426E-2</v>
      </c>
      <c r="I384">
        <f t="shared" si="37"/>
        <v>-0.57259428695815706</v>
      </c>
      <c r="K384">
        <f t="shared" si="38"/>
        <v>-5.1305695108103955E-2</v>
      </c>
      <c r="M384">
        <f t="shared" si="39"/>
        <v>-5.1305695108103955E-2</v>
      </c>
      <c r="N384" s="13">
        <f t="shared" si="40"/>
        <v>1.2884542758381302E-5</v>
      </c>
      <c r="O384" s="13">
        <v>1</v>
      </c>
    </row>
    <row r="385" spans="4:15" x14ac:dyDescent="0.4">
      <c r="D385" s="6">
        <v>6.3200000000000101</v>
      </c>
      <c r="E385" s="7">
        <f t="shared" si="35"/>
        <v>-2.9532923793870531E-2</v>
      </c>
      <c r="G385">
        <f t="shared" si="36"/>
        <v>6.8601134942735058</v>
      </c>
      <c r="H385" s="10">
        <f t="shared" si="41"/>
        <v>-4.7075480527429624E-2</v>
      </c>
      <c r="I385">
        <f t="shared" si="37"/>
        <v>-0.56490576632915546</v>
      </c>
      <c r="K385">
        <f t="shared" si="38"/>
        <v>-5.067069749845423E-2</v>
      </c>
      <c r="M385">
        <f t="shared" si="39"/>
        <v>-5.067069749845423E-2</v>
      </c>
      <c r="N385" s="13">
        <f t="shared" si="40"/>
        <v>1.2925585068743345E-5</v>
      </c>
      <c r="O385" s="13">
        <v>1</v>
      </c>
    </row>
    <row r="386" spans="4:15" x14ac:dyDescent="0.4">
      <c r="D386" s="6">
        <v>6.3400000000000096</v>
      </c>
      <c r="E386" s="7">
        <f t="shared" si="35"/>
        <v>-2.9136117177166437E-2</v>
      </c>
      <c r="G386">
        <f t="shared" si="36"/>
        <v>6.8718202430892044</v>
      </c>
      <c r="H386" s="10">
        <f t="shared" si="41"/>
        <v>-4.6442970780403305E-2</v>
      </c>
      <c r="I386">
        <f t="shared" si="37"/>
        <v>-0.55731564936483968</v>
      </c>
      <c r="K386">
        <f t="shared" si="38"/>
        <v>-5.0043545288896603E-2</v>
      </c>
      <c r="M386">
        <f t="shared" si="39"/>
        <v>-5.0043545288896603E-2</v>
      </c>
      <c r="N386" s="13">
        <f t="shared" si="40"/>
        <v>1.2964136791211757E-5</v>
      </c>
      <c r="O386" s="13">
        <v>1</v>
      </c>
    </row>
    <row r="387" spans="4:15" x14ac:dyDescent="0.4">
      <c r="D387" s="6">
        <v>6.3600000000000101</v>
      </c>
      <c r="E387" s="7">
        <f t="shared" si="35"/>
        <v>-2.8744392821876175E-2</v>
      </c>
      <c r="G387">
        <f t="shared" si="36"/>
        <v>6.8835269919049047</v>
      </c>
      <c r="H387" s="10">
        <f t="shared" si="41"/>
        <v>-4.5818562158070626E-2</v>
      </c>
      <c r="I387">
        <f t="shared" si="37"/>
        <v>-0.54982274589684754</v>
      </c>
      <c r="K387">
        <f t="shared" si="38"/>
        <v>-4.9424142017399572E-2</v>
      </c>
      <c r="M387">
        <f t="shared" si="39"/>
        <v>-4.9424142017399572E-2</v>
      </c>
      <c r="N387" s="13">
        <f t="shared" si="40"/>
        <v>1.3000206121998541E-5</v>
      </c>
      <c r="O387" s="13">
        <v>1</v>
      </c>
    </row>
    <row r="388" spans="4:15" x14ac:dyDescent="0.4">
      <c r="D388" s="6">
        <v>6.3800000000000097</v>
      </c>
      <c r="E388" s="7">
        <f t="shared" si="35"/>
        <v>-2.8357689213141562E-2</v>
      </c>
      <c r="G388">
        <f t="shared" si="36"/>
        <v>6.895233740720605</v>
      </c>
      <c r="H388" s="10">
        <f t="shared" si="41"/>
        <v>-4.5202156605747654E-2</v>
      </c>
      <c r="I388">
        <f t="shared" si="37"/>
        <v>-0.54242587926897179</v>
      </c>
      <c r="K388">
        <f t="shared" si="38"/>
        <v>-4.8812392392645614E-2</v>
      </c>
      <c r="M388">
        <f t="shared" si="39"/>
        <v>-4.8812392392645614E-2</v>
      </c>
      <c r="N388" s="13">
        <f t="shared" si="40"/>
        <v>1.3033802436998732E-5</v>
      </c>
      <c r="O388" s="13">
        <v>1</v>
      </c>
    </row>
    <row r="389" spans="4:15" x14ac:dyDescent="0.4">
      <c r="D389" s="6">
        <v>6.4000000000000101</v>
      </c>
      <c r="E389" s="7">
        <f t="shared" si="35"/>
        <v>-2.7975945534967604E-2</v>
      </c>
      <c r="G389">
        <f t="shared" si="36"/>
        <v>6.9069404895363045</v>
      </c>
      <c r="H389" s="10">
        <f t="shared" si="41"/>
        <v>-4.4593657182738361E-2</v>
      </c>
      <c r="I389">
        <f t="shared" si="37"/>
        <v>-0.53512388619286033</v>
      </c>
      <c r="K389">
        <f t="shared" si="38"/>
        <v>-4.820820228031765E-2</v>
      </c>
      <c r="M389">
        <f t="shared" si="39"/>
        <v>-4.820820228031765E-2</v>
      </c>
      <c r="N389" s="13">
        <f t="shared" si="40"/>
        <v>1.3064936262434469E-5</v>
      </c>
      <c r="O389" s="13">
        <v>1</v>
      </c>
    </row>
    <row r="390" spans="4:15" x14ac:dyDescent="0.4">
      <c r="D390" s="6">
        <v>6.4200000000000097</v>
      </c>
      <c r="E390" s="7">
        <f t="shared" si="35"/>
        <v>-2.7599101662756021E-2</v>
      </c>
      <c r="G390">
        <f t="shared" si="36"/>
        <v>6.9186472383520048</v>
      </c>
      <c r="H390" s="10">
        <f t="shared" si="41"/>
        <v>-4.3992968050433102E-2</v>
      </c>
      <c r="I390">
        <f t="shared" si="37"/>
        <v>-0.52791561660519726</v>
      </c>
      <c r="K390">
        <f t="shared" si="38"/>
        <v>-4.7611478689529751E-2</v>
      </c>
      <c r="M390">
        <f t="shared" si="39"/>
        <v>-4.7611478689529751E-2</v>
      </c>
      <c r="N390" s="13">
        <f t="shared" si="40"/>
        <v>1.3093619245255638E-5</v>
      </c>
      <c r="O390" s="13">
        <v>1</v>
      </c>
    </row>
    <row r="391" spans="4:15" x14ac:dyDescent="0.4">
      <c r="D391" s="6">
        <v>6.4400000000000102</v>
      </c>
      <c r="E391" s="7">
        <f t="shared" si="35"/>
        <v>-2.7227098155914804E-2</v>
      </c>
      <c r="G391">
        <f t="shared" si="36"/>
        <v>6.9303539871677051</v>
      </c>
      <c r="H391" s="10">
        <f t="shared" si="41"/>
        <v>-4.3399994460528196E-2</v>
      </c>
      <c r="I391">
        <f t="shared" si="37"/>
        <v>-0.52079993352633835</v>
      </c>
      <c r="K391">
        <f t="shared" si="38"/>
        <v>-4.7022129759402682E-2</v>
      </c>
      <c r="M391">
        <f t="shared" si="39"/>
        <v>-4.7022129759402682E-2</v>
      </c>
      <c r="N391" s="13">
        <f t="shared" si="40"/>
        <v>1.3119864123352564E-5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-2.6859876250543691E-2</v>
      </c>
      <c r="G392">
        <f t="shared" si="36"/>
        <v>6.9420607359834037</v>
      </c>
      <c r="H392" s="10">
        <f t="shared" si="41"/>
        <v>-4.2814642743366646E-2</v>
      </c>
      <c r="I392">
        <f t="shared" si="37"/>
        <v>-0.5137757129203997</v>
      </c>
      <c r="K392">
        <f t="shared" si="38"/>
        <v>-4.6440064745780912E-2</v>
      </c>
      <c r="M392">
        <f t="shared" si="39"/>
        <v>-4.6440064745780912E-2</v>
      </c>
      <c r="N392" s="13">
        <f t="shared" si="40"/>
        <v>1.3143684695589469E-5</v>
      </c>
      <c r="O392" s="13">
        <v>1</v>
      </c>
    </row>
    <row r="393" spans="4:15" x14ac:dyDescent="0.4">
      <c r="D393" s="6">
        <v>6.4800000000000102</v>
      </c>
      <c r="E393" s="7">
        <f t="shared" si="35"/>
        <v>-2.6497377852194245E-2</v>
      </c>
      <c r="G393">
        <f t="shared" si="36"/>
        <v>6.9537674847991058</v>
      </c>
      <c r="H393" s="10">
        <f t="shared" si="41"/>
        <v>-4.223682029639763E-2</v>
      </c>
      <c r="I393">
        <f t="shared" si="37"/>
        <v>-0.50684184355677153</v>
      </c>
      <c r="K393">
        <f t="shared" si="38"/>
        <v>-4.5865194008091324E-2</v>
      </c>
      <c r="M393">
        <f t="shared" si="39"/>
        <v>-4.5865194008091324E-2</v>
      </c>
      <c r="N393" s="13">
        <f t="shared" si="40"/>
        <v>1.3165095791709876E-5</v>
      </c>
      <c r="O393" s="13">
        <v>1</v>
      </c>
    </row>
    <row r="394" spans="4:15" x14ac:dyDescent="0.4">
      <c r="D394" s="6">
        <v>6.5000000000000098</v>
      </c>
      <c r="E394" s="7">
        <f t="shared" si="35"/>
        <v>-2.6139545528704393E-2</v>
      </c>
      <c r="G394">
        <f t="shared" si="36"/>
        <v>6.9654742336148043</v>
      </c>
      <c r="H394" s="10">
        <f t="shared" si="41"/>
        <v>-4.1666435572754804E-2</v>
      </c>
      <c r="I394">
        <f t="shared" si="37"/>
        <v>-0.49999722687305764</v>
      </c>
      <c r="K394">
        <f t="shared" si="38"/>
        <v>-4.5297428996343765E-2</v>
      </c>
      <c r="M394">
        <f t="shared" si="39"/>
        <v>-4.5297428996343765E-2</v>
      </c>
      <c r="N394" s="13">
        <f t="shared" si="40"/>
        <v>1.3184113242146288E-5</v>
      </c>
      <c r="O394" s="13">
        <v>1</v>
      </c>
    </row>
    <row r="395" spans="4:15" x14ac:dyDescent="0.4">
      <c r="D395" s="6">
        <v>6.5200000000000102</v>
      </c>
      <c r="E395" s="7">
        <f t="shared" si="35"/>
        <v>-2.5786322503106109E-2</v>
      </c>
      <c r="G395">
        <f t="shared" si="36"/>
        <v>6.9771809824305047</v>
      </c>
      <c r="H395" s="10">
        <f t="shared" si="41"/>
        <v>-4.1103398069951141E-2</v>
      </c>
      <c r="I395">
        <f t="shared" si="37"/>
        <v>-0.4932407768394137</v>
      </c>
      <c r="K395">
        <f t="shared" si="38"/>
        <v>-4.4736682238268918E-2</v>
      </c>
      <c r="M395">
        <f t="shared" si="39"/>
        <v>-4.4736682238268918E-2</v>
      </c>
      <c r="N395" s="13">
        <f t="shared" si="40"/>
        <v>1.3200753847748599E-5</v>
      </c>
      <c r="O395" s="13">
        <v>1</v>
      </c>
    </row>
    <row r="396" spans="4:15" x14ac:dyDescent="0.4">
      <c r="D396" s="6">
        <v>6.5400000000000098</v>
      </c>
      <c r="E396" s="7">
        <f t="shared" si="35"/>
        <v>-2.5437652646606159E-2</v>
      </c>
      <c r="G396">
        <f t="shared" si="36"/>
        <v>6.988887731246205</v>
      </c>
      <c r="H396" s="10">
        <f t="shared" si="41"/>
        <v>-4.0547618318690221E-2</v>
      </c>
      <c r="I396">
        <f t="shared" si="37"/>
        <v>-0.48657141982428265</v>
      </c>
      <c r="K396">
        <f t="shared" si="38"/>
        <v>-4.4182867326596854E-2</v>
      </c>
      <c r="M396">
        <f t="shared" si="39"/>
        <v>-4.4182867326596854E-2</v>
      </c>
      <c r="N396" s="13">
        <f t="shared" si="40"/>
        <v>1.3215035349486165E-5</v>
      </c>
      <c r="O396" s="13">
        <v>1</v>
      </c>
    </row>
    <row r="397" spans="4:15" x14ac:dyDescent="0.4">
      <c r="D397" s="6">
        <v>6.5600000000000103</v>
      </c>
      <c r="E397" s="7">
        <f t="shared" si="35"/>
        <v>-2.5093480471638542E-2</v>
      </c>
      <c r="G397">
        <f t="shared" si="36"/>
        <v>7.0005944800619062</v>
      </c>
      <c r="H397" s="10">
        <f t="shared" si="41"/>
        <v>-3.9999007871791836E-2</v>
      </c>
      <c r="I397">
        <f t="shared" si="37"/>
        <v>-0.47998809446150204</v>
      </c>
      <c r="K397">
        <f t="shared" si="38"/>
        <v>-4.3635898906471522E-2</v>
      </c>
      <c r="M397">
        <f t="shared" si="39"/>
        <v>-4.3635898906471522E-2</v>
      </c>
      <c r="N397" s="13">
        <f t="shared" si="40"/>
        <v>1.3226976398133476E-5</v>
      </c>
      <c r="O397" s="13">
        <v>1</v>
      </c>
    </row>
    <row r="398" spans="4:15" x14ac:dyDescent="0.4">
      <c r="D398" s="6">
        <v>6.5800000000000098</v>
      </c>
      <c r="E398" s="7">
        <f t="shared" si="35"/>
        <v>-2.4753751124988531E-2</v>
      </c>
      <c r="G398">
        <f t="shared" si="36"/>
        <v>7.0123012288776065</v>
      </c>
      <c r="H398" s="10">
        <f t="shared" si="41"/>
        <v>-3.945747929323172E-2</v>
      </c>
      <c r="I398">
        <f t="shared" si="37"/>
        <v>-0.47348975151878064</v>
      </c>
      <c r="K398">
        <f t="shared" si="38"/>
        <v>-4.3095692663002422E-2</v>
      </c>
      <c r="M398">
        <f t="shared" si="39"/>
        <v>-4.3095692663002422E-2</v>
      </c>
      <c r="N398" s="13">
        <f t="shared" si="40"/>
        <v>1.3236596523978283E-5</v>
      </c>
      <c r="O398" s="13">
        <v>1</v>
      </c>
    </row>
    <row r="399" spans="4:15" x14ac:dyDescent="0.4">
      <c r="D399" s="6">
        <v>6.6000000000000103</v>
      </c>
      <c r="E399" s="7">
        <f t="shared" si="35"/>
        <v>-2.4418410380987104E-2</v>
      </c>
      <c r="G399">
        <f t="shared" si="36"/>
        <v>7.0240079776933051</v>
      </c>
      <c r="H399" s="10">
        <f t="shared" si="41"/>
        <v>-3.8922946147293448E-2</v>
      </c>
      <c r="I399">
        <f t="shared" si="37"/>
        <v>-0.46707535376752141</v>
      </c>
      <c r="K399">
        <f t="shared" si="38"/>
        <v>-4.256216530895103E-2</v>
      </c>
      <c r="M399">
        <f t="shared" si="39"/>
        <v>-4.256216530895103E-2</v>
      </c>
      <c r="N399" s="13">
        <f t="shared" si="40"/>
        <v>1.3243916106575716E-5</v>
      </c>
      <c r="O399" s="13">
        <v>1</v>
      </c>
    </row>
    <row r="400" spans="4:15" x14ac:dyDescent="0.4">
      <c r="D400" s="6">
        <v>6.6200000000000099</v>
      </c>
      <c r="E400" s="7">
        <f t="shared" si="35"/>
        <v>-2.4087404634775447E-2</v>
      </c>
      <c r="G400">
        <f t="shared" si="36"/>
        <v>7.0357147265090054</v>
      </c>
      <c r="H400" s="10">
        <f t="shared" si="41"/>
        <v>-3.8395322987832069E-2</v>
      </c>
      <c r="I400">
        <f t="shared" si="37"/>
        <v>-0.4607438758539848</v>
      </c>
      <c r="K400">
        <f t="shared" si="38"/>
        <v>-4.2035234572551684E-2</v>
      </c>
      <c r="M400">
        <f t="shared" si="39"/>
        <v>-4.2035234572551684E-2</v>
      </c>
      <c r="N400" s="13">
        <f t="shared" si="40"/>
        <v>1.3248956344576063E-5</v>
      </c>
      <c r="O400" s="13">
        <v>1</v>
      </c>
    </row>
    <row r="401" spans="4:15" x14ac:dyDescent="0.4">
      <c r="D401" s="6">
        <v>6.6400000000000103</v>
      </c>
      <c r="E401" s="7">
        <f t="shared" si="35"/>
        <v>-2.3760680895638479E-2</v>
      </c>
      <c r="G401">
        <f t="shared" si="36"/>
        <v>7.0474214753247058</v>
      </c>
      <c r="H401" s="10">
        <f t="shared" si="41"/>
        <v>-3.7874525347647736E-2</v>
      </c>
      <c r="I401">
        <f t="shared" si="37"/>
        <v>-0.45449430417177283</v>
      </c>
      <c r="K401">
        <f t="shared" si="38"/>
        <v>-4.1514819185466074E-2</v>
      </c>
      <c r="M401">
        <f t="shared" si="39"/>
        <v>-4.1514819185466074E-2</v>
      </c>
      <c r="N401" s="13">
        <f t="shared" si="40"/>
        <v>1.3251739225658167E-5</v>
      </c>
      <c r="O401" s="13">
        <v>1</v>
      </c>
    </row>
    <row r="402" spans="4:15" x14ac:dyDescent="0.4">
      <c r="D402" s="6">
        <v>6.6600000000000099</v>
      </c>
      <c r="E402" s="7">
        <f t="shared" si="35"/>
        <v>-2.3438186780407159E-2</v>
      </c>
      <c r="G402">
        <f t="shared" si="36"/>
        <v>7.0591282241404052</v>
      </c>
      <c r="H402" s="10">
        <f t="shared" si="41"/>
        <v>-3.7360469727969012E-2</v>
      </c>
      <c r="I402">
        <f t="shared" si="37"/>
        <v>-0.44832563673562814</v>
      </c>
      <c r="K402">
        <f t="shared" si="38"/>
        <v>-4.1000838870868826E-2</v>
      </c>
      <c r="M402">
        <f t="shared" si="39"/>
        <v>-4.1000838870868826E-2</v>
      </c>
      <c r="N402" s="13">
        <f t="shared" si="40"/>
        <v>1.3252287496577129E-5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-2.3119870506928299E-2</v>
      </c>
      <c r="G403">
        <f t="shared" ref="G403:G469" si="43">$E$11*(D403/$E$12+1)</f>
        <v>7.0708349729561064</v>
      </c>
      <c r="H403" s="10">
        <f t="shared" si="41"/>
        <v>-3.6853073588043711E-2</v>
      </c>
      <c r="I403">
        <f t="shared" si="37"/>
        <v>-0.44223688305652453</v>
      </c>
      <c r="K403">
        <f t="shared" si="38"/>
        <v>-4.0493214331664626E-2</v>
      </c>
      <c r="M403">
        <f t="shared" si="39"/>
        <v>-4.0493214331664626E-2</v>
      </c>
      <c r="N403" s="13">
        <f t="shared" si="40"/>
        <v>1.3250624633369027E-5</v>
      </c>
      <c r="O403" s="13">
        <v>1</v>
      </c>
    </row>
    <row r="404" spans="4:15" x14ac:dyDescent="0.4">
      <c r="D404" s="6">
        <v>6.7000000000000099</v>
      </c>
      <c r="E404" s="7">
        <f t="shared" si="42"/>
        <v>-2.2805680887601876E-2</v>
      </c>
      <c r="G404">
        <f t="shared" si="43"/>
        <v>7.0825417217718059</v>
      </c>
      <c r="H404" s="10">
        <f t="shared" si="41"/>
        <v>-3.6352255334837394E-2</v>
      </c>
      <c r="I404">
        <f t="shared" ref="I404:I467" si="44">H404*$E$6</f>
        <v>-0.43622706401804873</v>
      </c>
      <c r="K404">
        <f t="shared" ref="K404:K467" si="45">($L$9/2)*$L$6*EXP(-$L$4*(G404/$L$10-1))+($L$9/2)*$L$6*EXP(-$L$4*(($H$4/$E$4)*G404/$L$10-1))+($L$9/2)*$L$6*EXP(-$L$4*(SQRT(4/3+$H$11^2/4)*($H$4/$E$4)*G404/$L$10-1))-SQRT(($L$9/2)*$L$7^2*EXP(-2*$L$5*(G404/$L$10-1))+($L$9/2)*$L$7^2*EXP(-2*$L$5*(($H$4/$E$4)*G404/$L$10-1))+($L$9/2)*$L$7^2*EXP(-2*$L$5*(SQRT(4/3+$H$11^2/4)*($H$4/$E$4)*G404/$L$10-1)))</f>
        <v>-3.9991867238835764E-2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-3.9991867238835764E-2</v>
      </c>
      <c r="N404" s="13">
        <f t="shared" ref="N404:N467" si="47">(M404-H404)^2*O404</f>
        <v>1.3246774811726641E-5</v>
      </c>
      <c r="O404" s="13">
        <v>1</v>
      </c>
    </row>
    <row r="405" spans="4:15" x14ac:dyDescent="0.4">
      <c r="D405" s="6">
        <v>6.7200000000000104</v>
      </c>
      <c r="E405" s="7">
        <f t="shared" si="42"/>
        <v>-2.249556732298448E-2</v>
      </c>
      <c r="G405">
        <f t="shared" si="43"/>
        <v>7.0942484705875062</v>
      </c>
      <c r="H405" s="10">
        <f t="shared" ref="H405:H469" si="48">-(-$B$4)*(1+D405+$E$5*D405^3)*EXP(-D405)</f>
        <v>-3.5857934312837264E-2</v>
      </c>
      <c r="I405">
        <f t="shared" si="44"/>
        <v>-0.43029521175404717</v>
      </c>
      <c r="K405">
        <f t="shared" si="45"/>
        <v>-3.9496720219916855E-2</v>
      </c>
      <c r="M405">
        <f t="shared" si="46"/>
        <v>-3.9496720219916855E-2</v>
      </c>
      <c r="N405" s="13">
        <f t="shared" si="47"/>
        <v>1.3240762877561039E-5</v>
      </c>
      <c r="O405" s="13">
        <v>1</v>
      </c>
    </row>
    <row r="406" spans="4:15" x14ac:dyDescent="0.4">
      <c r="D406" s="6">
        <v>6.74000000000001</v>
      </c>
      <c r="E406" s="7">
        <f t="shared" si="42"/>
        <v>-2.2189479795458825E-2</v>
      </c>
      <c r="G406">
        <f t="shared" si="43"/>
        <v>7.1059552194032065</v>
      </c>
      <c r="H406" s="10">
        <f t="shared" si="48"/>
        <v>-3.5370030793961373E-2</v>
      </c>
      <c r="I406">
        <f t="shared" si="44"/>
        <v>-0.4244403695275365</v>
      </c>
      <c r="K406">
        <f t="shared" si="45"/>
        <v>-3.900769684759909E-2</v>
      </c>
      <c r="M406">
        <f t="shared" si="46"/>
        <v>-3.900769684759909E-2</v>
      </c>
      <c r="N406" s="13">
        <f t="shared" si="47"/>
        <v>1.3232614317788203E-5</v>
      </c>
      <c r="O406" s="13">
        <v>1</v>
      </c>
    </row>
    <row r="407" spans="4:15" x14ac:dyDescent="0.4">
      <c r="D407" s="6">
        <v>6.7600000000000096</v>
      </c>
      <c r="E407" s="7">
        <f t="shared" si="42"/>
        <v>-2.1887368862968208E-2</v>
      </c>
      <c r="G407">
        <f t="shared" si="43"/>
        <v>7.1176619682189051</v>
      </c>
      <c r="H407" s="10">
        <f t="shared" si="48"/>
        <v>-3.4888465967571329E-2</v>
      </c>
      <c r="I407">
        <f t="shared" si="44"/>
        <v>-0.41866159161085592</v>
      </c>
      <c r="K407">
        <f t="shared" si="45"/>
        <v>-3.8524721628459956E-2</v>
      </c>
      <c r="M407">
        <f t="shared" si="46"/>
        <v>-3.8524721628459956E-2</v>
      </c>
      <c r="N407" s="13">
        <f t="shared" si="47"/>
        <v>1.3222355231344582E-5</v>
      </c>
      <c r="O407" s="13">
        <v>1</v>
      </c>
    </row>
    <row r="408" spans="4:15" x14ac:dyDescent="0.4">
      <c r="D408" s="6">
        <v>6.78000000000001</v>
      </c>
      <c r="E408" s="7">
        <f t="shared" si="42"/>
        <v>-2.1589185652815559E-2</v>
      </c>
      <c r="G408">
        <f t="shared" si="43"/>
        <v>7.1293687170346063</v>
      </c>
      <c r="H408" s="10">
        <f t="shared" si="48"/>
        <v>-3.4413161930588E-2</v>
      </c>
      <c r="I408">
        <f t="shared" si="44"/>
        <v>-0.41295794316705603</v>
      </c>
      <c r="K408">
        <f t="shared" si="45"/>
        <v>-3.8047719991818246E-2</v>
      </c>
      <c r="M408">
        <f t="shared" si="46"/>
        <v>-3.8047719991818246E-2</v>
      </c>
      <c r="N408" s="13">
        <f t="shared" si="47"/>
        <v>1.3210012300453766E-5</v>
      </c>
      <c r="O408" s="13">
        <v>1</v>
      </c>
    </row>
    <row r="409" spans="4:15" x14ac:dyDescent="0.4">
      <c r="D409" s="6">
        <v>6.8000000000000096</v>
      </c>
      <c r="E409" s="7">
        <f t="shared" si="42"/>
        <v>-2.1294881855526259E-2</v>
      </c>
      <c r="G409">
        <f t="shared" si="43"/>
        <v>7.1410754658503066</v>
      </c>
      <c r="H409" s="10">
        <f t="shared" si="48"/>
        <v>-3.3944041677708855E-2</v>
      </c>
      <c r="I409">
        <f t="shared" si="44"/>
        <v>-0.40732850013250627</v>
      </c>
      <c r="K409">
        <f t="shared" si="45"/>
        <v>-3.7576618278714641E-2</v>
      </c>
      <c r="M409">
        <f t="shared" si="46"/>
        <v>-3.7576618278714641E-2</v>
      </c>
      <c r="N409" s="13">
        <f t="shared" si="47"/>
        <v>1.3195612762174744E-5</v>
      </c>
      <c r="O409" s="13">
        <v>1</v>
      </c>
    </row>
    <row r="410" spans="4:15" x14ac:dyDescent="0.4">
      <c r="D410" s="6">
        <v>6.8200000000000101</v>
      </c>
      <c r="E410" s="7">
        <f t="shared" si="42"/>
        <v>-2.1004409718774073E-2</v>
      </c>
      <c r="G410">
        <f t="shared" si="43"/>
        <v>7.1527822146660052</v>
      </c>
      <c r="H410" s="10">
        <f t="shared" si="48"/>
        <v>-3.3481029091725879E-2</v>
      </c>
      <c r="I410">
        <f t="shared" si="44"/>
        <v>-0.40177234910071058</v>
      </c>
      <c r="K410">
        <f t="shared" si="45"/>
        <v>-3.7111343731014289E-2</v>
      </c>
      <c r="M410">
        <f t="shared" si="46"/>
        <v>-3.7111343731014289E-2</v>
      </c>
      <c r="N410" s="13">
        <f t="shared" si="47"/>
        <v>1.3179184380231735E-5</v>
      </c>
      <c r="O410" s="13">
        <v>1</v>
      </c>
    </row>
    <row r="411" spans="4:15" x14ac:dyDescent="0.4">
      <c r="D411" s="6">
        <v>6.8400000000000096</v>
      </c>
      <c r="E411" s="7">
        <f t="shared" si="42"/>
        <v>-2.0717722041369714E-2</v>
      </c>
      <c r="G411">
        <f t="shared" si="43"/>
        <v>7.1644889634817073</v>
      </c>
      <c r="H411" s="10">
        <f t="shared" si="48"/>
        <v>-3.3024048933943326E-2</v>
      </c>
      <c r="I411">
        <f t="shared" si="44"/>
        <v>-0.39628858720731991</v>
      </c>
      <c r="K411">
        <f t="shared" si="45"/>
        <v>-3.6651824480631881E-2</v>
      </c>
      <c r="M411">
        <f t="shared" si="46"/>
        <v>-3.6651824480631881E-2</v>
      </c>
      <c r="N411" s="13">
        <f t="shared" si="47"/>
        <v>1.3160755417151446E-5</v>
      </c>
      <c r="O411" s="13">
        <v>1</v>
      </c>
    </row>
    <row r="412" spans="4:15" x14ac:dyDescent="0.4">
      <c r="D412" s="6">
        <v>6.8600000000000101</v>
      </c>
      <c r="E412" s="7">
        <f t="shared" si="42"/>
        <v>-2.043477216731112E-2</v>
      </c>
      <c r="G412">
        <f t="shared" si="43"/>
        <v>7.1761957122974058</v>
      </c>
      <c r="H412" s="10">
        <f t="shared" si="48"/>
        <v>-3.257302683469393E-2</v>
      </c>
      <c r="I412">
        <f t="shared" si="44"/>
        <v>-0.39087632201632716</v>
      </c>
      <c r="K412">
        <f t="shared" si="45"/>
        <v>-3.6197989538878685E-2</v>
      </c>
      <c r="M412">
        <f t="shared" si="46"/>
        <v>-3.6197989538878685E-2</v>
      </c>
      <c r="N412" s="13">
        <f t="shared" si="47"/>
        <v>1.3140354606730448E-5</v>
      </c>
      <c r="O412" s="13">
        <v>1</v>
      </c>
    </row>
    <row r="413" spans="4:15" x14ac:dyDescent="0.4">
      <c r="D413" s="6">
        <v>6.8800000000000097</v>
      </c>
      <c r="E413" s="7">
        <f t="shared" si="42"/>
        <v>-2.0155513979895165E-2</v>
      </c>
      <c r="G413">
        <f t="shared" si="43"/>
        <v>7.1879024611131062</v>
      </c>
      <c r="H413" s="10">
        <f t="shared" si="48"/>
        <v>-3.2127889283952889E-2</v>
      </c>
      <c r="I413">
        <f t="shared" si="44"/>
        <v>-0.38553467140743469</v>
      </c>
      <c r="K413">
        <f t="shared" si="45"/>
        <v>-3.5749768785927817E-2</v>
      </c>
      <c r="M413">
        <f t="shared" si="46"/>
        <v>-3.5749768785927817E-2</v>
      </c>
      <c r="N413" s="13">
        <f t="shared" si="47"/>
        <v>1.3118011126826156E-5</v>
      </c>
      <c r="O413" s="13">
        <v>1</v>
      </c>
    </row>
    <row r="414" spans="4:15" x14ac:dyDescent="0.4">
      <c r="D414" s="6">
        <v>6.9000000000000101</v>
      </c>
      <c r="E414" s="7">
        <f t="shared" si="42"/>
        <v>-1.9879901895889795E-2</v>
      </c>
      <c r="G414">
        <f t="shared" si="43"/>
        <v>7.1996092099288065</v>
      </c>
      <c r="H414" s="10">
        <f t="shared" si="48"/>
        <v>-3.1688563622048332E-2</v>
      </c>
      <c r="I414">
        <f t="shared" si="44"/>
        <v>-0.38026276346457999</v>
      </c>
      <c r="K414">
        <f t="shared" si="45"/>
        <v>-3.5307092960400216E-2</v>
      </c>
      <c r="M414">
        <f t="shared" si="46"/>
        <v>-3.5307092960400216E-2</v>
      </c>
      <c r="N414" s="13">
        <f t="shared" si="47"/>
        <v>1.309375457251332E-5</v>
      </c>
      <c r="O414" s="13">
        <v>1</v>
      </c>
    </row>
    <row r="415" spans="4:15" x14ac:dyDescent="0.4">
      <c r="D415" s="6">
        <v>6.9200000000000097</v>
      </c>
      <c r="E415" s="7">
        <f t="shared" si="42"/>
        <v>-1.9607890859766327E-2</v>
      </c>
      <c r="G415">
        <f t="shared" si="43"/>
        <v>7.2113159587445059</v>
      </c>
      <c r="H415" s="10">
        <f t="shared" si="48"/>
        <v>-3.1254978030467527E-2</v>
      </c>
      <c r="I415">
        <f t="shared" si="44"/>
        <v>-0.3750597363656103</v>
      </c>
      <c r="K415">
        <f t="shared" si="45"/>
        <v>-3.4869893649066938E-2</v>
      </c>
      <c r="M415">
        <f t="shared" si="46"/>
        <v>-3.4869893649066938E-2</v>
      </c>
      <c r="N415" s="13">
        <f t="shared" si="47"/>
        <v>1.3067614929593964E-5</v>
      </c>
      <c r="O415" s="13">
        <v>1</v>
      </c>
    </row>
    <row r="416" spans="4:15" x14ac:dyDescent="0.4">
      <c r="D416" s="6">
        <v>6.9400000000000102</v>
      </c>
      <c r="E416" s="7">
        <f t="shared" si="42"/>
        <v>-1.9339436337990949E-2</v>
      </c>
      <c r="G416">
        <f t="shared" si="43"/>
        <v>7.2230227075602071</v>
      </c>
      <c r="H416" s="10">
        <f t="shared" si="48"/>
        <v>-3.0827061522757576E-2</v>
      </c>
      <c r="I416">
        <f t="shared" si="44"/>
        <v>-0.36992473827309091</v>
      </c>
      <c r="K416">
        <f t="shared" si="45"/>
        <v>-3.4438103276668665E-2</v>
      </c>
      <c r="M416">
        <f t="shared" si="46"/>
        <v>-3.4438103276668665E-2</v>
      </c>
      <c r="N416" s="13">
        <f t="shared" si="47"/>
        <v>1.3039622548489271E-5</v>
      </c>
      <c r="O416" s="13">
        <v>1</v>
      </c>
    </row>
    <row r="417" spans="4:15" x14ac:dyDescent="0.4">
      <c r="D417" s="6">
        <v>6.9600000000000097</v>
      </c>
      <c r="E417" s="7">
        <f t="shared" si="42"/>
        <v>-1.9074494313375157E-2</v>
      </c>
      <c r="G417">
        <f t="shared" si="43"/>
        <v>7.2347294563759066</v>
      </c>
      <c r="H417" s="10">
        <f t="shared" si="48"/>
        <v>-3.0404743935520003E-2</v>
      </c>
      <c r="I417">
        <f t="shared" si="44"/>
        <v>-0.36485692722624002</v>
      </c>
      <c r="K417">
        <f t="shared" si="45"/>
        <v>-3.4011655095851315E-2</v>
      </c>
      <c r="M417">
        <f t="shared" si="46"/>
        <v>-3.4011655095851315E-2</v>
      </c>
      <c r="N417" s="13">
        <f t="shared" si="47"/>
        <v>1.3009808118522568E-5</v>
      </c>
      <c r="O417" s="13">
        <v>1</v>
      </c>
    </row>
    <row r="418" spans="4:15" x14ac:dyDescent="0.4">
      <c r="D418" s="6">
        <v>6.9800000000000102</v>
      </c>
      <c r="E418" s="7">
        <f t="shared" si="42"/>
        <v>-1.8813021279484192E-2</v>
      </c>
      <c r="G418">
        <f t="shared" si="43"/>
        <v>7.2464362051916069</v>
      </c>
      <c r="H418" s="10">
        <f t="shared" si="48"/>
        <v>-2.9987955919497804E-2</v>
      </c>
      <c r="I418">
        <f t="shared" si="44"/>
        <v>-0.35985547103397364</v>
      </c>
      <c r="K418">
        <f t="shared" si="45"/>
        <v>-3.3590483177214692E-2</v>
      </c>
      <c r="M418">
        <f t="shared" si="46"/>
        <v>-3.3590483177214692E-2</v>
      </c>
      <c r="N418" s="13">
        <f t="shared" si="47"/>
        <v>1.2978202642593156E-5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-1.8554974235103171E-2</v>
      </c>
      <c r="G419">
        <f t="shared" si="43"/>
        <v>7.2581429540073072</v>
      </c>
      <c r="H419" s="10">
        <f t="shared" si="48"/>
        <v>-2.9576628930754457E-2</v>
      </c>
      <c r="I419">
        <f t="shared" si="44"/>
        <v>-0.3549195471690535</v>
      </c>
      <c r="K419">
        <f t="shared" si="45"/>
        <v>-3.3174522399475978E-2</v>
      </c>
      <c r="M419">
        <f t="shared" si="46"/>
        <v>-3.3174522399475978E-2</v>
      </c>
      <c r="N419" s="13">
        <f t="shared" si="47"/>
        <v>1.294483741226898E-5</v>
      </c>
      <c r="O419" s="13">
        <v>1</v>
      </c>
    </row>
    <row r="420" spans="4:15" x14ac:dyDescent="0.4">
      <c r="D420" s="6">
        <v>7.0200000000000102</v>
      </c>
      <c r="E420" s="7">
        <f t="shared" si="42"/>
        <v>-1.8300310678760031E-2</v>
      </c>
      <c r="G420">
        <f t="shared" si="43"/>
        <v>7.2698497028230067</v>
      </c>
      <c r="H420" s="10">
        <f t="shared" si="48"/>
        <v>-2.9170695221943495E-2</v>
      </c>
      <c r="I420">
        <f t="shared" si="44"/>
        <v>-0.35004834266332197</v>
      </c>
      <c r="K420">
        <f t="shared" si="45"/>
        <v>-3.2763708439744785E-2</v>
      </c>
      <c r="M420">
        <f t="shared" si="46"/>
        <v>-3.2763708439744785E-2</v>
      </c>
      <c r="N420" s="13">
        <f t="shared" si="47"/>
        <v>1.290974398329478E-5</v>
      </c>
      <c r="O420" s="13">
        <v>1</v>
      </c>
    </row>
    <row r="421" spans="4:15" x14ac:dyDescent="0.4">
      <c r="D421" s="6">
        <v>7.0400000000000098</v>
      </c>
      <c r="E421" s="7">
        <f t="shared" si="42"/>
        <v>-1.804898860330504E-2</v>
      </c>
      <c r="G421">
        <f t="shared" si="43"/>
        <v>7.281556451638707</v>
      </c>
      <c r="H421" s="10">
        <f t="shared" si="48"/>
        <v>-2.8770087833668235E-2</v>
      </c>
      <c r="I421">
        <f t="shared" si="44"/>
        <v>-0.34524105400401883</v>
      </c>
      <c r="K421">
        <f t="shared" si="45"/>
        <v>-3.2357977763909106E-2</v>
      </c>
      <c r="M421">
        <f t="shared" si="46"/>
        <v>-3.2357977763909106E-2</v>
      </c>
      <c r="N421" s="13">
        <f t="shared" si="47"/>
        <v>1.2872954151523841E-5</v>
      </c>
      <c r="O421" s="13">
        <v>1</v>
      </c>
    </row>
    <row r="422" spans="4:15" x14ac:dyDescent="0.4">
      <c r="D422" s="6">
        <v>7.0600000000000103</v>
      </c>
      <c r="E422" s="7">
        <f t="shared" si="42"/>
        <v>-1.7800966490545894E-2</v>
      </c>
      <c r="G422">
        <f t="shared" si="43"/>
        <v>7.2932632004544073</v>
      </c>
      <c r="H422" s="10">
        <f t="shared" si="48"/>
        <v>-2.8374740585930154E-2</v>
      </c>
      <c r="I422">
        <f t="shared" si="44"/>
        <v>-0.34049688703116188</v>
      </c>
      <c r="K422">
        <f t="shared" si="45"/>
        <v>-3.1957267617132364E-2</v>
      </c>
      <c r="M422">
        <f t="shared" si="46"/>
        <v>-3.1957267617132364E-2</v>
      </c>
      <c r="N422" s="13">
        <f t="shared" si="47"/>
        <v>1.2834499929294516E-5</v>
      </c>
      <c r="O422" s="13">
        <v>1</v>
      </c>
    </row>
    <row r="423" spans="4:15" x14ac:dyDescent="0.4">
      <c r="D423" s="6">
        <v>7.0800000000000098</v>
      </c>
      <c r="E423" s="7">
        <f t="shared" si="42"/>
        <v>-1.7556203305938205E-2</v>
      </c>
      <c r="G423">
        <f t="shared" si="43"/>
        <v>7.3049699492701059</v>
      </c>
      <c r="H423" s="10">
        <f t="shared" si="48"/>
        <v>-2.79845880696655E-2</v>
      </c>
      <c r="I423">
        <f t="shared" si="44"/>
        <v>-0.335815056835986</v>
      </c>
      <c r="K423">
        <f t="shared" si="45"/>
        <v>-3.1561516014458488E-2</v>
      </c>
      <c r="M423">
        <f t="shared" si="46"/>
        <v>-3.1561516014458488E-2</v>
      </c>
      <c r="N423" s="13">
        <f t="shared" si="47"/>
        <v>1.2794413522240986E-5</v>
      </c>
      <c r="O423" s="13">
        <v>1</v>
      </c>
    </row>
    <row r="424" spans="4:15" x14ac:dyDescent="0.4">
      <c r="D424" s="6">
        <v>7.1000000000000103</v>
      </c>
      <c r="E424" s="7">
        <f t="shared" si="42"/>
        <v>-1.7314658493330533E-2</v>
      </c>
      <c r="G424">
        <f t="shared" si="43"/>
        <v>7.316676698085808</v>
      </c>
      <c r="H424" s="10">
        <f t="shared" si="48"/>
        <v>-2.7599565638368868E-2</v>
      </c>
      <c r="I424">
        <f t="shared" si="44"/>
        <v>-0.33119478766042643</v>
      </c>
      <c r="K424">
        <f t="shared" si="45"/>
        <v>-3.1170661731525315E-2</v>
      </c>
      <c r="M424">
        <f t="shared" si="46"/>
        <v>-3.1170661731525315E-2</v>
      </c>
      <c r="N424" s="13">
        <f t="shared" si="47"/>
        <v>1.2752727306557241E-5</v>
      </c>
      <c r="O424" s="13">
        <v>1</v>
      </c>
    </row>
    <row r="425" spans="4:15" x14ac:dyDescent="0.4">
      <c r="D425" s="6">
        <v>7.1200000000000099</v>
      </c>
      <c r="E425" s="7">
        <f t="shared" si="42"/>
        <v>-1.7076291969763544E-2</v>
      </c>
      <c r="G425">
        <f t="shared" si="43"/>
        <v>7.3283834469015066</v>
      </c>
      <c r="H425" s="10">
        <f t="shared" si="48"/>
        <v>-2.7219609399803092E-2</v>
      </c>
      <c r="I425">
        <f t="shared" si="44"/>
        <v>-0.32663531279763713</v>
      </c>
      <c r="K425">
        <f t="shared" si="45"/>
        <v>-3.078464429538548E-2</v>
      </c>
      <c r="M425">
        <f t="shared" si="46"/>
        <v>-3.078464429538548E-2</v>
      </c>
      <c r="N425" s="13">
        <f t="shared" si="47"/>
        <v>1.2709473806720125E-5</v>
      </c>
      <c r="O425" s="13">
        <v>1</v>
      </c>
    </row>
    <row r="426" spans="4:15" x14ac:dyDescent="0.4">
      <c r="D426" s="6">
        <v>7.1400000000000103</v>
      </c>
      <c r="E426" s="7">
        <f t="shared" si="42"/>
        <v>-1.6841064120322671E-2</v>
      </c>
      <c r="G426">
        <f t="shared" si="43"/>
        <v>7.3400901957172069</v>
      </c>
      <c r="H426" s="10">
        <f t="shared" si="48"/>
        <v>-2.6844656207794342E-2</v>
      </c>
      <c r="I426">
        <f t="shared" si="44"/>
        <v>-0.32213587449353209</v>
      </c>
      <c r="K426">
        <f t="shared" si="45"/>
        <v>-3.0403403975431786E-2</v>
      </c>
      <c r="M426">
        <f t="shared" si="46"/>
        <v>-3.0403403975431786E-2</v>
      </c>
      <c r="N426" s="13">
        <f t="shared" si="47"/>
        <v>1.2664685673664493E-5</v>
      </c>
      <c r="O426" s="13">
        <v>1</v>
      </c>
    </row>
    <row r="427" spans="4:15" x14ac:dyDescent="0.4">
      <c r="D427" s="6">
        <v>7.1600000000000099</v>
      </c>
      <c r="E427" s="7">
        <f t="shared" si="42"/>
        <v>-1.6608935793043792E-2</v>
      </c>
      <c r="G427">
        <f t="shared" si="43"/>
        <v>7.3517969445329072</v>
      </c>
      <c r="H427" s="10">
        <f t="shared" si="48"/>
        <v>-2.6474643654111805E-2</v>
      </c>
      <c r="I427">
        <f t="shared" si="44"/>
        <v>-0.31769572384934164</v>
      </c>
      <c r="K427">
        <f t="shared" si="45"/>
        <v>-3.0026881774428884E-2</v>
      </c>
      <c r="M427">
        <f t="shared" si="46"/>
        <v>-3.0026881774428884E-2</v>
      </c>
      <c r="N427" s="13">
        <f t="shared" si="47"/>
        <v>1.261839566343381E-5</v>
      </c>
      <c r="O427" s="13">
        <v>1</v>
      </c>
    </row>
    <row r="428" spans="4:15" x14ac:dyDescent="0.4">
      <c r="D428" s="6">
        <v>7.1800000000000104</v>
      </c>
      <c r="E428" s="7">
        <f t="shared" si="42"/>
        <v>-1.6379868293871256E-2</v>
      </c>
      <c r="G428">
        <f t="shared" si="43"/>
        <v>7.3635036933486067</v>
      </c>
      <c r="H428" s="10">
        <f t="shared" si="48"/>
        <v>-2.6109510060430784E-2</v>
      </c>
      <c r="I428">
        <f t="shared" si="44"/>
        <v>-0.3133141207251694</v>
      </c>
      <c r="K428">
        <f t="shared" si="45"/>
        <v>-2.9655019419647561E-2</v>
      </c>
      <c r="M428">
        <f t="shared" si="46"/>
        <v>-2.9655019419647561E-2</v>
      </c>
      <c r="N428" s="13">
        <f t="shared" si="47"/>
        <v>1.2570636616293757E-5</v>
      </c>
      <c r="O428" s="13">
        <v>1</v>
      </c>
    </row>
    <row r="429" spans="4:15" x14ac:dyDescent="0.4">
      <c r="D429" s="6">
        <v>7.2000000000000099</v>
      </c>
      <c r="E429" s="7">
        <f t="shared" si="42"/>
        <v>-1.61538233816679E-2</v>
      </c>
      <c r="G429">
        <f t="shared" si="43"/>
        <v>7.3752104421643088</v>
      </c>
      <c r="H429" s="10">
        <f t="shared" si="48"/>
        <v>-2.5749194470378635E-2</v>
      </c>
      <c r="I429">
        <f t="shared" si="44"/>
        <v>-0.30899033364454365</v>
      </c>
      <c r="K429">
        <f t="shared" si="45"/>
        <v>-2.9287759354102029E-2</v>
      </c>
      <c r="M429">
        <f t="shared" si="46"/>
        <v>-2.9287759354102029E-2</v>
      </c>
      <c r="N429" s="13">
        <f t="shared" si="47"/>
        <v>1.2521441436320358E-5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-1.5930763263276273E-2</v>
      </c>
      <c r="G430">
        <f t="shared" si="43"/>
        <v>7.3869171909800073</v>
      </c>
      <c r="H430" s="10">
        <f t="shared" si="48"/>
        <v>-2.5393636641662384E-2</v>
      </c>
      <c r="I430">
        <f t="shared" si="44"/>
        <v>-0.30472363969994859</v>
      </c>
      <c r="K430">
        <f t="shared" si="45"/>
        <v>-2.8925044727889357E-2</v>
      </c>
      <c r="M430">
        <f t="shared" si="46"/>
        <v>-2.8925044727889357E-2</v>
      </c>
      <c r="N430" s="13">
        <f t="shared" si="47"/>
        <v>1.2470843071469254E-5</v>
      </c>
      <c r="O430" s="13">
        <v>1</v>
      </c>
    </row>
    <row r="431" spans="4:15" x14ac:dyDescent="0.4">
      <c r="D431" s="6">
        <v>7.24000000000001</v>
      </c>
      <c r="E431" s="7">
        <f t="shared" si="42"/>
        <v>-1.5710650588630869E-2</v>
      </c>
      <c r="G431">
        <f t="shared" si="43"/>
        <v>7.3986239397957076</v>
      </c>
      <c r="H431" s="10">
        <f t="shared" si="48"/>
        <v>-2.5042777038277609E-2</v>
      </c>
      <c r="I431">
        <f t="shared" si="44"/>
        <v>-0.30051332445933132</v>
      </c>
      <c r="K431">
        <f t="shared" si="45"/>
        <v>-2.8566819389628378E-2</v>
      </c>
      <c r="M431">
        <f t="shared" si="46"/>
        <v>-2.8566819389628378E-2</v>
      </c>
      <c r="N431" s="13">
        <f t="shared" si="47"/>
        <v>1.2418874494113861E-5</v>
      </c>
      <c r="O431" s="13">
        <v>1</v>
      </c>
    </row>
    <row r="432" spans="4:15" x14ac:dyDescent="0.4">
      <c r="D432" s="6">
        <v>7.2600000000000096</v>
      </c>
      <c r="E432" s="7">
        <f t="shared" si="42"/>
        <v>-1.5493448445920471E-2</v>
      </c>
      <c r="G432">
        <f t="shared" si="43"/>
        <v>7.410330688611408</v>
      </c>
      <c r="H432" s="10">
        <f t="shared" si="48"/>
        <v>-2.4696556822797231E-2</v>
      </c>
      <c r="I432">
        <f t="shared" si="44"/>
        <v>-0.29635868187356679</v>
      </c>
      <c r="K432">
        <f t="shared" si="45"/>
        <v>-2.8213027877999348E-2</v>
      </c>
      <c r="M432">
        <f t="shared" si="46"/>
        <v>-2.8213027877999348E-2</v>
      </c>
      <c r="N432" s="13">
        <f t="shared" si="47"/>
        <v>1.2365568682074292E-5</v>
      </c>
      <c r="O432" s="13">
        <v>1</v>
      </c>
    </row>
    <row r="433" spans="4:15" x14ac:dyDescent="0.4">
      <c r="D433" s="6">
        <v>7.28000000000001</v>
      </c>
      <c r="E433" s="7">
        <f t="shared" si="42"/>
        <v>-1.5279120356800352E-2</v>
      </c>
      <c r="G433">
        <f t="shared" si="43"/>
        <v>7.4220374374271074</v>
      </c>
      <c r="H433" s="10">
        <f t="shared" si="48"/>
        <v>-2.4354917848739763E-2</v>
      </c>
      <c r="I433">
        <f t="shared" si="44"/>
        <v>-0.29225901418487715</v>
      </c>
      <c r="K433">
        <f t="shared" si="45"/>
        <v>-2.7863615413381365E-2</v>
      </c>
      <c r="M433">
        <f t="shared" si="46"/>
        <v>-2.7863615413381365E-2</v>
      </c>
      <c r="N433" s="13">
        <f t="shared" si="47"/>
        <v>1.2310958600121911E-5</v>
      </c>
      <c r="O433" s="13">
        <v>1</v>
      </c>
    </row>
    <row r="434" spans="4:15" x14ac:dyDescent="0.4">
      <c r="D434" s="6">
        <v>7.3000000000000096</v>
      </c>
      <c r="E434" s="7">
        <f t="shared" si="42"/>
        <v>-1.5067630271653819E-2</v>
      </c>
      <c r="G434">
        <f t="shared" si="43"/>
        <v>7.4337441862428077</v>
      </c>
      <c r="H434" s="10">
        <f t="shared" si="48"/>
        <v>-2.4017802653016188E-2</v>
      </c>
      <c r="I434">
        <f t="shared" si="44"/>
        <v>-0.28821363183619425</v>
      </c>
      <c r="K434">
        <f t="shared" si="45"/>
        <v>-2.7518527889587467E-2</v>
      </c>
      <c r="M434">
        <f t="shared" si="46"/>
        <v>-2.7518527889587467E-2</v>
      </c>
      <c r="N434" s="13">
        <f t="shared" si="47"/>
        <v>1.2255077181967042E-5</v>
      </c>
      <c r="O434" s="13">
        <v>1</v>
      </c>
    </row>
    <row r="435" spans="4:15" x14ac:dyDescent="0.4">
      <c r="D435" s="6">
        <v>7.3200000000000101</v>
      </c>
      <c r="E435" s="7">
        <f t="shared" si="42"/>
        <v>-1.4858942564902349E-2</v>
      </c>
      <c r="G435">
        <f t="shared" si="43"/>
        <v>7.4454509350585081</v>
      </c>
      <c r="H435" s="10">
        <f t="shared" si="48"/>
        <v>-2.3685154448454343E-2</v>
      </c>
      <c r="I435">
        <f t="shared" si="44"/>
        <v>-0.28422185338145212</v>
      </c>
      <c r="K435">
        <f t="shared" si="45"/>
        <v>-2.7177711865696591E-2</v>
      </c>
      <c r="M435">
        <f t="shared" si="46"/>
        <v>-2.7177711865696591E-2</v>
      </c>
      <c r="N435" s="13">
        <f t="shared" si="47"/>
        <v>1.2197957312733842E-5</v>
      </c>
      <c r="O435" s="13">
        <v>1</v>
      </c>
    </row>
    <row r="436" spans="4:15" x14ac:dyDescent="0.4">
      <c r="D436" s="6">
        <v>7.3400000000000096</v>
      </c>
      <c r="E436" s="7">
        <f t="shared" si="42"/>
        <v>-1.4653022030364154E-2</v>
      </c>
      <c r="G436">
        <f t="shared" si="43"/>
        <v>7.4571576838742066</v>
      </c>
      <c r="H436" s="10">
        <f t="shared" si="48"/>
        <v>-2.3356917116400464E-2</v>
      </c>
      <c r="I436">
        <f t="shared" si="44"/>
        <v>-0.28028300539680556</v>
      </c>
      <c r="K436">
        <f t="shared" si="45"/>
        <v>-2.6841114557980491E-2</v>
      </c>
      <c r="M436">
        <f t="shared" si="46"/>
        <v>-2.6841114557980491E-2</v>
      </c>
      <c r="N436" s="13">
        <f t="shared" si="47"/>
        <v>1.2139631811912808E-5</v>
      </c>
      <c r="O436" s="13">
        <v>1</v>
      </c>
    </row>
    <row r="437" spans="4:15" x14ac:dyDescent="0.4">
      <c r="D437" s="6">
        <v>7.3600000000000101</v>
      </c>
      <c r="E437" s="7">
        <f t="shared" si="42"/>
        <v>-1.4449833876660363E-2</v>
      </c>
      <c r="G437">
        <f t="shared" si="43"/>
        <v>7.4688644326899087</v>
      </c>
      <c r="H437" s="10">
        <f t="shared" si="48"/>
        <v>-2.3033035199396618E-2</v>
      </c>
      <c r="I437">
        <f t="shared" si="44"/>
        <v>-0.27639642239275941</v>
      </c>
      <c r="K437">
        <f t="shared" si="45"/>
        <v>-2.6508683831925364E-2</v>
      </c>
      <c r="M437">
        <f t="shared" si="46"/>
        <v>-2.6508683831925364E-2</v>
      </c>
      <c r="N437" s="13">
        <f t="shared" si="47"/>
        <v>1.2080133416798942E-5</v>
      </c>
      <c r="O437" s="13">
        <v>1</v>
      </c>
    </row>
    <row r="438" spans="4:15" x14ac:dyDescent="0.4">
      <c r="D438" s="6">
        <v>7.3800000000000097</v>
      </c>
      <c r="E438" s="7">
        <f t="shared" si="42"/>
        <v>-1.4249343722668594E-2</v>
      </c>
      <c r="G438">
        <f t="shared" si="43"/>
        <v>7.4805711815056073</v>
      </c>
      <c r="H438" s="10">
        <f t="shared" si="48"/>
        <v>-2.2713453893933741E-2</v>
      </c>
      <c r="I438">
        <f t="shared" si="44"/>
        <v>-0.27256144672720489</v>
      </c>
      <c r="K438">
        <f t="shared" si="45"/>
        <v>-2.6180368194347475E-2</v>
      </c>
      <c r="M438">
        <f t="shared" si="46"/>
        <v>-2.6180368194347475E-2</v>
      </c>
      <c r="N438" s="13">
        <f t="shared" si="47"/>
        <v>1.2019494766413248E-5</v>
      </c>
      <c r="O438" s="13">
        <v>1</v>
      </c>
    </row>
    <row r="439" spans="4:15" x14ac:dyDescent="0.4">
      <c r="D439" s="6">
        <v>7.4000000000000101</v>
      </c>
      <c r="E439" s="7">
        <f t="shared" si="42"/>
        <v>-1.4051517593023224E-2</v>
      </c>
      <c r="G439">
        <f t="shared" si="43"/>
        <v>7.4922779303213076</v>
      </c>
      <c r="H439" s="10">
        <f t="shared" si="48"/>
        <v>-2.2398119043279017E-2</v>
      </c>
      <c r="I439">
        <f t="shared" si="44"/>
        <v>-0.26877742851934822</v>
      </c>
      <c r="K439">
        <f t="shared" si="45"/>
        <v>-2.5856116785600104E-2</v>
      </c>
      <c r="M439">
        <f t="shared" si="46"/>
        <v>-2.5856116785600104E-2</v>
      </c>
      <c r="N439" s="13">
        <f t="shared" si="47"/>
        <v>1.1957748385897737E-5</v>
      </c>
      <c r="O439" s="13">
        <v>1</v>
      </c>
    </row>
    <row r="440" spans="4:15" x14ac:dyDescent="0.4">
      <c r="D440" s="6">
        <v>7.4200000000000097</v>
      </c>
      <c r="E440" s="7">
        <f t="shared" si="42"/>
        <v>-1.3856321913662045E-2</v>
      </c>
      <c r="G440">
        <f t="shared" si="43"/>
        <v>7.5039846791370088</v>
      </c>
      <c r="H440" s="10">
        <f t="shared" si="48"/>
        <v>-2.20869771303773E-2</v>
      </c>
      <c r="I440">
        <f t="shared" si="44"/>
        <v>-0.2650437255645276</v>
      </c>
      <c r="K440">
        <f t="shared" si="45"/>
        <v>-2.5535879371873443E-2</v>
      </c>
      <c r="M440">
        <f t="shared" si="46"/>
        <v>-2.5535879371873443E-2</v>
      </c>
      <c r="N440" s="13">
        <f t="shared" si="47"/>
        <v>1.1894926671397118E-5</v>
      </c>
      <c r="O440" s="13">
        <v>1</v>
      </c>
    </row>
    <row r="441" spans="4:15" x14ac:dyDescent="0.4">
      <c r="D441" s="6">
        <v>7.4400000000000102</v>
      </c>
      <c r="E441" s="7">
        <f t="shared" si="42"/>
        <v>-1.3663723507418639E-2</v>
      </c>
      <c r="G441">
        <f t="shared" si="43"/>
        <v>7.5156914279527074</v>
      </c>
      <c r="H441" s="10">
        <f t="shared" si="48"/>
        <v>-2.177997527082531E-2</v>
      </c>
      <c r="I441">
        <f t="shared" si="44"/>
        <v>-0.26135970324990371</v>
      </c>
      <c r="K441">
        <f t="shared" si="45"/>
        <v>-2.5219606337584091E-2</v>
      </c>
      <c r="M441">
        <f t="shared" si="46"/>
        <v>-2.5219606337584091E-2</v>
      </c>
      <c r="N441" s="13">
        <f t="shared" si="47"/>
        <v>1.183106187541215E-5</v>
      </c>
      <c r="O441" s="13">
        <v>1</v>
      </c>
    </row>
    <row r="442" spans="4:15" x14ac:dyDescent="0.4">
      <c r="D442" s="6">
        <v>7.4600000000000097</v>
      </c>
      <c r="E442" s="7">
        <f t="shared" si="42"/>
        <v>-1.347368958966029E-2</v>
      </c>
      <c r="G442">
        <f t="shared" si="43"/>
        <v>7.5273981767684077</v>
      </c>
      <c r="H442" s="10">
        <f t="shared" si="48"/>
        <v>-2.1477061205918503E-2</v>
      </c>
      <c r="I442">
        <f t="shared" si="44"/>
        <v>-0.25772473447102207</v>
      </c>
      <c r="K442">
        <f t="shared" si="45"/>
        <v>-2.4907248677854276E-2</v>
      </c>
      <c r="M442">
        <f t="shared" si="46"/>
        <v>-2.4907248677854276E-2</v>
      </c>
      <c r="N442" s="13">
        <f t="shared" si="47"/>
        <v>1.1766186092625129E-5</v>
      </c>
      <c r="O442" s="13">
        <v>1</v>
      </c>
    </row>
    <row r="443" spans="4:15" x14ac:dyDescent="0.4">
      <c r="D443" s="6">
        <v>7.4800000000000102</v>
      </c>
      <c r="E443" s="7">
        <f t="shared" si="42"/>
        <v>-1.3286187763970597E-2</v>
      </c>
      <c r="G443">
        <f t="shared" si="43"/>
        <v>7.5391049255841081</v>
      </c>
      <c r="H443" s="10">
        <f t="shared" si="48"/>
        <v>-2.1178183295769135E-2</v>
      </c>
      <c r="I443">
        <f t="shared" si="44"/>
        <v>-0.25413819954922962</v>
      </c>
      <c r="K443">
        <f t="shared" si="45"/>
        <v>-2.4598757991080196E-2</v>
      </c>
      <c r="M443">
        <f t="shared" si="46"/>
        <v>-2.4598757991080196E-2</v>
      </c>
      <c r="N443" s="13">
        <f t="shared" si="47"/>
        <v>1.1700331246202361E-5</v>
      </c>
      <c r="O443" s="13">
        <v>1</v>
      </c>
    </row>
    <row r="444" spans="4:15" x14ac:dyDescent="0.4">
      <c r="D444" s="6">
        <v>7.5000000000000098</v>
      </c>
      <c r="E444" s="7">
        <f t="shared" si="42"/>
        <v>-1.310118601787672E-2</v>
      </c>
      <c r="G444">
        <f t="shared" si="43"/>
        <v>7.5508116743998075</v>
      </c>
      <c r="H444" s="10">
        <f t="shared" si="48"/>
        <v>-2.0883290512495489E-2</v>
      </c>
      <c r="I444">
        <f t="shared" si="44"/>
        <v>-0.25059948614994587</v>
      </c>
      <c r="K444">
        <f t="shared" si="45"/>
        <v>-2.4294086471587508E-2</v>
      </c>
      <c r="M444">
        <f t="shared" si="46"/>
        <v>-2.4294086471587508E-2</v>
      </c>
      <c r="N444" s="13">
        <f t="shared" si="47"/>
        <v>1.1633529074558444E-5</v>
      </c>
      <c r="O444" s="13">
        <v>1</v>
      </c>
    </row>
    <row r="445" spans="4:15" x14ac:dyDescent="0.4">
      <c r="D445" s="6">
        <v>7.5200000000000102</v>
      </c>
      <c r="E445" s="7">
        <f t="shared" si="42"/>
        <v>-1.2918652718620431E-2</v>
      </c>
      <c r="G445">
        <f t="shared" si="43"/>
        <v>7.5625184232155087</v>
      </c>
      <c r="H445" s="10">
        <f t="shared" si="48"/>
        <v>-2.0592332433480968E-2</v>
      </c>
      <c r="I445">
        <f t="shared" si="44"/>
        <v>-0.24710798920177163</v>
      </c>
      <c r="K445">
        <f t="shared" si="45"/>
        <v>-2.3993186902373776E-2</v>
      </c>
      <c r="M445">
        <f t="shared" si="46"/>
        <v>-2.3993186902373776E-2</v>
      </c>
      <c r="N445" s="13">
        <f t="shared" si="47"/>
        <v>1.1565811118588186E-5</v>
      </c>
      <c r="O445" s="13">
        <v>1</v>
      </c>
    </row>
    <row r="446" spans="4:15" x14ac:dyDescent="0.4">
      <c r="D446" s="6">
        <v>7.5400000000000098</v>
      </c>
      <c r="E446" s="7">
        <f t="shared" si="42"/>
        <v>-1.2738556608972905E-2</v>
      </c>
      <c r="G446">
        <f t="shared" si="43"/>
        <v>7.5742251720312082</v>
      </c>
      <c r="H446" s="10">
        <f t="shared" si="48"/>
        <v>-2.0305259234702812E-2</v>
      </c>
      <c r="I446">
        <f t="shared" si="44"/>
        <v>-0.24366311081643374</v>
      </c>
      <c r="K446">
        <f t="shared" si="45"/>
        <v>-2.3696012647936884E-2</v>
      </c>
      <c r="M446">
        <f t="shared" si="46"/>
        <v>-2.3696012647936884E-2</v>
      </c>
      <c r="N446" s="13">
        <f t="shared" si="47"/>
        <v>1.1497208709358508E-5</v>
      </c>
      <c r="O446" s="13">
        <v>1</v>
      </c>
    </row>
    <row r="447" spans="4:15" x14ac:dyDescent="0.4">
      <c r="D447" s="6">
        <v>7.5600000000000103</v>
      </c>
      <c r="E447" s="7">
        <f t="shared" si="42"/>
        <v>-1.2560866803092392E-2</v>
      </c>
      <c r="G447">
        <f t="shared" si="43"/>
        <v>7.5859319208469085</v>
      </c>
      <c r="H447" s="10">
        <f t="shared" si="48"/>
        <v>-2.0022021684129275E-2</v>
      </c>
      <c r="I447">
        <f t="shared" si="44"/>
        <v>-0.2402642602095513</v>
      </c>
      <c r="K447">
        <f t="shared" si="45"/>
        <v>-2.3402517647187825E-2</v>
      </c>
      <c r="M447">
        <f t="shared" si="46"/>
        <v>-2.3402517647187825E-2</v>
      </c>
      <c r="N447" s="13">
        <f t="shared" si="47"/>
        <v>1.1427752956255155E-5</v>
      </c>
      <c r="O447" s="13">
        <v>1</v>
      </c>
    </row>
    <row r="448" spans="4:15" x14ac:dyDescent="0.4">
      <c r="D448" s="6">
        <v>7.5800000000000098</v>
      </c>
      <c r="E448" s="7">
        <f t="shared" si="42"/>
        <v>-1.2385552782424763E-2</v>
      </c>
      <c r="G448">
        <f t="shared" si="43"/>
        <v>7.5976386696626088</v>
      </c>
      <c r="H448" s="10">
        <f t="shared" si="48"/>
        <v>-1.9742571135185075E-2</v>
      </c>
      <c r="I448">
        <f t="shared" si="44"/>
        <v>-0.23691085362222092</v>
      </c>
      <c r="K448">
        <f t="shared" si="45"/>
        <v>-2.3112656406448075E-2</v>
      </c>
      <c r="M448">
        <f t="shared" si="46"/>
        <v>-2.3112656406448075E-2</v>
      </c>
      <c r="N448" s="13">
        <f t="shared" si="47"/>
        <v>1.1357474735583808E-5</v>
      </c>
      <c r="O448" s="13">
        <v>1</v>
      </c>
    </row>
    <row r="449" spans="4:15" x14ac:dyDescent="0.4">
      <c r="D449" s="6">
        <v>7.6000000000000103</v>
      </c>
      <c r="E449" s="7">
        <f t="shared" si="42"/>
        <v>-1.2212584391646082E-2</v>
      </c>
      <c r="G449">
        <f t="shared" si="43"/>
        <v>7.6093454184783091</v>
      </c>
      <c r="H449" s="10">
        <f t="shared" si="48"/>
        <v>-1.9466859520283857E-2</v>
      </c>
      <c r="I449">
        <f t="shared" si="44"/>
        <v>-0.23360231424340627</v>
      </c>
      <c r="K449">
        <f t="shared" si="45"/>
        <v>-2.2826383992529509E-2</v>
      </c>
      <c r="M449">
        <f t="shared" si="46"/>
        <v>-2.2826383992529509E-2</v>
      </c>
      <c r="N449" s="13">
        <f t="shared" si="47"/>
        <v>1.1286404679617422E-5</v>
      </c>
      <c r="O449" s="13">
        <v>1</v>
      </c>
    </row>
    <row r="450" spans="4:15" x14ac:dyDescent="0.4">
      <c r="D450" s="6">
        <v>7.6200000000000099</v>
      </c>
      <c r="E450" s="7">
        <f t="shared" si="42"/>
        <v>-1.2041931834647159E-2</v>
      </c>
      <c r="G450">
        <f t="shared" si="43"/>
        <v>7.6210521672940095</v>
      </c>
      <c r="H450" s="10">
        <f t="shared" si="48"/>
        <v>-1.9194839344427572E-2</v>
      </c>
      <c r="I450">
        <f t="shared" si="44"/>
        <v>-0.23033807213313084</v>
      </c>
      <c r="K450">
        <f t="shared" si="45"/>
        <v>-2.2543656025896672E-2</v>
      </c>
      <c r="M450">
        <f t="shared" si="46"/>
        <v>-2.2543656025896672E-2</v>
      </c>
      <c r="N450" s="13">
        <f t="shared" si="47"/>
        <v>1.1214573166085721E-5</v>
      </c>
      <c r="O450" s="13">
        <v>1</v>
      </c>
    </row>
    <row r="451" spans="4:15" x14ac:dyDescent="0.4">
      <c r="D451" s="6">
        <v>7.6400000000000103</v>
      </c>
      <c r="E451" s="7">
        <f t="shared" si="42"/>
        <v>-1.1873565670559316E-2</v>
      </c>
      <c r="G451">
        <f t="shared" si="43"/>
        <v>7.6327589161097089</v>
      </c>
      <c r="H451" s="10">
        <f t="shared" si="48"/>
        <v>-1.892646367887155E-2</v>
      </c>
      <c r="I451">
        <f t="shared" si="44"/>
        <v>-0.22711756414645862</v>
      </c>
      <c r="K451">
        <f t="shared" si="45"/>
        <v>-2.2264428673910184E-2</v>
      </c>
      <c r="M451">
        <f t="shared" si="46"/>
        <v>-2.2264428673910184E-2</v>
      </c>
      <c r="N451" s="13">
        <f t="shared" si="47"/>
        <v>1.1142010308103266E-5</v>
      </c>
      <c r="O451" s="13">
        <v>1</v>
      </c>
    </row>
    <row r="452" spans="4:15" x14ac:dyDescent="0.4">
      <c r="D452" s="6">
        <v>7.6600000000000099</v>
      </c>
      <c r="E452" s="7">
        <f t="shared" si="42"/>
        <v>-1.1707456809821246E-2</v>
      </c>
      <c r="G452">
        <f t="shared" si="43"/>
        <v>7.6444656649254092</v>
      </c>
      <c r="H452" s="10">
        <f t="shared" si="48"/>
        <v>-1.8661686154855067E-2</v>
      </c>
      <c r="I452">
        <f t="shared" si="44"/>
        <v>-0.22394023385826078</v>
      </c>
      <c r="K452">
        <f t="shared" si="45"/>
        <v>-2.1988658644150415E-2</v>
      </c>
      <c r="M452">
        <f t="shared" si="46"/>
        <v>-2.1988658644150415E-2</v>
      </c>
      <c r="N452" s="13">
        <f t="shared" si="47"/>
        <v>1.1068745944528085E-5</v>
      </c>
      <c r="O452" s="13">
        <v>1</v>
      </c>
    </row>
    <row r="453" spans="4:15" x14ac:dyDescent="0.4">
      <c r="D453" s="6">
        <v>7.6800000000000104</v>
      </c>
      <c r="E453" s="7">
        <f t="shared" si="42"/>
        <v>-1.1543576510286287E-2</v>
      </c>
      <c r="G453">
        <f t="shared" si="43"/>
        <v>7.6561724137411096</v>
      </c>
      <c r="H453" s="10">
        <f t="shared" si="48"/>
        <v>-1.8400460957396343E-2</v>
      </c>
      <c r="I453">
        <f t="shared" si="44"/>
        <v>-0.22080553148875612</v>
      </c>
      <c r="K453">
        <f t="shared" si="45"/>
        <v>-2.1716303177820969E-2</v>
      </c>
      <c r="M453">
        <f t="shared" si="46"/>
        <v>-2.1716303177820969E-2</v>
      </c>
      <c r="N453" s="13">
        <f t="shared" si="47"/>
        <v>1.0994809630750512E-5</v>
      </c>
      <c r="O453" s="13">
        <v>1</v>
      </c>
    </row>
    <row r="454" spans="4:15" x14ac:dyDescent="0.4">
      <c r="D454" s="6">
        <v>7.7000000000000099</v>
      </c>
      <c r="E454" s="7">
        <f t="shared" si="42"/>
        <v>-1.1381896373369947E-2</v>
      </c>
      <c r="G454">
        <f t="shared" si="43"/>
        <v>7.6678791625568081</v>
      </c>
      <c r="H454" s="10">
        <f t="shared" si="48"/>
        <v>-1.8142742819151698E-2</v>
      </c>
      <c r="I454">
        <f t="shared" si="44"/>
        <v>-0.21771291382982039</v>
      </c>
      <c r="K454">
        <f t="shared" si="45"/>
        <v>-2.1447320043230158E-2</v>
      </c>
      <c r="M454">
        <f t="shared" si="46"/>
        <v>-2.1447320043230158E-2</v>
      </c>
      <c r="N454" s="13">
        <f t="shared" si="47"/>
        <v>1.0920230629898101E-5</v>
      </c>
      <c r="O454" s="13">
        <v>1</v>
      </c>
    </row>
    <row r="455" spans="4:15" x14ac:dyDescent="0.4">
      <c r="D455" s="6">
        <v>7.7200000000000104</v>
      </c>
      <c r="E455" s="7">
        <f t="shared" si="42"/>
        <v>-1.1222388340237048E-2</v>
      </c>
      <c r="G455">
        <f t="shared" si="43"/>
        <v>7.6795859113725102</v>
      </c>
      <c r="H455" s="10">
        <f t="shared" si="48"/>
        <v>-1.7888487014337859E-2</v>
      </c>
      <c r="I455">
        <f t="shared" si="44"/>
        <v>-0.21466184417205431</v>
      </c>
      <c r="K455">
        <f t="shared" si="45"/>
        <v>-2.1181667529350485E-2</v>
      </c>
      <c r="M455">
        <f t="shared" si="46"/>
        <v>-2.1181667529350485E-2</v>
      </c>
      <c r="N455" s="13">
        <f t="shared" si="47"/>
        <v>1.0845037904458825E-5</v>
      </c>
      <c r="O455" s="13">
        <v>1</v>
      </c>
    </row>
    <row r="456" spans="4:15" x14ac:dyDescent="0.4">
      <c r="D456" s="6">
        <v>7.74000000000001</v>
      </c>
      <c r="E456" s="7">
        <f t="shared" si="42"/>
        <v>-1.106502468802829E-2</v>
      </c>
      <c r="G456">
        <f t="shared" si="43"/>
        <v>7.6912926601882088</v>
      </c>
      <c r="H456" s="10">
        <f t="shared" si="48"/>
        <v>-1.7637649352717097E-2</v>
      </c>
      <c r="I456">
        <f t="shared" si="44"/>
        <v>-0.21165179223260516</v>
      </c>
      <c r="K456">
        <f t="shared" si="45"/>
        <v>-2.0919304439455298E-2</v>
      </c>
      <c r="M456">
        <f t="shared" si="46"/>
        <v>-2.0919304439455298E-2</v>
      </c>
      <c r="N456" s="13">
        <f t="shared" si="47"/>
        <v>1.0769260108314712E-5</v>
      </c>
      <c r="O456" s="13">
        <v>1</v>
      </c>
    </row>
    <row r="457" spans="4:15" x14ac:dyDescent="0.4">
      <c r="D457" s="6">
        <v>7.7600000000000096</v>
      </c>
      <c r="E457" s="7">
        <f t="shared" si="42"/>
        <v>-1.0909778026125668E-2</v>
      </c>
      <c r="G457">
        <f t="shared" si="43"/>
        <v>7.7029994090039082</v>
      </c>
      <c r="H457" s="10">
        <f t="shared" si="48"/>
        <v>-1.7390186173644316E-2</v>
      </c>
      <c r="I457">
        <f t="shared" si="44"/>
        <v>-0.20868223408373179</v>
      </c>
      <c r="K457">
        <f t="shared" si="45"/>
        <v>-2.066019008483045E-2</v>
      </c>
      <c r="M457">
        <f t="shared" si="46"/>
        <v>-2.066019008483045E-2</v>
      </c>
      <c r="N457" s="13">
        <f t="shared" si="47"/>
        <v>1.0692925579172614E-5</v>
      </c>
      <c r="O457" s="13">
        <v>1</v>
      </c>
    </row>
    <row r="458" spans="4:15" x14ac:dyDescent="0.4">
      <c r="D458" s="6">
        <v>7.78000000000001</v>
      </c>
      <c r="E458" s="7">
        <f t="shared" si="42"/>
        <v>-1.0756621292456464E-2</v>
      </c>
      <c r="G458">
        <f t="shared" si="43"/>
        <v>7.7147061578196094</v>
      </c>
      <c r="H458" s="10">
        <f t="shared" si="48"/>
        <v>-1.7146054340175607E-2</v>
      </c>
      <c r="I458">
        <f t="shared" si="44"/>
        <v>-0.2057526520821073</v>
      </c>
      <c r="K458">
        <f t="shared" si="45"/>
        <v>-2.0404284278562158E-2</v>
      </c>
      <c r="M458">
        <f t="shared" si="46"/>
        <v>-2.0404284278562158E-2</v>
      </c>
      <c r="N458" s="13">
        <f t="shared" si="47"/>
        <v>1.0616062331398425E-5</v>
      </c>
      <c r="O458" s="13">
        <v>1</v>
      </c>
    </row>
    <row r="459" spans="4:15" x14ac:dyDescent="0.4">
      <c r="D459" s="6">
        <v>7.8000000000000096</v>
      </c>
      <c r="E459" s="7">
        <f t="shared" si="42"/>
        <v>-1.0605527749835419E-2</v>
      </c>
      <c r="G459">
        <f t="shared" si="43"/>
        <v>7.7264129066353089</v>
      </c>
      <c r="H459" s="10">
        <f t="shared" si="48"/>
        <v>-1.6905211233237658E-2</v>
      </c>
      <c r="I459">
        <f t="shared" si="44"/>
        <v>-0.20286253479885191</v>
      </c>
      <c r="K459">
        <f t="shared" si="45"/>
        <v>-2.0151547329398618E-2</v>
      </c>
      <c r="M459">
        <f t="shared" si="46"/>
        <v>-2.0151547329398618E-2</v>
      </c>
      <c r="N459" s="13">
        <f t="shared" si="47"/>
        <v>1.0538698049237582E-5</v>
      </c>
      <c r="O459" s="13">
        <v>1</v>
      </c>
    </row>
    <row r="460" spans="4:15" x14ac:dyDescent="0.4">
      <c r="D460" s="6">
        <v>7.8200000000000101</v>
      </c>
      <c r="E460" s="7">
        <f t="shared" si="42"/>
        <v>-1.0456470982344594E-2</v>
      </c>
      <c r="G460">
        <f t="shared" si="43"/>
        <v>7.7381196554510092</v>
      </c>
      <c r="H460" s="10">
        <f t="shared" si="48"/>
        <v>-1.6667614745857283E-2</v>
      </c>
      <c r="I460">
        <f t="shared" si="44"/>
        <v>-0.2000113769502874</v>
      </c>
      <c r="K460">
        <f t="shared" si="45"/>
        <v>-1.9901940035684858E-2</v>
      </c>
      <c r="M460">
        <f t="shared" si="46"/>
        <v>-1.9901940035684858E-2</v>
      </c>
      <c r="N460" s="13">
        <f t="shared" si="47"/>
        <v>1.0460860080418225E-5</v>
      </c>
      <c r="O460" s="13">
        <v>1</v>
      </c>
    </row>
    <row r="461" spans="4:15" x14ac:dyDescent="0.4">
      <c r="D461" s="6">
        <v>7.8400000000000096</v>
      </c>
      <c r="E461" s="7">
        <f t="shared" si="42"/>
        <v>-1.0309424891750725E-2</v>
      </c>
      <c r="G461">
        <f t="shared" si="43"/>
        <v>7.7498264042667095</v>
      </c>
      <c r="H461" s="10">
        <f t="shared" si="48"/>
        <v>-1.6433223277450656E-2</v>
      </c>
      <c r="I461">
        <f t="shared" si="44"/>
        <v>-0.19719867932940788</v>
      </c>
      <c r="K461">
        <f t="shared" si="45"/>
        <v>-1.9655423679370756E-2</v>
      </c>
      <c r="M461">
        <f t="shared" si="46"/>
        <v>-1.9655423679370756E-2</v>
      </c>
      <c r="N461" s="13">
        <f t="shared" si="47"/>
        <v>1.038257543013405E-5</v>
      </c>
      <c r="O461" s="13">
        <v>1</v>
      </c>
    </row>
    <row r="462" spans="4:15" x14ac:dyDescent="0.4">
      <c r="D462" s="6">
        <v>7.8600000000000101</v>
      </c>
      <c r="E462" s="7">
        <f t="shared" si="42"/>
        <v>-1.0164363693959485E-2</v>
      </c>
      <c r="G462">
        <f t="shared" si="43"/>
        <v>7.7615331530824081</v>
      </c>
      <c r="H462" s="10">
        <f t="shared" si="48"/>
        <v>-1.6201995728171419E-2</v>
      </c>
      <c r="I462">
        <f t="shared" si="44"/>
        <v>-0.19442394873805702</v>
      </c>
      <c r="K462">
        <f t="shared" si="45"/>
        <v>-1.9411960020090505E-2</v>
      </c>
      <c r="M462">
        <f t="shared" si="46"/>
        <v>-1.9411960020090505E-2</v>
      </c>
      <c r="N462" s="13">
        <f t="shared" si="47"/>
        <v>1.0303870755395594E-5</v>
      </c>
      <c r="O462" s="13">
        <v>1</v>
      </c>
    </row>
    <row r="463" spans="4:15" x14ac:dyDescent="0.4">
      <c r="D463" s="6">
        <v>7.8800000000000097</v>
      </c>
      <c r="E463" s="7">
        <f t="shared" si="42"/>
        <v>-1.0021261915506494E-2</v>
      </c>
      <c r="G463">
        <f t="shared" si="43"/>
        <v>7.7732399018981102</v>
      </c>
      <c r="H463" s="10">
        <f t="shared" si="48"/>
        <v>-1.5973891493317353E-2</v>
      </c>
      <c r="I463">
        <f t="shared" si="44"/>
        <v>-0.19168669791980825</v>
      </c>
      <c r="K463">
        <f t="shared" si="45"/>
        <v>-1.9171511289313055E-2</v>
      </c>
      <c r="M463">
        <f t="shared" si="46"/>
        <v>-1.9171511289313055E-2</v>
      </c>
      <c r="N463" s="13">
        <f t="shared" si="47"/>
        <v>1.0224772359743596E-5</v>
      </c>
      <c r="O463" s="13">
        <v>1</v>
      </c>
    </row>
    <row r="464" spans="4:15" x14ac:dyDescent="0.4">
      <c r="D464" s="6">
        <v>7.9000000000000101</v>
      </c>
      <c r="E464" s="7">
        <f t="shared" si="42"/>
        <v>-9.880094390084521E-3</v>
      </c>
      <c r="G464">
        <f t="shared" si="43"/>
        <v>7.7849466507138096</v>
      </c>
      <c r="H464" s="10">
        <f t="shared" si="48"/>
        <v>-1.5748870457794727E-2</v>
      </c>
      <c r="I464">
        <f t="shared" si="44"/>
        <v>-0.18898644549353671</v>
      </c>
      <c r="K464">
        <f t="shared" si="45"/>
        <v>-1.8934040184563104E-2</v>
      </c>
      <c r="M464">
        <f t="shared" si="46"/>
        <v>-1.8934040184563104E-2</v>
      </c>
      <c r="N464" s="13">
        <f t="shared" si="47"/>
        <v>1.0145306188321732E-5</v>
      </c>
      <c r="O464" s="13">
        <v>1</v>
      </c>
    </row>
    <row r="465" spans="4:15" x14ac:dyDescent="0.4">
      <c r="D465" s="6">
        <v>7.9200000000000097</v>
      </c>
      <c r="E465" s="7">
        <f t="shared" si="42"/>
        <v>-9.7408362551066833E-3</v>
      </c>
      <c r="G465">
        <f t="shared" si="43"/>
        <v>7.79665339952951</v>
      </c>
      <c r="H465" s="10">
        <f t="shared" si="48"/>
        <v>-1.5526892990640051E-2</v>
      </c>
      <c r="I465">
        <f t="shared" si="44"/>
        <v>-0.18632271588768062</v>
      </c>
      <c r="K465">
        <f t="shared" si="45"/>
        <v>-1.8699509863710852E-2</v>
      </c>
      <c r="M465">
        <f t="shared" si="46"/>
        <v>-1.8699509863710852E-2</v>
      </c>
      <c r="N465" s="13">
        <f t="shared" si="47"/>
        <v>1.0065497823293547E-5</v>
      </c>
      <c r="O465" s="13">
        <v>1</v>
      </c>
    </row>
    <row r="466" spans="4:15" x14ac:dyDescent="0.4">
      <c r="D466" s="6">
        <v>7.9400000000000102</v>
      </c>
      <c r="E466" s="7">
        <f t="shared" si="42"/>
        <v>-9.6034629483051272E-3</v>
      </c>
      <c r="G466">
        <f t="shared" si="43"/>
        <v>7.8083601483452103</v>
      </c>
      <c r="H466" s="10">
        <f t="shared" si="48"/>
        <v>-1.5307919939598373E-2</v>
      </c>
      <c r="I466">
        <f t="shared" si="44"/>
        <v>-0.18369503927518047</v>
      </c>
      <c r="K466">
        <f t="shared" si="45"/>
        <v>-1.8467883939331155E-2</v>
      </c>
      <c r="M466">
        <f t="shared" si="46"/>
        <v>-1.8467883939331155E-2</v>
      </c>
      <c r="N466" s="13">
        <f t="shared" si="47"/>
        <v>9.9853724796072065E-6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-9.4679502043649999E-3</v>
      </c>
      <c r="G467">
        <f t="shared" si="43"/>
        <v>7.8200668971609089</v>
      </c>
      <c r="H467" s="10">
        <f t="shared" si="48"/>
        <v>-1.5091912625757811E-2</v>
      </c>
      <c r="I467">
        <f t="shared" si="44"/>
        <v>-0.18110295150909372</v>
      </c>
      <c r="K467">
        <f t="shared" si="45"/>
        <v>-1.8239126473129835E-2</v>
      </c>
      <c r="M467">
        <f t="shared" si="46"/>
        <v>-1.8239126473129835E-2</v>
      </c>
      <c r="N467" s="13">
        <f t="shared" si="47"/>
        <v>9.9049550010902206E-6</v>
      </c>
      <c r="O467" s="13">
        <v>1</v>
      </c>
    </row>
    <row r="468" spans="4:15" x14ac:dyDescent="0.4">
      <c r="D468" s="6">
        <v>7.9800000000000102</v>
      </c>
      <c r="E468" s="7">
        <f t="shared" si="49"/>
        <v>-9.3342740515931864E-3</v>
      </c>
      <c r="G468">
        <f t="shared" si="43"/>
        <v>7.831773645976611</v>
      </c>
      <c r="H468" s="10">
        <f t="shared" si="48"/>
        <v>-1.4878832838239538E-2</v>
      </c>
      <c r="I468">
        <f t="shared" ref="I468:I469" si="50">H468*$E$6</f>
        <v>-0.17854599405887445</v>
      </c>
      <c r="K468">
        <f t="shared" ref="K468:K469" si="51">($L$9/2)*$L$6*EXP(-$L$4*(G468/$L$10-1))+($L$9/2)*$L$6*EXP(-$L$4*(($H$4/$E$4)*G468/$L$10-1))+($L$9/2)*$L$6*EXP(-$L$4*(SQRT(4/3+$H$11^2/4)*($H$4/$E$4)*G468/$L$10-1))-SQRT(($L$9/2)*$L$7^2*EXP(-2*$L$5*(G468/$L$10-1))+($L$9/2)*$L$7^2*EXP(-2*$L$5*(($H$4/$E$4)*G468/$L$10-1))+($L$9/2)*$L$7^2*EXP(-2*$L$5*(SQRT(4/3+$H$11^2/4)*($H$4/$E$4)*G468/$L$10-1)))</f>
        <v>-1.8013201970437282E-2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-1.8013201970437282E-2</v>
      </c>
      <c r="N468" s="13">
        <f t="shared" ref="N468:N469" si="53">(M468-H468)^2*O468</f>
        <v>9.8242698568740372E-6</v>
      </c>
      <c r="O468" s="13">
        <v>1</v>
      </c>
    </row>
    <row r="469" spans="4:15" x14ac:dyDescent="0.4">
      <c r="D469" s="6">
        <v>8.0000000000000107</v>
      </c>
      <c r="E469" s="7">
        <f t="shared" si="49"/>
        <v>-9.2024108086216343E-3</v>
      </c>
      <c r="G469">
        <f t="shared" si="43"/>
        <v>7.8434803947923095</v>
      </c>
      <c r="H469" s="10">
        <f t="shared" si="48"/>
        <v>-1.4668642828942886E-2</v>
      </c>
      <c r="I469">
        <f t="shared" si="50"/>
        <v>-0.17602371394731464</v>
      </c>
      <c r="K469">
        <f t="shared" si="51"/>
        <v>-1.7790075374768659E-2</v>
      </c>
      <c r="M469">
        <f t="shared" si="52"/>
        <v>-1.7790075374768659E-2</v>
      </c>
      <c r="N469" s="13">
        <f t="shared" si="53"/>
        <v>9.7433411381403715E-6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B5D7-75BA-4FDB-BE13-7D446768E26E}">
  <dimension ref="A1:O469"/>
  <sheetViews>
    <sheetView topLeftCell="A25" workbookViewId="0">
      <selection activeCell="H13" sqref="H13"/>
    </sheetView>
  </sheetViews>
  <sheetFormatPr defaultRowHeight="18.75" x14ac:dyDescent="0.4"/>
  <sheetData>
    <row r="1" spans="1:10" x14ac:dyDescent="0.4">
      <c r="A1" s="39" t="s">
        <v>267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x14ac:dyDescent="0.4">
      <c r="A2" s="39"/>
      <c r="B2" s="65"/>
      <c r="C2" s="65"/>
      <c r="D2" s="65"/>
      <c r="E2" s="65"/>
      <c r="F2" s="65"/>
      <c r="G2" s="65"/>
      <c r="H2" s="65"/>
      <c r="I2" s="65"/>
      <c r="J2" s="65"/>
    </row>
    <row r="3" spans="1:10" x14ac:dyDescent="0.4">
      <c r="A3" s="66" t="s">
        <v>49</v>
      </c>
      <c r="B3" s="67" t="s">
        <v>190</v>
      </c>
      <c r="C3" s="65"/>
      <c r="D3" s="66" t="s">
        <v>174</v>
      </c>
      <c r="E3" s="67" t="s">
        <v>268</v>
      </c>
      <c r="F3" s="65"/>
      <c r="G3" s="66" t="s">
        <v>172</v>
      </c>
      <c r="H3" s="67" t="s">
        <v>268</v>
      </c>
      <c r="I3" s="65"/>
      <c r="J3" s="65"/>
    </row>
    <row r="4" spans="1:10" x14ac:dyDescent="0.4">
      <c r="A4" s="66" t="s">
        <v>11</v>
      </c>
      <c r="B4" s="68">
        <v>-1.1160000000000001</v>
      </c>
      <c r="C4" s="65"/>
      <c r="D4" s="66" t="s">
        <v>11</v>
      </c>
      <c r="E4" s="69">
        <v>-1.1214999999999999</v>
      </c>
      <c r="F4" s="65"/>
      <c r="G4" s="66" t="s">
        <v>11</v>
      </c>
      <c r="H4" s="69">
        <v>-1.1173999999999999</v>
      </c>
      <c r="I4" s="66" t="s">
        <v>2</v>
      </c>
      <c r="J4" s="69">
        <v>3.9</v>
      </c>
    </row>
    <row r="5" spans="1:10" x14ac:dyDescent="0.4">
      <c r="A5" s="66" t="s">
        <v>19</v>
      </c>
      <c r="B5" s="68">
        <v>39.994</v>
      </c>
      <c r="C5" s="65"/>
      <c r="D5" s="66" t="s">
        <v>19</v>
      </c>
      <c r="E5" s="69">
        <v>70.709999999999994</v>
      </c>
      <c r="F5" s="65"/>
      <c r="G5" s="66" t="s">
        <v>19</v>
      </c>
      <c r="H5" s="65">
        <v>41.868000000000002</v>
      </c>
      <c r="I5" s="66" t="s">
        <v>252</v>
      </c>
      <c r="J5" s="69">
        <v>6.3559999999999999</v>
      </c>
    </row>
    <row r="6" spans="1:10" x14ac:dyDescent="0.4">
      <c r="A6" s="66" t="s">
        <v>0</v>
      </c>
      <c r="B6" s="69">
        <v>1E-3</v>
      </c>
      <c r="C6" s="65"/>
      <c r="D6" s="66" t="s">
        <v>0</v>
      </c>
      <c r="E6" s="69">
        <v>1E-3</v>
      </c>
      <c r="F6" s="65"/>
      <c r="G6" s="66" t="s">
        <v>0</v>
      </c>
      <c r="H6" s="69">
        <v>1E-3</v>
      </c>
      <c r="I6" s="65"/>
      <c r="J6" s="65"/>
    </row>
    <row r="7" spans="1:10" x14ac:dyDescent="0.4">
      <c r="A7" s="70" t="s">
        <v>1</v>
      </c>
      <c r="B7" s="69">
        <v>4.6440000000000001</v>
      </c>
      <c r="C7" s="65"/>
      <c r="D7" s="70" t="s">
        <v>1</v>
      </c>
      <c r="E7" s="69">
        <v>4.6440000000000001</v>
      </c>
      <c r="F7" s="65"/>
      <c r="G7" s="70" t="s">
        <v>1</v>
      </c>
      <c r="H7" s="69">
        <v>4.6440000000000001</v>
      </c>
      <c r="J7" s="65"/>
    </row>
    <row r="9" spans="1:10" x14ac:dyDescent="0.4">
      <c r="A9" s="66" t="s">
        <v>49</v>
      </c>
      <c r="B9" s="67" t="s">
        <v>89</v>
      </c>
      <c r="C9" s="65"/>
      <c r="D9" s="66" t="s">
        <v>174</v>
      </c>
      <c r="E9" s="67" t="s">
        <v>89</v>
      </c>
      <c r="F9" s="65"/>
      <c r="G9" s="66" t="s">
        <v>172</v>
      </c>
      <c r="H9" s="67" t="s">
        <v>89</v>
      </c>
      <c r="I9" s="65"/>
      <c r="J9" s="65"/>
    </row>
    <row r="10" spans="1:10" x14ac:dyDescent="0.4">
      <c r="A10" s="66" t="s">
        <v>11</v>
      </c>
      <c r="B10" s="68">
        <v>-1.9059999999999999</v>
      </c>
      <c r="C10" s="65"/>
      <c r="D10" s="66" t="s">
        <v>11</v>
      </c>
      <c r="E10" s="69">
        <v>-1.9037999999999999</v>
      </c>
      <c r="F10" s="65"/>
      <c r="G10" s="66" t="s">
        <v>11</v>
      </c>
      <c r="H10" s="69">
        <v>-1.9064000000000001</v>
      </c>
      <c r="I10" s="66" t="s">
        <v>2</v>
      </c>
      <c r="J10" s="69">
        <v>3.0779999999999998</v>
      </c>
    </row>
    <row r="11" spans="1:10" x14ac:dyDescent="0.4">
      <c r="A11" s="66" t="s">
        <v>19</v>
      </c>
      <c r="B11" s="68">
        <v>20.154</v>
      </c>
      <c r="C11" s="65"/>
      <c r="D11" s="66" t="s">
        <v>19</v>
      </c>
      <c r="E11" s="69">
        <v>20.120999999999999</v>
      </c>
      <c r="F11" s="65"/>
      <c r="G11" s="66" t="s">
        <v>19</v>
      </c>
      <c r="H11">
        <v>20.190000000000001</v>
      </c>
      <c r="I11" s="66" t="s">
        <v>252</v>
      </c>
      <c r="J11" s="69">
        <v>4.923</v>
      </c>
    </row>
    <row r="12" spans="1:10" x14ac:dyDescent="0.4">
      <c r="A12" s="66" t="s">
        <v>0</v>
      </c>
      <c r="B12" s="69">
        <v>8.5000000000000006E-2</v>
      </c>
      <c r="C12" s="65"/>
      <c r="D12" s="66" t="s">
        <v>0</v>
      </c>
      <c r="E12" s="69">
        <v>8.5000000000000006E-2</v>
      </c>
      <c r="F12" s="65"/>
      <c r="G12" s="66" t="s">
        <v>0</v>
      </c>
      <c r="H12" s="69">
        <v>8.5000000000000006E-2</v>
      </c>
      <c r="I12" s="65"/>
      <c r="J12" s="65"/>
    </row>
    <row r="13" spans="1:10" x14ac:dyDescent="0.4">
      <c r="A13" s="70" t="s">
        <v>1</v>
      </c>
      <c r="B13" s="69">
        <v>2.2709999999999999</v>
      </c>
      <c r="C13" s="65"/>
      <c r="D13" s="70" t="s">
        <v>1</v>
      </c>
      <c r="E13" s="69">
        <v>2.2709999999999999</v>
      </c>
      <c r="F13" s="65"/>
      <c r="G13" s="70" t="s">
        <v>1</v>
      </c>
      <c r="H13" s="69">
        <v>2.2709999999999999</v>
      </c>
      <c r="I13" s="65"/>
      <c r="J13" s="65"/>
    </row>
    <row r="15" spans="1:10" x14ac:dyDescent="0.4">
      <c r="A15" s="66" t="s">
        <v>49</v>
      </c>
      <c r="B15" s="67" t="s">
        <v>120</v>
      </c>
      <c r="C15" s="65"/>
      <c r="D15" s="66" t="s">
        <v>174</v>
      </c>
      <c r="E15" s="67" t="s">
        <v>120</v>
      </c>
      <c r="F15" s="65"/>
      <c r="G15" s="66" t="s">
        <v>172</v>
      </c>
      <c r="H15" s="67" t="s">
        <v>120</v>
      </c>
      <c r="I15" s="65"/>
      <c r="J15" s="65"/>
    </row>
    <row r="16" spans="1:10" x14ac:dyDescent="0.4">
      <c r="A16" s="66" t="s">
        <v>11</v>
      </c>
      <c r="B16" s="68"/>
      <c r="C16" s="65"/>
      <c r="D16" s="66" t="s">
        <v>11</v>
      </c>
      <c r="E16" s="69">
        <v>-3.6436999999999999</v>
      </c>
      <c r="F16" s="65"/>
      <c r="G16" s="66" t="s">
        <v>11</v>
      </c>
      <c r="H16" s="69">
        <v>-3.7393999999999998</v>
      </c>
      <c r="I16" s="66" t="s">
        <v>2</v>
      </c>
      <c r="J16" s="69">
        <v>2.2599999999999998</v>
      </c>
    </row>
    <row r="17" spans="1:15" x14ac:dyDescent="0.4">
      <c r="A17" s="66" t="s">
        <v>19</v>
      </c>
      <c r="B17" s="68"/>
      <c r="C17" s="65"/>
      <c r="D17" s="66" t="s">
        <v>19</v>
      </c>
      <c r="E17" s="69">
        <v>7.8150000000000004</v>
      </c>
      <c r="F17" s="65"/>
      <c r="G17" s="66" t="s">
        <v>19</v>
      </c>
      <c r="H17">
        <v>7.8940000000000001</v>
      </c>
      <c r="I17" s="66" t="s">
        <v>252</v>
      </c>
      <c r="J17" s="69">
        <v>3.57</v>
      </c>
    </row>
    <row r="18" spans="1:15" x14ac:dyDescent="0.4">
      <c r="A18" s="66" t="s">
        <v>0</v>
      </c>
      <c r="B18" s="69">
        <v>0.751</v>
      </c>
      <c r="C18" s="65"/>
      <c r="D18" s="66" t="s">
        <v>0</v>
      </c>
      <c r="E18" s="69">
        <v>0.751</v>
      </c>
      <c r="F18" s="65"/>
      <c r="G18" s="66" t="s">
        <v>0</v>
      </c>
      <c r="H18" s="69">
        <v>0.751</v>
      </c>
      <c r="I18" s="65"/>
      <c r="J18" s="65"/>
    </row>
    <row r="19" spans="1:15" x14ac:dyDescent="0.4">
      <c r="A19" s="70" t="s">
        <v>1</v>
      </c>
      <c r="B19" s="69">
        <v>2.2349999999999999</v>
      </c>
      <c r="C19" s="65"/>
      <c r="D19" s="70" t="s">
        <v>1</v>
      </c>
      <c r="E19" s="69">
        <v>2.2349999999999999</v>
      </c>
      <c r="F19" s="65"/>
      <c r="G19" s="70" t="s">
        <v>1</v>
      </c>
      <c r="H19" s="69">
        <v>2.2349999999999999</v>
      </c>
      <c r="I19" s="65"/>
      <c r="J19" s="65"/>
    </row>
    <row r="20" spans="1:15" x14ac:dyDescent="0.4">
      <c r="A20" s="65"/>
      <c r="B20" s="71"/>
      <c r="C20" s="65"/>
      <c r="D20" s="65"/>
      <c r="E20" s="71"/>
      <c r="F20" s="65"/>
      <c r="G20" s="65"/>
      <c r="H20" s="71"/>
      <c r="I20" s="65"/>
      <c r="J20" s="65"/>
    </row>
    <row r="21" spans="1:15" x14ac:dyDescent="0.4">
      <c r="A21" s="66" t="s">
        <v>49</v>
      </c>
      <c r="B21" s="67" t="s">
        <v>0</v>
      </c>
      <c r="C21" s="65"/>
      <c r="D21" s="66" t="s">
        <v>174</v>
      </c>
      <c r="E21" s="67" t="s">
        <v>0</v>
      </c>
      <c r="F21" s="65"/>
      <c r="G21" s="66" t="s">
        <v>172</v>
      </c>
      <c r="H21" s="67" t="s">
        <v>0</v>
      </c>
      <c r="I21" s="65"/>
      <c r="J21" s="65"/>
      <c r="L21" s="66" t="s">
        <v>269</v>
      </c>
      <c r="M21" s="67" t="s">
        <v>0</v>
      </c>
      <c r="O21" t="s">
        <v>270</v>
      </c>
    </row>
    <row r="22" spans="1:15" x14ac:dyDescent="0.4">
      <c r="A22" s="66" t="s">
        <v>11</v>
      </c>
      <c r="B22" s="67">
        <v>5.5224119999999995E-2</v>
      </c>
      <c r="C22" s="65"/>
      <c r="D22" s="66" t="s">
        <v>11</v>
      </c>
      <c r="E22" s="69">
        <v>0.42547056000000005</v>
      </c>
      <c r="F22" s="65"/>
      <c r="G22" s="66" t="s">
        <v>11</v>
      </c>
      <c r="H22" s="69">
        <v>0.10908804</v>
      </c>
      <c r="I22" s="66" t="s">
        <v>2</v>
      </c>
      <c r="J22" s="69">
        <v>1.49</v>
      </c>
      <c r="L22" s="66" t="s">
        <v>11</v>
      </c>
      <c r="M22" s="67">
        <v>-0.15655901999999999</v>
      </c>
      <c r="O22" t="s">
        <v>271</v>
      </c>
    </row>
    <row r="23" spans="1:15" x14ac:dyDescent="0.4">
      <c r="A23" s="66" t="s">
        <v>19</v>
      </c>
      <c r="B23" s="68">
        <v>5.8275808063739998</v>
      </c>
      <c r="C23" s="65"/>
      <c r="D23" s="66" t="s">
        <v>19</v>
      </c>
      <c r="E23" s="69">
        <v>6.0925650476840003</v>
      </c>
      <c r="F23" s="65"/>
      <c r="G23" s="66" t="s">
        <v>19</v>
      </c>
      <c r="H23">
        <v>5.8474176155000004</v>
      </c>
      <c r="I23" s="66" t="s">
        <v>252</v>
      </c>
      <c r="J23" s="69">
        <v>3.03</v>
      </c>
      <c r="L23" s="66" t="s">
        <v>19</v>
      </c>
      <c r="M23" s="68">
        <v>6.6229776379710001</v>
      </c>
    </row>
    <row r="24" spans="1:15" x14ac:dyDescent="0.4">
      <c r="A24" s="66" t="s">
        <v>0</v>
      </c>
      <c r="B24" s="69">
        <v>1.4430000000000001</v>
      </c>
      <c r="C24" s="65"/>
      <c r="D24" s="66" t="s">
        <v>0</v>
      </c>
      <c r="E24" s="69">
        <v>1.4430000000000001</v>
      </c>
      <c r="F24" s="65"/>
      <c r="G24" s="66" t="s">
        <v>0</v>
      </c>
      <c r="H24" s="69">
        <v>1.4430000000000001</v>
      </c>
      <c r="I24" s="65"/>
      <c r="J24" s="65"/>
      <c r="L24" s="66" t="s">
        <v>0</v>
      </c>
      <c r="M24" s="69">
        <v>1.4430000000000001</v>
      </c>
    </row>
    <row r="25" spans="1:15" x14ac:dyDescent="0.4">
      <c r="A25" s="70" t="s">
        <v>1</v>
      </c>
      <c r="B25" s="69">
        <v>2.4529999999999998</v>
      </c>
      <c r="C25" s="65"/>
      <c r="D25" s="70" t="s">
        <v>1</v>
      </c>
      <c r="E25" s="69">
        <v>2.4529999999999998</v>
      </c>
      <c r="F25" s="65"/>
      <c r="G25" s="70" t="s">
        <v>1</v>
      </c>
      <c r="H25" s="69">
        <v>2.4529999999999998</v>
      </c>
      <c r="I25" s="65"/>
      <c r="J25" s="65"/>
      <c r="L25" s="70" t="s">
        <v>1</v>
      </c>
      <c r="M25" s="69">
        <v>2.4529999999999998</v>
      </c>
    </row>
    <row r="27" spans="1:15" x14ac:dyDescent="0.4">
      <c r="A27" s="66" t="s">
        <v>49</v>
      </c>
      <c r="B27" s="67" t="s">
        <v>196</v>
      </c>
      <c r="C27" s="65"/>
      <c r="D27" s="66" t="s">
        <v>174</v>
      </c>
      <c r="E27" s="67" t="s">
        <v>196</v>
      </c>
      <c r="F27" s="65"/>
      <c r="G27" s="66" t="s">
        <v>172</v>
      </c>
      <c r="H27" s="67" t="s">
        <v>196</v>
      </c>
      <c r="I27" s="65"/>
      <c r="J27" s="65"/>
    </row>
    <row r="28" spans="1:15" x14ac:dyDescent="0.4">
      <c r="A28" s="66" t="s">
        <v>11</v>
      </c>
      <c r="B28" s="68">
        <v>-3.8298999999999999</v>
      </c>
      <c r="C28" s="65"/>
      <c r="D28" s="66" t="s">
        <v>11</v>
      </c>
      <c r="E28" s="69"/>
      <c r="F28" s="65"/>
      <c r="G28" s="66" t="s">
        <v>11</v>
      </c>
      <c r="H28" s="69">
        <v>-4.7061999999999999</v>
      </c>
      <c r="I28" s="66" t="s">
        <v>2</v>
      </c>
      <c r="J28" s="69">
        <v>2.5190000000000001</v>
      </c>
    </row>
    <row r="29" spans="1:15" x14ac:dyDescent="0.4">
      <c r="A29" s="66" t="s">
        <v>19</v>
      </c>
      <c r="B29" s="68">
        <v>7.2709999999999999</v>
      </c>
      <c r="C29" s="65"/>
      <c r="D29" s="66" t="s">
        <v>19</v>
      </c>
      <c r="E29" s="69"/>
      <c r="F29" s="65"/>
      <c r="G29" s="66" t="s">
        <v>19</v>
      </c>
      <c r="H29" s="65">
        <v>6.7229999999999999</v>
      </c>
      <c r="I29" s="66" t="s">
        <v>252</v>
      </c>
      <c r="J29" s="69">
        <v>2.4460000000000002</v>
      </c>
    </row>
    <row r="30" spans="1:15" x14ac:dyDescent="0.4">
      <c r="A30" s="66" t="s">
        <v>0</v>
      </c>
      <c r="B30" s="69">
        <v>0.39400000000000002</v>
      </c>
      <c r="C30" s="65"/>
      <c r="D30" s="66" t="s">
        <v>0</v>
      </c>
      <c r="E30" s="69">
        <v>0.39400000000000002</v>
      </c>
      <c r="F30" s="65"/>
      <c r="G30" s="66" t="s">
        <v>0</v>
      </c>
      <c r="H30" s="69">
        <v>0.39400000000000002</v>
      </c>
      <c r="I30" s="65"/>
      <c r="J30" s="65"/>
    </row>
    <row r="31" spans="1:15" x14ac:dyDescent="0.4">
      <c r="A31" s="70" t="s">
        <v>1</v>
      </c>
      <c r="B31" s="69">
        <v>2.7389999999999999</v>
      </c>
      <c r="C31" s="65"/>
      <c r="D31" s="70" t="s">
        <v>1</v>
      </c>
      <c r="E31" s="69">
        <v>2.7389999999999999</v>
      </c>
      <c r="F31" s="65"/>
      <c r="G31" s="70" t="s">
        <v>1</v>
      </c>
      <c r="H31" s="69">
        <v>2.7389999999999999</v>
      </c>
      <c r="J31" s="65"/>
    </row>
    <row r="33" spans="1:10" x14ac:dyDescent="0.4">
      <c r="A33" s="66" t="s">
        <v>49</v>
      </c>
      <c r="B33" s="67" t="s">
        <v>121</v>
      </c>
      <c r="C33" s="65"/>
      <c r="D33" s="66" t="s">
        <v>174</v>
      </c>
      <c r="E33" s="67" t="s">
        <v>121</v>
      </c>
      <c r="F33" s="65"/>
      <c r="G33" s="66" t="s">
        <v>172</v>
      </c>
      <c r="H33" s="67" t="s">
        <v>121</v>
      </c>
      <c r="I33" s="65"/>
      <c r="J33" s="65"/>
    </row>
    <row r="34" spans="1:10" x14ac:dyDescent="0.4">
      <c r="A34" s="66" t="s">
        <v>11</v>
      </c>
      <c r="B34" s="68">
        <v>-1.3116000000000001</v>
      </c>
      <c r="C34" s="65"/>
      <c r="D34" s="66" t="s">
        <v>11</v>
      </c>
      <c r="E34" s="69">
        <v>-1.3097000000000001</v>
      </c>
      <c r="F34" s="65"/>
      <c r="G34" s="66" t="s">
        <v>11</v>
      </c>
      <c r="H34" s="69">
        <v>-1.3122</v>
      </c>
      <c r="I34" s="66" t="s">
        <v>2</v>
      </c>
      <c r="J34" s="69">
        <v>3.7589999999999999</v>
      </c>
    </row>
    <row r="35" spans="1:10" x14ac:dyDescent="0.4">
      <c r="A35" s="66" t="s">
        <v>19</v>
      </c>
      <c r="B35" s="68">
        <v>36.247</v>
      </c>
      <c r="C35" s="65"/>
      <c r="D35" s="66" t="s">
        <v>19</v>
      </c>
      <c r="E35" s="69">
        <v>36.323999999999998</v>
      </c>
      <c r="F35" s="65"/>
      <c r="G35" s="66" t="s">
        <v>19</v>
      </c>
      <c r="H35">
        <f>74.234/2</f>
        <v>37.116999999999997</v>
      </c>
      <c r="I35" s="66" t="s">
        <v>252</v>
      </c>
      <c r="J35" s="69">
        <v>6.0650000000000004</v>
      </c>
    </row>
    <row r="36" spans="1:10" x14ac:dyDescent="0.4">
      <c r="A36" s="66" t="s">
        <v>0</v>
      </c>
      <c r="B36" s="69">
        <v>4.7E-2</v>
      </c>
      <c r="C36" s="65"/>
      <c r="D36" s="66" t="s">
        <v>0</v>
      </c>
      <c r="E36" s="69">
        <v>4.7E-2</v>
      </c>
      <c r="F36" s="65"/>
      <c r="G36" s="66" t="s">
        <v>0</v>
      </c>
      <c r="H36" s="69">
        <v>4.7E-2</v>
      </c>
      <c r="I36" s="65"/>
      <c r="J36" s="65"/>
    </row>
    <row r="37" spans="1:10" x14ac:dyDescent="0.4">
      <c r="A37" s="70" t="s">
        <v>1</v>
      </c>
      <c r="B37" s="69">
        <v>2.6</v>
      </c>
      <c r="C37" s="65"/>
      <c r="D37" s="70" t="s">
        <v>1</v>
      </c>
      <c r="E37" s="69">
        <v>2.6</v>
      </c>
      <c r="F37" s="65"/>
      <c r="G37" s="70" t="s">
        <v>1</v>
      </c>
      <c r="H37" s="69">
        <v>2.6</v>
      </c>
      <c r="J37" s="65"/>
    </row>
    <row r="39" spans="1:10" x14ac:dyDescent="0.4">
      <c r="A39" s="66" t="s">
        <v>49</v>
      </c>
      <c r="B39" s="67" t="s">
        <v>122</v>
      </c>
      <c r="C39" s="65"/>
      <c r="D39" s="66" t="s">
        <v>174</v>
      </c>
      <c r="E39" s="67" t="s">
        <v>122</v>
      </c>
      <c r="F39" s="65"/>
      <c r="G39" s="66" t="s">
        <v>172</v>
      </c>
      <c r="H39" s="67" t="s">
        <v>122</v>
      </c>
      <c r="I39" s="65"/>
      <c r="J39" s="65"/>
    </row>
    <row r="40" spans="1:10" x14ac:dyDescent="0.4">
      <c r="A40" s="66" t="s">
        <v>11</v>
      </c>
      <c r="B40" s="68">
        <v>-1.5829</v>
      </c>
      <c r="C40" s="65"/>
      <c r="D40" s="66" t="s">
        <v>11</v>
      </c>
      <c r="E40" s="69">
        <v>-1.5745</v>
      </c>
      <c r="F40" s="65"/>
      <c r="G40" s="66" t="s">
        <v>11</v>
      </c>
      <c r="H40" s="69">
        <v>-1.5908</v>
      </c>
      <c r="I40" s="66" t="s">
        <v>2</v>
      </c>
      <c r="J40" s="69">
        <v>3.2029999999999998</v>
      </c>
    </row>
    <row r="41" spans="1:10" x14ac:dyDescent="0.4">
      <c r="A41" s="66" t="s">
        <v>19</v>
      </c>
      <c r="B41" s="68">
        <v>22.866</v>
      </c>
      <c r="C41" s="65"/>
      <c r="D41" s="66" t="s">
        <v>19</v>
      </c>
      <c r="E41" s="69">
        <v>22.928000000000001</v>
      </c>
      <c r="F41" s="65"/>
      <c r="G41" s="66" t="s">
        <v>19</v>
      </c>
      <c r="H41">
        <v>22.774999999999999</v>
      </c>
      <c r="I41" s="66" t="s">
        <v>252</v>
      </c>
      <c r="J41" s="69">
        <v>5.1269999999999998</v>
      </c>
    </row>
    <row r="42" spans="1:10" x14ac:dyDescent="0.4">
      <c r="A42" s="66" t="s">
        <v>0</v>
      </c>
      <c r="B42" s="69">
        <v>0.217</v>
      </c>
      <c r="C42" s="65"/>
      <c r="D42" s="66" t="s">
        <v>0</v>
      </c>
      <c r="E42" s="69">
        <v>0.217</v>
      </c>
      <c r="F42" s="65"/>
      <c r="G42" s="66" t="s">
        <v>0</v>
      </c>
      <c r="H42" s="69">
        <v>0.217</v>
      </c>
      <c r="I42" s="65"/>
      <c r="J42" s="65"/>
    </row>
    <row r="43" spans="1:10" x14ac:dyDescent="0.4">
      <c r="A43" s="70" t="s">
        <v>1</v>
      </c>
      <c r="B43" s="69">
        <v>2.895</v>
      </c>
      <c r="C43" s="65"/>
      <c r="D43" s="70" t="s">
        <v>1</v>
      </c>
      <c r="E43" s="69">
        <v>2.895</v>
      </c>
      <c r="F43" s="65"/>
      <c r="G43" s="70" t="s">
        <v>1</v>
      </c>
      <c r="H43" s="69">
        <v>2.895</v>
      </c>
      <c r="J43" s="65"/>
    </row>
    <row r="45" spans="1:10" x14ac:dyDescent="0.4">
      <c r="A45" s="66" t="s">
        <v>49</v>
      </c>
      <c r="B45" s="67" t="s">
        <v>123</v>
      </c>
      <c r="C45" s="65"/>
      <c r="D45" s="66" t="s">
        <v>174</v>
      </c>
      <c r="E45" s="67" t="s">
        <v>123</v>
      </c>
      <c r="F45" s="65"/>
      <c r="G45" s="66" t="s">
        <v>172</v>
      </c>
      <c r="H45" s="67" t="s">
        <v>123</v>
      </c>
      <c r="I45" s="65"/>
      <c r="J45" s="65"/>
    </row>
    <row r="46" spans="1:10" x14ac:dyDescent="0.4">
      <c r="A46" s="66" t="s">
        <v>11</v>
      </c>
      <c r="B46" s="68">
        <v>-3.7456</v>
      </c>
      <c r="C46" s="65"/>
      <c r="D46" s="66" t="s">
        <v>11</v>
      </c>
      <c r="E46" s="72">
        <v>-3.6530999999999998</v>
      </c>
      <c r="F46" s="65"/>
      <c r="G46" s="66" t="s">
        <v>11</v>
      </c>
      <c r="H46" s="69"/>
      <c r="I46" s="66" t="s">
        <v>2</v>
      </c>
      <c r="J46" s="69"/>
    </row>
    <row r="47" spans="1:10" x14ac:dyDescent="0.4">
      <c r="A47" s="66" t="s">
        <v>19</v>
      </c>
      <c r="B47" s="68">
        <v>16.472000000000001</v>
      </c>
      <c r="C47" s="65"/>
      <c r="D47" s="66" t="s">
        <v>19</v>
      </c>
      <c r="E47" s="69">
        <v>16.701000000000001</v>
      </c>
      <c r="F47" s="65"/>
      <c r="G47" s="66" t="s">
        <v>19</v>
      </c>
      <c r="I47" s="66" t="s">
        <v>252</v>
      </c>
      <c r="J47" s="69"/>
    </row>
    <row r="48" spans="1:10" x14ac:dyDescent="0.4">
      <c r="A48" s="66" t="s">
        <v>0</v>
      </c>
      <c r="B48" s="69">
        <v>0.46100000000000002</v>
      </c>
      <c r="C48" s="65"/>
      <c r="D48" s="66" t="s">
        <v>0</v>
      </c>
      <c r="E48" s="69">
        <v>0.46100000000000002</v>
      </c>
      <c r="F48" s="65"/>
      <c r="G48" s="66" t="s">
        <v>0</v>
      </c>
      <c r="H48" s="69"/>
      <c r="I48" s="65"/>
      <c r="J48" s="65"/>
    </row>
    <row r="49" spans="1:10" x14ac:dyDescent="0.4">
      <c r="A49" s="70" t="s">
        <v>1</v>
      </c>
      <c r="B49" s="69">
        <v>3.4079999999999999</v>
      </c>
      <c r="C49" s="65"/>
      <c r="D49" s="70" t="s">
        <v>1</v>
      </c>
      <c r="E49" s="69">
        <v>3.4079999999999999</v>
      </c>
      <c r="F49" s="65"/>
      <c r="G49" s="70" t="s">
        <v>1</v>
      </c>
      <c r="H49" s="69"/>
      <c r="J49" s="65"/>
    </row>
    <row r="51" spans="1:10" x14ac:dyDescent="0.4">
      <c r="A51" s="66" t="s">
        <v>49</v>
      </c>
      <c r="B51" s="67" t="s">
        <v>124</v>
      </c>
      <c r="C51" s="65"/>
      <c r="D51" s="66" t="s">
        <v>174</v>
      </c>
      <c r="E51" s="67" t="s">
        <v>124</v>
      </c>
      <c r="F51" s="65"/>
      <c r="G51" s="66" t="s">
        <v>172</v>
      </c>
      <c r="H51" s="67" t="s">
        <v>124</v>
      </c>
      <c r="I51" s="65"/>
      <c r="J51" s="65"/>
    </row>
    <row r="52" spans="1:10" x14ac:dyDescent="0.4">
      <c r="A52" s="66" t="s">
        <v>11</v>
      </c>
      <c r="B52" s="68">
        <v>-4.8937999999999997</v>
      </c>
      <c r="C52" s="65"/>
      <c r="D52" s="66" t="s">
        <v>11</v>
      </c>
      <c r="E52" s="51">
        <v>-4.8997999999999999</v>
      </c>
      <c r="F52" s="65"/>
      <c r="G52" s="66" t="s">
        <v>11</v>
      </c>
      <c r="H52" s="51">
        <v>-4.9123999999999999</v>
      </c>
      <c r="I52" s="66" t="s">
        <v>2</v>
      </c>
      <c r="J52" s="69">
        <v>2.6389999999999998</v>
      </c>
    </row>
    <row r="53" spans="1:10" x14ac:dyDescent="0.4">
      <c r="A53" s="66" t="s">
        <v>19</v>
      </c>
      <c r="B53" s="68">
        <v>14.484</v>
      </c>
      <c r="C53" s="65"/>
      <c r="D53" s="66" t="s">
        <v>19</v>
      </c>
      <c r="E53" s="69">
        <v>14.776</v>
      </c>
      <c r="F53" s="65"/>
      <c r="G53" s="66" t="s">
        <v>19</v>
      </c>
      <c r="H53" s="1">
        <v>14.371499999999999</v>
      </c>
      <c r="I53" s="66" t="s">
        <v>252</v>
      </c>
      <c r="J53" s="69">
        <v>4.7640000000000002</v>
      </c>
    </row>
    <row r="54" spans="1:10" x14ac:dyDescent="0.4">
      <c r="A54" s="66" t="s">
        <v>0</v>
      </c>
      <c r="B54" s="69">
        <v>0.52900000000000003</v>
      </c>
      <c r="C54" s="65"/>
      <c r="D54" s="66" t="s">
        <v>0</v>
      </c>
      <c r="E54" s="69">
        <v>0.52900000000000003</v>
      </c>
      <c r="F54" s="65"/>
      <c r="G54" s="66" t="s">
        <v>0</v>
      </c>
      <c r="H54" s="69">
        <v>0.52900000000000003</v>
      </c>
      <c r="I54" s="65"/>
      <c r="J54" s="65"/>
    </row>
    <row r="55" spans="1:10" x14ac:dyDescent="0.4">
      <c r="A55" s="70" t="s">
        <v>1</v>
      </c>
      <c r="B55" s="69">
        <v>3.1389999999999998</v>
      </c>
      <c r="C55" s="65"/>
      <c r="D55" s="70" t="s">
        <v>1</v>
      </c>
      <c r="E55" s="69">
        <v>3.1389999999999998</v>
      </c>
      <c r="F55" s="65"/>
      <c r="G55" s="70" t="s">
        <v>1</v>
      </c>
      <c r="H55" s="69">
        <v>3.1389999999999998</v>
      </c>
      <c r="J55" s="65"/>
    </row>
    <row r="57" spans="1:10" x14ac:dyDescent="0.4">
      <c r="A57" s="66" t="s">
        <v>49</v>
      </c>
      <c r="B57" s="67" t="s">
        <v>227</v>
      </c>
      <c r="C57" s="65"/>
      <c r="D57" s="66" t="s">
        <v>174</v>
      </c>
      <c r="E57" s="67" t="s">
        <v>227</v>
      </c>
      <c r="F57" s="65"/>
      <c r="G57" s="66" t="s">
        <v>172</v>
      </c>
      <c r="H57" s="67" t="s">
        <v>227</v>
      </c>
      <c r="I57" s="65"/>
      <c r="J57" s="65"/>
    </row>
    <row r="58" spans="1:10" x14ac:dyDescent="0.4">
      <c r="A58" s="66" t="s">
        <v>11</v>
      </c>
      <c r="B58" s="68">
        <v>-1.8955</v>
      </c>
      <c r="C58" s="65"/>
      <c r="D58" s="66" t="s">
        <v>11</v>
      </c>
      <c r="E58" s="51"/>
      <c r="F58" s="65"/>
      <c r="G58" s="66" t="s">
        <v>11</v>
      </c>
      <c r="H58" s="51"/>
      <c r="I58" s="66" t="s">
        <v>2</v>
      </c>
      <c r="J58" s="69"/>
    </row>
    <row r="59" spans="1:10" x14ac:dyDescent="0.4">
      <c r="A59" s="66" t="s">
        <v>19</v>
      </c>
      <c r="B59" s="68">
        <v>122.02500000000001</v>
      </c>
      <c r="C59" s="65"/>
      <c r="D59" s="66" t="s">
        <v>19</v>
      </c>
      <c r="E59" s="69"/>
      <c r="F59" s="65"/>
      <c r="G59" s="66" t="s">
        <v>19</v>
      </c>
      <c r="H59" s="1"/>
      <c r="I59" s="66" t="s">
        <v>252</v>
      </c>
      <c r="J59" s="69"/>
    </row>
    <row r="60" spans="1:10" x14ac:dyDescent="0.4">
      <c r="A60" s="66" t="s">
        <v>0</v>
      </c>
      <c r="B60" s="69">
        <v>0.36599999999999999</v>
      </c>
      <c r="C60" s="65"/>
      <c r="D60" s="66" t="s">
        <v>0</v>
      </c>
      <c r="E60" s="69">
        <v>0.36599999999999999</v>
      </c>
      <c r="F60" s="65"/>
      <c r="G60" s="66" t="s">
        <v>0</v>
      </c>
      <c r="H60" s="69">
        <v>0.36599999999999999</v>
      </c>
      <c r="I60" s="65"/>
      <c r="J60" s="65"/>
    </row>
    <row r="61" spans="1:10" x14ac:dyDescent="0.4">
      <c r="A61" s="70" t="s">
        <v>1</v>
      </c>
      <c r="B61" s="69">
        <v>3.1509999999999998</v>
      </c>
      <c r="C61" s="65"/>
      <c r="D61" s="70" t="s">
        <v>1</v>
      </c>
      <c r="E61" s="69">
        <v>3.1509999999999998</v>
      </c>
      <c r="F61" s="65"/>
      <c r="G61" s="70" t="s">
        <v>1</v>
      </c>
      <c r="H61" s="69">
        <v>3.1509999999999998</v>
      </c>
      <c r="J61" s="65"/>
    </row>
    <row r="63" spans="1:10" x14ac:dyDescent="0.4">
      <c r="A63" s="66" t="s">
        <v>49</v>
      </c>
      <c r="B63" s="67" t="s">
        <v>229</v>
      </c>
      <c r="C63" s="65"/>
      <c r="D63" s="66" t="s">
        <v>174</v>
      </c>
      <c r="E63" s="67" t="s">
        <v>229</v>
      </c>
      <c r="F63" s="65"/>
      <c r="G63" s="66" t="s">
        <v>172</v>
      </c>
      <c r="H63" s="67" t="s">
        <v>229</v>
      </c>
      <c r="I63" s="65"/>
      <c r="J63" s="65"/>
    </row>
    <row r="64" spans="1:10" x14ac:dyDescent="0.4">
      <c r="A64" s="66" t="s">
        <v>11</v>
      </c>
      <c r="B64" s="68">
        <v>-2.8351999999999999</v>
      </c>
      <c r="C64" s="65"/>
      <c r="D64" s="66" t="s">
        <v>11</v>
      </c>
      <c r="E64" s="51">
        <v>-2.9990000000000001</v>
      </c>
      <c r="F64" s="65"/>
      <c r="G64" s="66" t="s">
        <v>11</v>
      </c>
      <c r="H64" s="51"/>
      <c r="I64" s="66" t="s">
        <v>2</v>
      </c>
      <c r="J64" s="69"/>
    </row>
    <row r="65" spans="1:10" x14ac:dyDescent="0.4">
      <c r="A65" s="66" t="s">
        <v>19</v>
      </c>
      <c r="B65" s="68">
        <v>15.852</v>
      </c>
      <c r="C65" s="65"/>
      <c r="D65" s="66" t="s">
        <v>19</v>
      </c>
      <c r="E65" s="69">
        <v>15.795999999999999</v>
      </c>
      <c r="F65" s="65"/>
      <c r="G65" s="66" t="s">
        <v>19</v>
      </c>
      <c r="H65" s="1"/>
      <c r="I65" s="66" t="s">
        <v>252</v>
      </c>
      <c r="J65" s="69"/>
    </row>
    <row r="66" spans="1:10" x14ac:dyDescent="0.4">
      <c r="A66" s="66" t="s">
        <v>0</v>
      </c>
      <c r="B66" s="69">
        <v>0.20599999999999999</v>
      </c>
      <c r="C66" s="65"/>
      <c r="D66" s="66" t="s">
        <v>0</v>
      </c>
      <c r="E66" s="69">
        <v>0.20599999999999999</v>
      </c>
      <c r="F66" s="65"/>
      <c r="G66" s="66" t="s">
        <v>0</v>
      </c>
      <c r="H66" s="69">
        <v>0.20599999999999999</v>
      </c>
      <c r="I66" s="65"/>
      <c r="J66" s="65"/>
    </row>
    <row r="67" spans="1:10" x14ac:dyDescent="0.4">
      <c r="A67" s="70" t="s">
        <v>1</v>
      </c>
      <c r="B67" s="69">
        <v>2.899</v>
      </c>
      <c r="C67" s="65"/>
      <c r="D67" s="70" t="s">
        <v>1</v>
      </c>
      <c r="E67" s="69">
        <v>2.899</v>
      </c>
      <c r="F67" s="65"/>
      <c r="G67" s="70" t="s">
        <v>1</v>
      </c>
      <c r="H67" s="69">
        <v>2.899</v>
      </c>
      <c r="J67" s="65"/>
    </row>
    <row r="69" spans="1:10" x14ac:dyDescent="0.4">
      <c r="A69" s="66" t="s">
        <v>49</v>
      </c>
      <c r="B69" s="67" t="s">
        <v>125</v>
      </c>
      <c r="C69" s="65"/>
      <c r="D69" s="66" t="s">
        <v>174</v>
      </c>
      <c r="E69" s="67" t="s">
        <v>125</v>
      </c>
      <c r="F69" s="65"/>
      <c r="G69" s="66" t="s">
        <v>172</v>
      </c>
      <c r="H69" s="67" t="s">
        <v>125</v>
      </c>
      <c r="I69" s="65"/>
      <c r="J69" s="65"/>
    </row>
    <row r="70" spans="1:10" x14ac:dyDescent="0.4">
      <c r="A70" s="66" t="s">
        <v>11</v>
      </c>
      <c r="B70" s="68">
        <v>-1.0981000000000001</v>
      </c>
      <c r="C70" s="65"/>
      <c r="D70" s="66" t="s">
        <v>11</v>
      </c>
      <c r="E70" s="72">
        <v>-1.081</v>
      </c>
      <c r="F70" s="65"/>
      <c r="G70" s="66" t="s">
        <v>11</v>
      </c>
      <c r="H70" s="51">
        <v>-1.0988</v>
      </c>
      <c r="I70" s="66" t="s">
        <v>2</v>
      </c>
      <c r="J70" s="69">
        <v>4.758</v>
      </c>
    </row>
    <row r="71" spans="1:10" x14ac:dyDescent="0.4">
      <c r="A71" s="66" t="s">
        <v>19</v>
      </c>
      <c r="B71" s="68">
        <v>73.709999999999994</v>
      </c>
      <c r="C71" s="65"/>
      <c r="D71" s="66" t="s">
        <v>19</v>
      </c>
      <c r="E71" s="69">
        <v>72.853999999999999</v>
      </c>
      <c r="F71" s="65"/>
      <c r="G71" s="66" t="s">
        <v>19</v>
      </c>
      <c r="H71" s="1">
        <v>74.375</v>
      </c>
      <c r="I71" s="66" t="s">
        <v>252</v>
      </c>
      <c r="J71" s="69">
        <v>7.5869999999999997</v>
      </c>
    </row>
    <row r="72" spans="1:10" x14ac:dyDescent="0.4">
      <c r="A72" s="66" t="s">
        <v>0</v>
      </c>
      <c r="B72" s="69">
        <v>2.1999999999999999E-2</v>
      </c>
      <c r="C72" s="65"/>
      <c r="D72" s="66" t="s">
        <v>0</v>
      </c>
      <c r="E72" s="69">
        <v>2.1999999999999999E-2</v>
      </c>
      <c r="F72" s="65"/>
      <c r="G72" s="66" t="s">
        <v>0</v>
      </c>
      <c r="H72" s="69">
        <v>2.1999999999999999E-2</v>
      </c>
      <c r="I72" s="65"/>
      <c r="J72" s="65"/>
    </row>
    <row r="73" spans="1:10" x14ac:dyDescent="0.4">
      <c r="A73" s="70" t="s">
        <v>1</v>
      </c>
      <c r="B73" s="69">
        <v>2.6669999999999998</v>
      </c>
      <c r="C73" s="65"/>
      <c r="D73" s="70" t="s">
        <v>1</v>
      </c>
      <c r="E73" s="69">
        <v>2.6669999999999998</v>
      </c>
      <c r="F73" s="65"/>
      <c r="G73" s="70" t="s">
        <v>1</v>
      </c>
      <c r="H73" s="69">
        <v>2.6669999999999998</v>
      </c>
      <c r="J73" s="65"/>
    </row>
    <row r="75" spans="1:10" x14ac:dyDescent="0.4">
      <c r="A75" s="66" t="s">
        <v>49</v>
      </c>
      <c r="B75" s="67" t="s">
        <v>126</v>
      </c>
      <c r="C75" s="65"/>
      <c r="D75" s="66" t="s">
        <v>174</v>
      </c>
      <c r="E75" s="67" t="s">
        <v>126</v>
      </c>
      <c r="F75" s="65"/>
      <c r="G75" s="66" t="s">
        <v>172</v>
      </c>
      <c r="H75" s="67" t="s">
        <v>126</v>
      </c>
      <c r="I75" s="65"/>
      <c r="J75" s="65"/>
    </row>
    <row r="76" spans="1:10" x14ac:dyDescent="0.4">
      <c r="A76" s="66" t="s">
        <v>11</v>
      </c>
      <c r="B76" s="68">
        <v>-1.9984999999999999</v>
      </c>
      <c r="C76" s="65"/>
      <c r="D76" s="66" t="s">
        <v>11</v>
      </c>
      <c r="E76" s="51">
        <v>-1.982</v>
      </c>
      <c r="F76" s="65"/>
      <c r="G76" s="66" t="s">
        <v>11</v>
      </c>
      <c r="H76" s="51">
        <v>-1.9995000000000001</v>
      </c>
      <c r="I76" s="66" t="s">
        <v>2</v>
      </c>
      <c r="J76" s="69">
        <v>3.8969999999999998</v>
      </c>
    </row>
    <row r="77" spans="1:10" x14ac:dyDescent="0.4">
      <c r="A77" s="66" t="s">
        <v>19</v>
      </c>
      <c r="B77" s="68">
        <v>41.761000000000003</v>
      </c>
      <c r="C77" s="65"/>
      <c r="D77" s="66" t="s">
        <v>19</v>
      </c>
      <c r="E77" s="69">
        <v>42.171999999999997</v>
      </c>
      <c r="F77" s="65"/>
      <c r="G77" s="66" t="s">
        <v>19</v>
      </c>
      <c r="H77" s="1">
        <v>42.415500000000002</v>
      </c>
      <c r="I77" s="66" t="s">
        <v>252</v>
      </c>
      <c r="J77" s="69">
        <v>6.4509999999999996</v>
      </c>
    </row>
    <row r="78" spans="1:10" x14ac:dyDescent="0.4">
      <c r="A78" s="66" t="s">
        <v>0</v>
      </c>
      <c r="B78" s="69">
        <v>0.105</v>
      </c>
      <c r="C78" s="65"/>
      <c r="D78" s="66" t="s">
        <v>0</v>
      </c>
      <c r="E78" s="69">
        <v>0.105</v>
      </c>
      <c r="F78" s="65"/>
      <c r="G78" s="66" t="s">
        <v>0</v>
      </c>
      <c r="H78" s="69">
        <v>0.105</v>
      </c>
      <c r="I78" s="65"/>
      <c r="J78" s="65"/>
    </row>
    <row r="79" spans="1:10" x14ac:dyDescent="0.4">
      <c r="A79" s="70" t="s">
        <v>1</v>
      </c>
      <c r="B79" s="69">
        <v>2.173</v>
      </c>
      <c r="C79" s="65"/>
      <c r="D79" s="70" t="s">
        <v>1</v>
      </c>
      <c r="E79" s="69">
        <v>2.173</v>
      </c>
      <c r="F79" s="65"/>
      <c r="G79" s="70" t="s">
        <v>1</v>
      </c>
      <c r="H79" s="69">
        <v>2.173</v>
      </c>
      <c r="J79" s="65"/>
    </row>
    <row r="81" spans="1:10" x14ac:dyDescent="0.4">
      <c r="A81" s="66" t="s">
        <v>49</v>
      </c>
      <c r="B81" s="67" t="s">
        <v>192</v>
      </c>
      <c r="C81" s="65"/>
      <c r="D81" s="66" t="s">
        <v>174</v>
      </c>
      <c r="E81" s="67" t="s">
        <v>192</v>
      </c>
      <c r="F81" s="65"/>
      <c r="G81" s="66" t="s">
        <v>172</v>
      </c>
      <c r="H81" s="67" t="s">
        <v>192</v>
      </c>
      <c r="I81" s="65"/>
      <c r="J81" s="65"/>
    </row>
    <row r="82" spans="1:10" x14ac:dyDescent="0.4">
      <c r="A82" s="66" t="s">
        <v>11</v>
      </c>
      <c r="B82" s="68">
        <v>-6.2832999999999997</v>
      </c>
      <c r="C82" s="65"/>
      <c r="D82" s="66" t="s">
        <v>11</v>
      </c>
      <c r="E82" s="51">
        <v>-6.2286999999999999</v>
      </c>
      <c r="F82" s="65"/>
      <c r="G82" s="66" t="s">
        <v>11</v>
      </c>
      <c r="H82" s="51">
        <v>-6.3324999999999996</v>
      </c>
      <c r="I82" s="66" t="s">
        <v>2</v>
      </c>
      <c r="J82" s="69">
        <v>3.319</v>
      </c>
    </row>
    <row r="83" spans="1:10" x14ac:dyDescent="0.4">
      <c r="A83" s="66" t="s">
        <v>19</v>
      </c>
      <c r="B83" s="68">
        <v>24.635999999999999</v>
      </c>
      <c r="C83" s="65"/>
      <c r="D83" s="66" t="s">
        <v>19</v>
      </c>
      <c r="E83" s="69">
        <v>24.864999999999998</v>
      </c>
      <c r="F83" s="65"/>
      <c r="G83" s="66" t="s">
        <v>19</v>
      </c>
      <c r="H83">
        <f>49.388/2</f>
        <v>24.693999999999999</v>
      </c>
      <c r="I83" s="66" t="s">
        <v>252</v>
      </c>
      <c r="J83" s="69">
        <v>5.1779999999999999</v>
      </c>
    </row>
    <row r="84" spans="1:10" x14ac:dyDescent="0.4">
      <c r="A84" s="66" t="s">
        <v>0</v>
      </c>
      <c r="B84" s="69">
        <v>0.32600000000000001</v>
      </c>
      <c r="C84" s="65"/>
      <c r="D84" s="66" t="s">
        <v>0</v>
      </c>
      <c r="E84" s="69">
        <v>0.32600000000000001</v>
      </c>
      <c r="F84" s="65"/>
      <c r="G84" s="66" t="s">
        <v>0</v>
      </c>
      <c r="H84" s="69">
        <v>0.32600000000000001</v>
      </c>
      <c r="I84" s="65"/>
      <c r="J84" s="65"/>
    </row>
    <row r="85" spans="1:10" x14ac:dyDescent="0.4">
      <c r="A85" s="70" t="s">
        <v>1</v>
      </c>
      <c r="B85" s="69">
        <v>2.2559999999999998</v>
      </c>
      <c r="C85" s="65"/>
      <c r="D85" s="70" t="s">
        <v>1</v>
      </c>
      <c r="E85" s="69">
        <v>2.2559999999999998</v>
      </c>
      <c r="F85" s="65"/>
      <c r="G85" s="70" t="s">
        <v>1</v>
      </c>
      <c r="H85" s="69">
        <v>2.2559999999999998</v>
      </c>
      <c r="J85" s="65"/>
    </row>
    <row r="87" spans="1:10" x14ac:dyDescent="0.4">
      <c r="A87" s="66" t="s">
        <v>49</v>
      </c>
      <c r="B87" s="67" t="s">
        <v>127</v>
      </c>
      <c r="C87" s="65"/>
      <c r="D87" s="66" t="s">
        <v>174</v>
      </c>
      <c r="E87" s="67" t="s">
        <v>127</v>
      </c>
      <c r="F87" s="65"/>
      <c r="G87" s="66" t="s">
        <v>172</v>
      </c>
      <c r="H87" s="67" t="s">
        <v>127</v>
      </c>
      <c r="I87" s="65"/>
      <c r="J87" s="65"/>
    </row>
    <row r="88" spans="1:10" x14ac:dyDescent="0.4">
      <c r="A88" s="66" t="s">
        <v>11</v>
      </c>
      <c r="B88" s="68">
        <v>-7.8334999999999999</v>
      </c>
      <c r="C88" s="65"/>
      <c r="D88" s="66" t="s">
        <v>11</v>
      </c>
      <c r="E88" s="51">
        <v>-7.7835000000000001</v>
      </c>
      <c r="F88" s="65"/>
      <c r="G88" s="66" t="s">
        <v>11</v>
      </c>
      <c r="H88" s="51">
        <v>-7.8910999999999998</v>
      </c>
      <c r="I88" s="66" t="s">
        <v>2</v>
      </c>
      <c r="J88" s="69">
        <v>2.9340000000000002</v>
      </c>
    </row>
    <row r="89" spans="1:10" x14ac:dyDescent="0.4">
      <c r="A89" s="66" t="s">
        <v>19</v>
      </c>
      <c r="B89" s="68">
        <v>17.344999999999999</v>
      </c>
      <c r="C89" s="65"/>
      <c r="D89" s="66" t="s">
        <v>19</v>
      </c>
      <c r="E89" s="69">
        <v>17.187999999999999</v>
      </c>
      <c r="F89" s="65"/>
      <c r="G89" s="66" t="s">
        <v>19</v>
      </c>
      <c r="H89" s="1">
        <f>34.714/2</f>
        <v>17.356999999999999</v>
      </c>
      <c r="I89" s="66" t="s">
        <v>252</v>
      </c>
      <c r="J89" s="69">
        <v>4.657</v>
      </c>
    </row>
    <row r="90" spans="1:10" x14ac:dyDescent="0.4">
      <c r="A90" s="66" t="s">
        <v>0</v>
      </c>
      <c r="B90" s="69">
        <v>0.68100000000000005</v>
      </c>
      <c r="C90" s="65"/>
      <c r="D90" s="66" t="s">
        <v>0</v>
      </c>
      <c r="E90" s="69">
        <v>0.68100000000000005</v>
      </c>
      <c r="F90" s="65"/>
      <c r="G90" s="66" t="s">
        <v>0</v>
      </c>
      <c r="H90" s="69">
        <v>0.68100000000000005</v>
      </c>
      <c r="I90" s="65"/>
      <c r="J90" s="65"/>
    </row>
    <row r="91" spans="1:10" x14ac:dyDescent="0.4">
      <c r="A91" s="70" t="s">
        <v>1</v>
      </c>
      <c r="B91" s="69">
        <v>2.524</v>
      </c>
      <c r="C91" s="65"/>
      <c r="D91" s="70" t="s">
        <v>1</v>
      </c>
      <c r="E91" s="69">
        <v>2.524</v>
      </c>
      <c r="F91" s="65"/>
      <c r="G91" s="70" t="s">
        <v>1</v>
      </c>
      <c r="H91" s="69">
        <v>2.524</v>
      </c>
      <c r="J91" s="65"/>
    </row>
    <row r="93" spans="1:10" x14ac:dyDescent="0.4">
      <c r="A93" s="66" t="s">
        <v>49</v>
      </c>
      <c r="B93" s="67" t="s">
        <v>128</v>
      </c>
      <c r="C93" s="65"/>
      <c r="D93" s="66" t="s">
        <v>174</v>
      </c>
      <c r="E93" s="67" t="s">
        <v>128</v>
      </c>
      <c r="F93" s="65"/>
      <c r="G93" s="66" t="s">
        <v>172</v>
      </c>
      <c r="H93" s="67" t="s">
        <v>128</v>
      </c>
      <c r="I93" s="65"/>
      <c r="J93" s="65"/>
    </row>
    <row r="94" spans="1:10" x14ac:dyDescent="0.4">
      <c r="A94" s="66" t="s">
        <v>11</v>
      </c>
      <c r="B94" s="68">
        <v>-8.8367000000000004</v>
      </c>
      <c r="C94" s="65"/>
      <c r="D94" s="66" t="s">
        <v>11</v>
      </c>
      <c r="E94" s="51">
        <v>-9.0823999999999998</v>
      </c>
      <c r="F94" s="65"/>
      <c r="G94" s="66" t="s">
        <v>11</v>
      </c>
      <c r="H94" s="51"/>
      <c r="I94" s="66" t="s">
        <v>2</v>
      </c>
      <c r="J94" s="69"/>
    </row>
    <row r="95" spans="1:10" x14ac:dyDescent="0.4">
      <c r="A95" s="66" t="s">
        <v>19</v>
      </c>
      <c r="B95" s="68">
        <v>13.926</v>
      </c>
      <c r="C95" s="65"/>
      <c r="D95" s="66" t="s">
        <v>19</v>
      </c>
      <c r="E95" s="69">
        <v>13.4</v>
      </c>
      <c r="F95" s="65"/>
      <c r="G95" s="66" t="s">
        <v>19</v>
      </c>
      <c r="H95" s="1"/>
      <c r="I95" s="66" t="s">
        <v>252</v>
      </c>
      <c r="J95" s="69"/>
    </row>
    <row r="96" spans="1:10" x14ac:dyDescent="0.4">
      <c r="A96" s="66" t="s">
        <v>0</v>
      </c>
      <c r="B96" s="69">
        <v>1.1020000000000001</v>
      </c>
      <c r="C96" s="65"/>
      <c r="D96" s="66" t="s">
        <v>0</v>
      </c>
      <c r="E96" s="69">
        <v>1.1020000000000001</v>
      </c>
      <c r="F96" s="65"/>
      <c r="G96" s="66" t="s">
        <v>0</v>
      </c>
      <c r="H96" s="69">
        <v>1.1020000000000001</v>
      </c>
      <c r="I96" s="65"/>
      <c r="J96" s="65"/>
    </row>
    <row r="97" spans="1:10" x14ac:dyDescent="0.4">
      <c r="A97" s="70" t="s">
        <v>1</v>
      </c>
      <c r="B97" s="69">
        <v>2.726</v>
      </c>
      <c r="C97" s="65"/>
      <c r="D97" s="70" t="s">
        <v>1</v>
      </c>
      <c r="E97" s="69">
        <v>2.726</v>
      </c>
      <c r="F97" s="65"/>
      <c r="G97" s="70" t="s">
        <v>1</v>
      </c>
      <c r="H97" s="69">
        <v>2.726</v>
      </c>
      <c r="J97" s="65"/>
    </row>
    <row r="99" spans="1:10" x14ac:dyDescent="0.4">
      <c r="A99" s="66" t="s">
        <v>49</v>
      </c>
      <c r="B99" s="67" t="s">
        <v>129</v>
      </c>
      <c r="C99" s="65"/>
      <c r="D99" s="66" t="s">
        <v>174</v>
      </c>
      <c r="E99" s="67" t="s">
        <v>129</v>
      </c>
      <c r="F99" s="65"/>
      <c r="G99" s="66" t="s">
        <v>172</v>
      </c>
      <c r="H99" s="67" t="s">
        <v>129</v>
      </c>
      <c r="I99" s="65"/>
      <c r="J99" s="65"/>
    </row>
    <row r="100" spans="1:10" x14ac:dyDescent="0.4">
      <c r="A100" s="66" t="s">
        <v>11</v>
      </c>
      <c r="B100" s="51">
        <v>-9.2486999999999995</v>
      </c>
      <c r="C100" s="65"/>
      <c r="D100" s="66" t="s">
        <v>11</v>
      </c>
      <c r="E100" s="51">
        <v>-9.6530000000000005</v>
      </c>
      <c r="F100" s="65"/>
      <c r="G100" s="66" t="s">
        <v>11</v>
      </c>
      <c r="H100" s="51">
        <v>-9.2326999999999995</v>
      </c>
      <c r="I100" s="66" t="s">
        <v>2</v>
      </c>
      <c r="J100" s="69">
        <v>2.4910000000000001</v>
      </c>
    </row>
    <row r="101" spans="1:10" x14ac:dyDescent="0.4">
      <c r="A101" s="66" t="s">
        <v>19</v>
      </c>
      <c r="B101" s="68">
        <v>11.903</v>
      </c>
      <c r="C101" s="65"/>
      <c r="D101" s="66" t="s">
        <v>19</v>
      </c>
      <c r="E101" s="69">
        <v>23.74</v>
      </c>
      <c r="F101" s="65"/>
      <c r="G101" s="66" t="s">
        <v>19</v>
      </c>
      <c r="H101" s="1">
        <v>11.952</v>
      </c>
      <c r="I101" s="66" t="s">
        <v>252</v>
      </c>
      <c r="J101" s="69">
        <v>4.45</v>
      </c>
    </row>
    <row r="102" spans="1:10" x14ac:dyDescent="0.4">
      <c r="A102" s="66" t="s">
        <v>0</v>
      </c>
      <c r="B102" s="69">
        <v>1.5509999999999999</v>
      </c>
      <c r="C102" s="65"/>
      <c r="D102" s="66" t="s">
        <v>0</v>
      </c>
      <c r="E102" s="69">
        <v>1.5509999999999999</v>
      </c>
      <c r="F102" s="65"/>
      <c r="G102" s="66" t="s">
        <v>0</v>
      </c>
      <c r="H102" s="69">
        <v>1.5509999999999999</v>
      </c>
      <c r="I102" s="65"/>
      <c r="J102" s="65"/>
    </row>
    <row r="103" spans="1:10" x14ac:dyDescent="0.4">
      <c r="A103" s="70" t="s">
        <v>1</v>
      </c>
      <c r="B103" s="69">
        <v>3.1219999999999999</v>
      </c>
      <c r="C103" s="65"/>
      <c r="D103" s="70" t="s">
        <v>1</v>
      </c>
      <c r="E103" s="69">
        <v>3.1219999999999999</v>
      </c>
      <c r="F103" s="65"/>
      <c r="G103" s="70" t="s">
        <v>1</v>
      </c>
      <c r="H103" s="69">
        <v>3.1219999999999999</v>
      </c>
      <c r="J103" s="65"/>
    </row>
    <row r="105" spans="1:10" x14ac:dyDescent="0.4">
      <c r="A105" s="66" t="s">
        <v>49</v>
      </c>
      <c r="B105" s="67" t="s">
        <v>198</v>
      </c>
      <c r="C105" s="65"/>
      <c r="D105" s="66" t="s">
        <v>174</v>
      </c>
      <c r="E105" s="67" t="s">
        <v>198</v>
      </c>
      <c r="F105" s="65"/>
      <c r="G105" s="66" t="s">
        <v>172</v>
      </c>
      <c r="H105" s="67" t="s">
        <v>198</v>
      </c>
      <c r="I105" s="65"/>
      <c r="J105" s="65"/>
    </row>
    <row r="106" spans="1:10" x14ac:dyDescent="0.4">
      <c r="A106" s="66" t="s">
        <v>11</v>
      </c>
      <c r="B106" s="51">
        <v>-9.0786999999999995</v>
      </c>
      <c r="C106" s="65"/>
      <c r="D106" s="66" t="s">
        <v>11</v>
      </c>
      <c r="E106" s="51">
        <v>-9.0166000000000004</v>
      </c>
      <c r="F106" s="65"/>
      <c r="G106" s="66" t="s">
        <v>11</v>
      </c>
      <c r="H106" s="51"/>
      <c r="I106" s="66" t="s">
        <v>2</v>
      </c>
      <c r="J106" s="69"/>
    </row>
    <row r="107" spans="1:10" x14ac:dyDescent="0.4">
      <c r="A107" s="66" t="s">
        <v>19</v>
      </c>
      <c r="B107" s="68">
        <v>10.805999999999999</v>
      </c>
      <c r="C107" s="65"/>
      <c r="D107" s="66" t="s">
        <v>19</v>
      </c>
      <c r="E107" s="69">
        <v>10.968999999999999</v>
      </c>
      <c r="F107" s="65"/>
      <c r="G107" s="66" t="s">
        <v>19</v>
      </c>
      <c r="H107" s="1"/>
      <c r="I107" s="66" t="s">
        <v>252</v>
      </c>
      <c r="J107" s="69"/>
    </row>
    <row r="108" spans="1:10" x14ac:dyDescent="0.4">
      <c r="A108" s="66" t="s">
        <v>0</v>
      </c>
      <c r="B108" s="69">
        <v>1.0680000000000001</v>
      </c>
      <c r="C108" s="65"/>
      <c r="D108" s="66" t="s">
        <v>0</v>
      </c>
      <c r="E108" s="69">
        <v>1.0680000000000001</v>
      </c>
      <c r="F108" s="65"/>
      <c r="G108" s="66" t="s">
        <v>0</v>
      </c>
      <c r="H108" s="69">
        <v>1.0680000000000001</v>
      </c>
      <c r="I108" s="65"/>
      <c r="J108" s="65"/>
    </row>
    <row r="109" spans="1:10" x14ac:dyDescent="0.4">
      <c r="A109" s="70" t="s">
        <v>1</v>
      </c>
      <c r="B109" s="69">
        <v>5.3010000000000002</v>
      </c>
      <c r="C109" s="65"/>
      <c r="D109" s="70" t="s">
        <v>1</v>
      </c>
      <c r="E109" s="69">
        <v>5.3010000000000002</v>
      </c>
      <c r="F109" s="65"/>
      <c r="G109" s="70" t="s">
        <v>1</v>
      </c>
      <c r="H109" s="69">
        <v>5.3010000000000002</v>
      </c>
      <c r="J109" s="65"/>
    </row>
    <row r="111" spans="1:10" x14ac:dyDescent="0.4">
      <c r="A111" s="66" t="s">
        <v>49</v>
      </c>
      <c r="B111" s="67" t="s">
        <v>130</v>
      </c>
      <c r="C111" s="65"/>
      <c r="D111" s="66" t="s">
        <v>174</v>
      </c>
      <c r="E111" s="67" t="s">
        <v>130</v>
      </c>
      <c r="F111" s="65"/>
      <c r="G111" s="66" t="s">
        <v>172</v>
      </c>
      <c r="H111" s="67" t="s">
        <v>130</v>
      </c>
      <c r="I111" s="65"/>
      <c r="J111" s="65"/>
    </row>
    <row r="112" spans="1:10" x14ac:dyDescent="0.4">
      <c r="A112" s="66" t="s">
        <v>11</v>
      </c>
      <c r="B112" s="51">
        <v>-8.3155999999999999</v>
      </c>
      <c r="C112" s="65"/>
      <c r="D112" s="66" t="s">
        <v>11</v>
      </c>
      <c r="E112" s="51">
        <v>-8.4693000000000005</v>
      </c>
      <c r="F112" s="65"/>
      <c r="G112" s="66" t="s">
        <v>11</v>
      </c>
      <c r="H112" s="51">
        <v>-8.3720999999999997</v>
      </c>
      <c r="I112" s="66" t="s">
        <v>2</v>
      </c>
      <c r="J112" s="69">
        <v>2.4660000000000002</v>
      </c>
    </row>
    <row r="113" spans="1:10" x14ac:dyDescent="0.4">
      <c r="A113" s="66" t="s">
        <v>19</v>
      </c>
      <c r="B113" s="68">
        <v>12.114000000000001</v>
      </c>
      <c r="C113" s="65"/>
      <c r="D113" s="66" t="s">
        <v>19</v>
      </c>
      <c r="E113" s="69">
        <v>11.454000000000001</v>
      </c>
      <c r="F113" s="65"/>
      <c r="G113" s="66" t="s">
        <v>19</v>
      </c>
      <c r="H113" s="1">
        <v>10.268000000000001</v>
      </c>
      <c r="I113" s="66" t="s">
        <v>252</v>
      </c>
      <c r="J113" s="69">
        <v>3.9</v>
      </c>
    </row>
    <row r="114" spans="1:10" x14ac:dyDescent="0.4">
      <c r="A114" s="66" t="s">
        <v>0</v>
      </c>
      <c r="B114" s="69">
        <v>1.036</v>
      </c>
      <c r="C114" s="65"/>
      <c r="D114" s="66" t="s">
        <v>0</v>
      </c>
      <c r="E114" s="69">
        <v>1.036</v>
      </c>
      <c r="F114" s="65"/>
      <c r="G114" s="66" t="s">
        <v>0</v>
      </c>
      <c r="H114" s="69">
        <v>1.036</v>
      </c>
      <c r="I114" s="65"/>
      <c r="J114" s="65"/>
    </row>
    <row r="115" spans="1:10" x14ac:dyDescent="0.4">
      <c r="A115" s="70" t="s">
        <v>1</v>
      </c>
      <c r="B115" s="69">
        <v>3.9580000000000002</v>
      </c>
      <c r="C115" s="65"/>
      <c r="D115" s="70" t="s">
        <v>1</v>
      </c>
      <c r="E115" s="69">
        <v>3.9580000000000002</v>
      </c>
      <c r="F115" s="65"/>
      <c r="G115" s="70" t="s">
        <v>1</v>
      </c>
      <c r="H115" s="69">
        <v>3.9580000000000002</v>
      </c>
      <c r="J115" s="65"/>
    </row>
    <row r="117" spans="1:10" x14ac:dyDescent="0.4">
      <c r="A117" s="66" t="s">
        <v>49</v>
      </c>
      <c r="B117" s="67" t="s">
        <v>131</v>
      </c>
      <c r="C117" s="65"/>
      <c r="D117" s="66" t="s">
        <v>174</v>
      </c>
      <c r="E117" s="67" t="s">
        <v>131</v>
      </c>
      <c r="F117" s="65"/>
      <c r="G117" s="66" t="s">
        <v>172</v>
      </c>
      <c r="H117" s="67" t="s">
        <v>131</v>
      </c>
      <c r="I117" s="65"/>
      <c r="J117" s="65"/>
    </row>
    <row r="118" spans="1:10" x14ac:dyDescent="0.4">
      <c r="A118" s="66" t="s">
        <v>11</v>
      </c>
      <c r="B118" s="51">
        <v>-7.0922000000000001</v>
      </c>
      <c r="C118" s="65"/>
      <c r="D118" s="66" t="s">
        <v>11</v>
      </c>
      <c r="E118" s="51"/>
      <c r="F118" s="65"/>
      <c r="G118" s="66" t="s">
        <v>11</v>
      </c>
      <c r="H118" s="51">
        <v>-7.1082999999999998</v>
      </c>
      <c r="I118" s="66" t="s">
        <v>2</v>
      </c>
      <c r="J118" s="69">
        <v>2.5009999999999999</v>
      </c>
    </row>
    <row r="119" spans="1:10" x14ac:dyDescent="0.4">
      <c r="A119" s="66" t="s">
        <v>19</v>
      </c>
      <c r="B119" s="68">
        <v>10.913</v>
      </c>
      <c r="C119" s="65"/>
      <c r="D119" s="66" t="s">
        <v>19</v>
      </c>
      <c r="E119" s="69"/>
      <c r="F119" s="65"/>
      <c r="G119" s="66" t="s">
        <v>19</v>
      </c>
      <c r="H119" s="1">
        <v>10.922499999999999</v>
      </c>
      <c r="I119" s="66" t="s">
        <v>252</v>
      </c>
      <c r="J119" s="69">
        <v>4.0330000000000004</v>
      </c>
    </row>
    <row r="120" spans="1:10" x14ac:dyDescent="0.4">
      <c r="A120" s="66" t="s">
        <v>0</v>
      </c>
      <c r="B120" s="69">
        <v>1.2589999999999999</v>
      </c>
      <c r="C120" s="65"/>
      <c r="D120" s="66" t="s">
        <v>0</v>
      </c>
      <c r="E120" s="69">
        <v>1.2589999999999999</v>
      </c>
      <c r="F120" s="65"/>
      <c r="G120" s="66" t="s">
        <v>0</v>
      </c>
      <c r="H120" s="69">
        <v>1.2589999999999999</v>
      </c>
      <c r="I120" s="65"/>
      <c r="J120" s="65"/>
    </row>
    <row r="121" spans="1:10" x14ac:dyDescent="0.4">
      <c r="A121" s="70" t="s">
        <v>1</v>
      </c>
      <c r="B121" s="69">
        <v>3.4449999999999998</v>
      </c>
      <c r="C121" s="65"/>
      <c r="D121" s="70" t="s">
        <v>1</v>
      </c>
      <c r="E121" s="69">
        <v>3.4449999999999998</v>
      </c>
      <c r="F121" s="65"/>
      <c r="G121" s="70" t="s">
        <v>1</v>
      </c>
      <c r="H121" s="69">
        <v>3.4449999999999998</v>
      </c>
      <c r="J121" s="65"/>
    </row>
    <row r="123" spans="1:10" x14ac:dyDescent="0.4">
      <c r="A123" s="66" t="s">
        <v>49</v>
      </c>
      <c r="B123" s="67" t="s">
        <v>132</v>
      </c>
      <c r="C123" s="65"/>
      <c r="D123" s="66" t="s">
        <v>174</v>
      </c>
      <c r="E123" s="67" t="s">
        <v>132</v>
      </c>
      <c r="F123" s="65"/>
      <c r="G123" s="66" t="s">
        <v>172</v>
      </c>
      <c r="H123" s="67" t="s">
        <v>132</v>
      </c>
      <c r="I123" s="65"/>
      <c r="J123" s="65"/>
    </row>
    <row r="124" spans="1:10" x14ac:dyDescent="0.4">
      <c r="A124" s="66" t="s">
        <v>11</v>
      </c>
      <c r="B124" s="51">
        <v>-5.7797999999999998</v>
      </c>
      <c r="C124" s="65"/>
      <c r="D124" s="66" t="s">
        <v>11</v>
      </c>
      <c r="E124" s="51">
        <v>-5.6845999999999997</v>
      </c>
      <c r="F124" s="65"/>
      <c r="G124" s="66" t="s">
        <v>11</v>
      </c>
      <c r="H124" s="51">
        <v>-5.7539999999999996</v>
      </c>
      <c r="I124" s="66" t="s">
        <v>2</v>
      </c>
      <c r="J124" s="69">
        <v>2.4740000000000002</v>
      </c>
    </row>
    <row r="125" spans="1:10" x14ac:dyDescent="0.4">
      <c r="A125" s="66" t="s">
        <v>19</v>
      </c>
      <c r="B125" s="68">
        <v>10.772</v>
      </c>
      <c r="C125" s="65"/>
      <c r="D125" s="66" t="s">
        <v>19</v>
      </c>
      <c r="E125" s="69">
        <v>10.861000000000001</v>
      </c>
      <c r="F125" s="65"/>
      <c r="G125" s="66" t="s">
        <v>19</v>
      </c>
      <c r="H125" s="1">
        <v>10.79</v>
      </c>
      <c r="I125" s="66" t="s">
        <v>252</v>
      </c>
      <c r="J125" s="69">
        <v>4.07</v>
      </c>
    </row>
    <row r="126" spans="1:10" x14ac:dyDescent="0.4">
      <c r="A126" s="66" t="s">
        <v>0</v>
      </c>
      <c r="B126" s="69">
        <v>1.179</v>
      </c>
      <c r="C126" s="65"/>
      <c r="D126" s="66" t="s">
        <v>0</v>
      </c>
      <c r="E126" s="69">
        <v>1.179</v>
      </c>
      <c r="F126" s="65"/>
      <c r="G126" s="66" t="s">
        <v>0</v>
      </c>
      <c r="H126" s="69">
        <v>1.179</v>
      </c>
      <c r="I126" s="65"/>
      <c r="J126" s="65"/>
    </row>
    <row r="127" spans="1:10" x14ac:dyDescent="0.4">
      <c r="A127" s="70" t="s">
        <v>1</v>
      </c>
      <c r="B127" s="69">
        <v>3.637</v>
      </c>
      <c r="C127" s="65"/>
      <c r="D127" s="70" t="s">
        <v>1</v>
      </c>
      <c r="E127" s="69">
        <v>3.637</v>
      </c>
      <c r="F127" s="65"/>
      <c r="G127" s="70" t="s">
        <v>1</v>
      </c>
      <c r="H127" s="69">
        <v>3.637</v>
      </c>
      <c r="J127" s="65"/>
    </row>
    <row r="129" spans="1:10" x14ac:dyDescent="0.4">
      <c r="A129" s="66" t="s">
        <v>49</v>
      </c>
      <c r="B129" s="67" t="s">
        <v>109</v>
      </c>
      <c r="C129" s="65"/>
      <c r="D129" s="66" t="s">
        <v>174</v>
      </c>
      <c r="E129" s="67" t="s">
        <v>109</v>
      </c>
      <c r="F129" s="65"/>
      <c r="G129" s="66" t="s">
        <v>172</v>
      </c>
      <c r="H129" s="67" t="s">
        <v>109</v>
      </c>
      <c r="I129" s="65"/>
      <c r="J129" s="65"/>
    </row>
    <row r="130" spans="1:10" x14ac:dyDescent="0.4">
      <c r="A130" s="66" t="s">
        <v>11</v>
      </c>
      <c r="B130" s="51">
        <v>-4.0991999999999997</v>
      </c>
      <c r="C130" s="65"/>
      <c r="D130" s="66" t="s">
        <v>11</v>
      </c>
      <c r="E130" s="51">
        <v>-4.0621999999999998</v>
      </c>
      <c r="F130" s="65"/>
      <c r="G130" s="66" t="s">
        <v>11</v>
      </c>
      <c r="H130" s="51">
        <v>-4.0914999999999999</v>
      </c>
      <c r="I130" s="66" t="s">
        <v>2</v>
      </c>
      <c r="J130" s="69">
        <v>2.5510000000000002</v>
      </c>
    </row>
    <row r="131" spans="1:10" x14ac:dyDescent="0.4">
      <c r="A131" s="66" t="s">
        <v>19</v>
      </c>
      <c r="B131" s="68">
        <v>11.872</v>
      </c>
      <c r="C131" s="65"/>
      <c r="D131" s="66" t="s">
        <v>19</v>
      </c>
      <c r="E131" s="69">
        <v>11.853</v>
      </c>
      <c r="F131" s="65"/>
      <c r="G131" s="66" t="s">
        <v>19</v>
      </c>
      <c r="H131" s="1">
        <v>11.8085</v>
      </c>
      <c r="I131" s="66" t="s">
        <v>252</v>
      </c>
      <c r="J131" s="69">
        <v>4.1900000000000004</v>
      </c>
    </row>
    <row r="132" spans="1:10" x14ac:dyDescent="0.4">
      <c r="A132" s="66" t="s">
        <v>0</v>
      </c>
      <c r="B132" s="69">
        <v>0.83099999999999996</v>
      </c>
      <c r="C132" s="65"/>
      <c r="D132" s="66" t="s">
        <v>0</v>
      </c>
      <c r="E132" s="69">
        <v>0.83099999999999996</v>
      </c>
      <c r="F132" s="65"/>
      <c r="G132" s="66" t="s">
        <v>0</v>
      </c>
      <c r="H132" s="69">
        <v>0.83099999999999996</v>
      </c>
      <c r="I132" s="65"/>
      <c r="J132" s="65"/>
    </row>
    <row r="133" spans="1:10" x14ac:dyDescent="0.4">
      <c r="A133" s="70" t="s">
        <v>1</v>
      </c>
      <c r="B133" s="69">
        <v>3.7810000000000001</v>
      </c>
      <c r="C133" s="65"/>
      <c r="D133" s="70" t="s">
        <v>1</v>
      </c>
      <c r="E133" s="69">
        <v>3.7810000000000001</v>
      </c>
      <c r="F133" s="65"/>
      <c r="G133" s="70" t="s">
        <v>1</v>
      </c>
      <c r="H133" s="69">
        <v>3.7810000000000001</v>
      </c>
      <c r="J133" s="65"/>
    </row>
    <row r="135" spans="1:10" x14ac:dyDescent="0.4">
      <c r="A135" s="66" t="s">
        <v>49</v>
      </c>
      <c r="B135" s="67" t="s">
        <v>133</v>
      </c>
      <c r="C135" s="65"/>
      <c r="D135" s="66" t="s">
        <v>174</v>
      </c>
      <c r="E135" s="67" t="s">
        <v>133</v>
      </c>
      <c r="F135" s="65"/>
      <c r="G135" s="66" t="s">
        <v>172</v>
      </c>
      <c r="H135" s="67" t="s">
        <v>133</v>
      </c>
      <c r="I135" s="65"/>
      <c r="J135" s="65"/>
    </row>
    <row r="136" spans="1:10" x14ac:dyDescent="0.4">
      <c r="A136" s="66" t="s">
        <v>11</v>
      </c>
      <c r="B136" s="51"/>
      <c r="C136" s="65"/>
      <c r="D136" s="66" t="s">
        <v>11</v>
      </c>
      <c r="E136" s="51"/>
      <c r="F136" s="65"/>
      <c r="G136" s="66" t="s">
        <v>11</v>
      </c>
      <c r="H136" s="51">
        <v>-1.2595000000000001</v>
      </c>
      <c r="I136" s="66" t="s">
        <v>2</v>
      </c>
      <c r="J136" s="69">
        <v>2.6269999999999998</v>
      </c>
    </row>
    <row r="137" spans="1:10" x14ac:dyDescent="0.4">
      <c r="A137" s="66" t="s">
        <v>19</v>
      </c>
      <c r="B137" s="68"/>
      <c r="C137" s="65"/>
      <c r="D137" s="66" t="s">
        <v>19</v>
      </c>
      <c r="E137" s="69"/>
      <c r="F137" s="65"/>
      <c r="G137" s="66" t="s">
        <v>19</v>
      </c>
      <c r="H137" s="1">
        <v>15.557499999999999</v>
      </c>
      <c r="I137" s="66" t="s">
        <v>252</v>
      </c>
      <c r="J137" s="69">
        <v>5.2069999999999999</v>
      </c>
    </row>
    <row r="138" spans="1:10" x14ac:dyDescent="0.4">
      <c r="A138" s="66" t="s">
        <v>0</v>
      </c>
      <c r="B138" s="69">
        <v>0.42899999999999999</v>
      </c>
      <c r="C138" s="65"/>
      <c r="D138" s="66" t="s">
        <v>0</v>
      </c>
      <c r="E138" s="69">
        <v>0.42899999999999999</v>
      </c>
      <c r="F138" s="65"/>
      <c r="G138" s="66" t="s">
        <v>0</v>
      </c>
      <c r="H138" s="69">
        <v>0.42899999999999999</v>
      </c>
      <c r="I138" s="65"/>
      <c r="J138" s="65"/>
    </row>
    <row r="139" spans="1:10" x14ac:dyDescent="0.4">
      <c r="A139" s="70" t="s">
        <v>1</v>
      </c>
      <c r="B139" s="69">
        <v>4.0990000000000002</v>
      </c>
      <c r="C139" s="65"/>
      <c r="D139" s="70" t="s">
        <v>1</v>
      </c>
      <c r="E139" s="69">
        <v>4.0990000000000002</v>
      </c>
      <c r="F139" s="65"/>
      <c r="G139" s="70" t="s">
        <v>1</v>
      </c>
      <c r="H139" s="69">
        <v>4.0990000000000002</v>
      </c>
      <c r="J139" s="65"/>
    </row>
    <row r="141" spans="1:10" x14ac:dyDescent="0.4">
      <c r="A141" s="66" t="s">
        <v>49</v>
      </c>
      <c r="B141" s="67" t="s">
        <v>134</v>
      </c>
      <c r="C141" s="65"/>
      <c r="D141" s="66" t="s">
        <v>174</v>
      </c>
      <c r="E141" s="67" t="s">
        <v>134</v>
      </c>
      <c r="F141" s="65"/>
      <c r="G141" s="66" t="s">
        <v>172</v>
      </c>
      <c r="H141" s="67" t="s">
        <v>134</v>
      </c>
      <c r="I141" s="65"/>
      <c r="J141" s="65"/>
    </row>
    <row r="142" spans="1:10" x14ac:dyDescent="0.4">
      <c r="A142" s="66" t="s">
        <v>11</v>
      </c>
      <c r="B142" s="51">
        <v>-4.2889999999999997</v>
      </c>
      <c r="C142" s="65"/>
      <c r="D142" s="66" t="s">
        <v>11</v>
      </c>
      <c r="E142" s="51">
        <v>-4.2771999999999997</v>
      </c>
      <c r="F142" s="65"/>
      <c r="G142" s="66" t="s">
        <v>11</v>
      </c>
      <c r="H142" s="51">
        <v>-4.2916999999999996</v>
      </c>
      <c r="I142" s="66" t="s">
        <v>2</v>
      </c>
      <c r="J142" s="69">
        <v>2.9910000000000001</v>
      </c>
    </row>
    <row r="143" spans="1:10" x14ac:dyDescent="0.4">
      <c r="A143" s="66" t="s">
        <v>19</v>
      </c>
      <c r="B143" s="68">
        <v>19.652999999999999</v>
      </c>
      <c r="C143" s="65"/>
      <c r="D143" s="66" t="s">
        <v>19</v>
      </c>
      <c r="E143" s="69">
        <v>19.513999999999999</v>
      </c>
      <c r="F143" s="65"/>
      <c r="G143" s="66" t="s">
        <v>19</v>
      </c>
      <c r="H143" s="1">
        <v>19.383500000000002</v>
      </c>
      <c r="I143" s="66" t="s">
        <v>252</v>
      </c>
      <c r="J143" s="69">
        <v>5.0030000000000001</v>
      </c>
    </row>
    <row r="144" spans="1:10" x14ac:dyDescent="0.4">
      <c r="A144" s="66" t="s">
        <v>0</v>
      </c>
      <c r="B144" s="69">
        <v>0.35299999999999998</v>
      </c>
      <c r="C144" s="65"/>
      <c r="D144" s="66" t="s">
        <v>0</v>
      </c>
      <c r="E144" s="69">
        <v>0.35299999999999998</v>
      </c>
      <c r="F144" s="65"/>
      <c r="G144" s="66" t="s">
        <v>0</v>
      </c>
      <c r="H144" s="69">
        <v>0.35299999999999998</v>
      </c>
      <c r="I144" s="65"/>
      <c r="J144" s="65"/>
    </row>
    <row r="145" spans="1:10" x14ac:dyDescent="0.4">
      <c r="A145" s="70" t="s">
        <v>1</v>
      </c>
      <c r="B145" s="69">
        <v>3.5870000000000002</v>
      </c>
      <c r="C145" s="65"/>
      <c r="D145" s="70" t="s">
        <v>1</v>
      </c>
      <c r="E145" s="69">
        <v>3.5870000000000002</v>
      </c>
      <c r="F145" s="65"/>
      <c r="G145" s="70" t="s">
        <v>1</v>
      </c>
      <c r="H145" s="69">
        <v>3.5870000000000002</v>
      </c>
      <c r="J145" s="65"/>
    </row>
    <row r="147" spans="1:10" x14ac:dyDescent="0.4">
      <c r="A147" s="66" t="s">
        <v>49</v>
      </c>
      <c r="B147" s="67" t="s">
        <v>233</v>
      </c>
      <c r="C147" s="65"/>
      <c r="D147" s="66" t="s">
        <v>174</v>
      </c>
      <c r="E147" s="67" t="s">
        <v>233</v>
      </c>
      <c r="F147" s="65"/>
      <c r="G147" s="66" t="s">
        <v>172</v>
      </c>
      <c r="H147" s="67" t="s">
        <v>233</v>
      </c>
      <c r="I147" s="65"/>
      <c r="J147" s="65"/>
    </row>
    <row r="148" spans="1:10" x14ac:dyDescent="0.4">
      <c r="A148" s="66" t="s">
        <v>11</v>
      </c>
      <c r="B148" s="51">
        <v>-4.1005000000000003</v>
      </c>
      <c r="C148" s="65"/>
      <c r="D148" s="66" t="s">
        <v>11</v>
      </c>
      <c r="E148" s="51"/>
      <c r="F148" s="65"/>
      <c r="G148" s="66" t="s">
        <v>11</v>
      </c>
      <c r="H148" s="51"/>
      <c r="I148" s="66" t="s">
        <v>2</v>
      </c>
      <c r="J148" s="69"/>
    </row>
    <row r="149" spans="1:10" x14ac:dyDescent="0.4">
      <c r="A149" s="66" t="s">
        <v>19</v>
      </c>
      <c r="B149" s="68">
        <v>19.417999999999999</v>
      </c>
      <c r="C149" s="65"/>
      <c r="D149" s="66" t="s">
        <v>19</v>
      </c>
      <c r="E149" s="69"/>
      <c r="F149" s="65"/>
      <c r="G149" s="66" t="s">
        <v>19</v>
      </c>
      <c r="H149" s="1"/>
      <c r="I149" s="66" t="s">
        <v>252</v>
      </c>
      <c r="J149" s="69"/>
    </row>
    <row r="150" spans="1:10" x14ac:dyDescent="0.4">
      <c r="A150" s="66" t="s">
        <v>0</v>
      </c>
      <c r="B150" s="69">
        <v>0.41</v>
      </c>
      <c r="C150" s="65"/>
      <c r="D150" s="66" t="s">
        <v>0</v>
      </c>
      <c r="E150" s="69">
        <v>0.35299999999999998</v>
      </c>
      <c r="F150" s="65"/>
      <c r="G150" s="66" t="s">
        <v>0</v>
      </c>
      <c r="H150" s="69">
        <v>0.35299999999999998</v>
      </c>
      <c r="I150" s="65"/>
      <c r="J150" s="65"/>
    </row>
    <row r="151" spans="1:10" x14ac:dyDescent="0.4">
      <c r="A151" s="70" t="s">
        <v>1</v>
      </c>
      <c r="B151" s="69">
        <v>3.085</v>
      </c>
      <c r="C151" s="65"/>
      <c r="D151" s="70" t="s">
        <v>1</v>
      </c>
      <c r="E151" s="69">
        <v>3.5870000000000002</v>
      </c>
      <c r="F151" s="65"/>
      <c r="G151" s="70" t="s">
        <v>1</v>
      </c>
      <c r="H151" s="69">
        <v>3.5870000000000002</v>
      </c>
      <c r="J151" s="65"/>
    </row>
    <row r="153" spans="1:10" x14ac:dyDescent="0.4">
      <c r="A153" s="66" t="s">
        <v>49</v>
      </c>
      <c r="B153" s="67" t="s">
        <v>234</v>
      </c>
      <c r="C153" s="65"/>
      <c r="D153" s="66" t="s">
        <v>174</v>
      </c>
      <c r="E153" s="67" t="s">
        <v>234</v>
      </c>
      <c r="F153" s="65"/>
      <c r="G153" s="66" t="s">
        <v>172</v>
      </c>
      <c r="H153" s="67" t="s">
        <v>234</v>
      </c>
      <c r="I153" s="65"/>
      <c r="J153" s="65"/>
    </row>
    <row r="154" spans="1:10" x14ac:dyDescent="0.4">
      <c r="A154" s="66" t="s">
        <v>11</v>
      </c>
      <c r="B154" s="51"/>
      <c r="C154" s="65"/>
      <c r="D154" s="66" t="s">
        <v>11</v>
      </c>
      <c r="E154" s="51">
        <v>-2.8936000000000002</v>
      </c>
      <c r="F154" s="65"/>
      <c r="G154" s="66" t="s">
        <v>11</v>
      </c>
      <c r="H154" s="51"/>
      <c r="I154" s="66" t="s">
        <v>2</v>
      </c>
      <c r="J154" s="69"/>
    </row>
    <row r="155" spans="1:10" x14ac:dyDescent="0.4">
      <c r="A155" s="66" t="s">
        <v>19</v>
      </c>
      <c r="B155" s="68"/>
      <c r="C155" s="65"/>
      <c r="D155" s="66" t="s">
        <v>19</v>
      </c>
      <c r="E155" s="69">
        <v>20.492000000000001</v>
      </c>
      <c r="F155" s="65"/>
      <c r="G155" s="66" t="s">
        <v>19</v>
      </c>
      <c r="H155" s="1"/>
      <c r="I155" s="66" t="s">
        <v>252</v>
      </c>
      <c r="J155" s="69"/>
    </row>
    <row r="156" spans="1:10" x14ac:dyDescent="0.4">
      <c r="A156" s="66" t="s">
        <v>0</v>
      </c>
      <c r="B156" s="69">
        <v>0.28399999999999997</v>
      </c>
      <c r="C156" s="65"/>
      <c r="D156" s="66" t="s">
        <v>0</v>
      </c>
      <c r="E156" s="69">
        <v>0.28399999999999997</v>
      </c>
      <c r="F156" s="65"/>
      <c r="G156" s="66" t="s">
        <v>0</v>
      </c>
      <c r="H156" s="69">
        <v>0.28399999999999997</v>
      </c>
      <c r="I156" s="65"/>
      <c r="J156" s="65"/>
    </row>
    <row r="157" spans="1:10" x14ac:dyDescent="0.4">
      <c r="A157" s="70" t="s">
        <v>1</v>
      </c>
      <c r="B157" s="69">
        <v>3.3039999999999998</v>
      </c>
      <c r="C157" s="65"/>
      <c r="D157" s="70" t="s">
        <v>1</v>
      </c>
      <c r="E157" s="69">
        <v>3.3039999999999998</v>
      </c>
      <c r="F157" s="65"/>
      <c r="G157" s="70" t="s">
        <v>1</v>
      </c>
      <c r="H157" s="69">
        <v>3.3039999999999998</v>
      </c>
      <c r="J157" s="65"/>
    </row>
    <row r="159" spans="1:10" x14ac:dyDescent="0.4">
      <c r="A159" s="66" t="s">
        <v>49</v>
      </c>
      <c r="B159" s="67" t="s">
        <v>236</v>
      </c>
      <c r="C159" s="65"/>
      <c r="D159" s="66" t="s">
        <v>174</v>
      </c>
      <c r="E159" s="67" t="s">
        <v>236</v>
      </c>
      <c r="F159" s="65"/>
      <c r="G159" s="66" t="s">
        <v>172</v>
      </c>
      <c r="H159" s="67" t="s">
        <v>236</v>
      </c>
      <c r="I159" s="65"/>
      <c r="J159" s="65"/>
    </row>
    <row r="160" spans="1:10" x14ac:dyDescent="0.4">
      <c r="A160" s="66" t="s">
        <v>11</v>
      </c>
      <c r="B160" s="51">
        <v>-0.97070000000000001</v>
      </c>
      <c r="C160" s="65"/>
      <c r="D160" s="66" t="s">
        <v>11</v>
      </c>
      <c r="E160" s="51">
        <v>-1.0074000000000001</v>
      </c>
      <c r="F160" s="65"/>
      <c r="G160" s="66" t="s">
        <v>11</v>
      </c>
      <c r="H160" s="51"/>
      <c r="I160" s="66" t="s">
        <v>2</v>
      </c>
      <c r="J160" s="69"/>
    </row>
    <row r="161" spans="1:10" x14ac:dyDescent="0.4">
      <c r="A161" s="66" t="s">
        <v>19</v>
      </c>
      <c r="B161" s="68">
        <v>26.373999999999999</v>
      </c>
      <c r="C161" s="65"/>
      <c r="D161" s="66" t="s">
        <v>19</v>
      </c>
      <c r="E161" s="69">
        <v>26.596</v>
      </c>
      <c r="F161" s="65"/>
      <c r="G161" s="66" t="s">
        <v>19</v>
      </c>
      <c r="H161" s="1"/>
      <c r="I161" s="66" t="s">
        <v>252</v>
      </c>
      <c r="J161" s="69"/>
    </row>
    <row r="162" spans="1:10" x14ac:dyDescent="0.4">
      <c r="A162" s="66" t="s">
        <v>0</v>
      </c>
      <c r="B162" s="69">
        <v>0.13500000000000001</v>
      </c>
      <c r="C162" s="65"/>
      <c r="D162" s="66" t="s">
        <v>0</v>
      </c>
      <c r="E162" s="69">
        <v>0.13500000000000001</v>
      </c>
      <c r="F162" s="65"/>
      <c r="G162" s="66" t="s">
        <v>0</v>
      </c>
      <c r="H162" s="69">
        <v>0.13500000000000001</v>
      </c>
      <c r="I162" s="65"/>
      <c r="J162" s="65"/>
    </row>
    <row r="163" spans="1:10" x14ac:dyDescent="0.4">
      <c r="A163" s="70" t="s">
        <v>1</v>
      </c>
      <c r="B163" s="69">
        <v>3.6619999999999999</v>
      </c>
      <c r="C163" s="65"/>
      <c r="D163" s="70" t="s">
        <v>1</v>
      </c>
      <c r="E163" s="69">
        <v>3.6619999999999999</v>
      </c>
      <c r="F163" s="65"/>
      <c r="G163" s="70" t="s">
        <v>1</v>
      </c>
      <c r="H163" s="69">
        <v>3.6619999999999999</v>
      </c>
      <c r="J163" s="65"/>
    </row>
    <row r="165" spans="1:10" x14ac:dyDescent="0.4">
      <c r="A165" s="66" t="s">
        <v>49</v>
      </c>
      <c r="B165" s="67" t="s">
        <v>135</v>
      </c>
      <c r="C165" s="65"/>
      <c r="D165" s="66" t="s">
        <v>174</v>
      </c>
      <c r="E165" s="67" t="s">
        <v>135</v>
      </c>
      <c r="F165" s="65"/>
      <c r="G165" s="66" t="s">
        <v>172</v>
      </c>
      <c r="H165" s="67" t="s">
        <v>135</v>
      </c>
      <c r="I165" s="65"/>
      <c r="J165" s="65"/>
    </row>
    <row r="166" spans="1:10" x14ac:dyDescent="0.4">
      <c r="A166" s="66" t="s">
        <v>11</v>
      </c>
      <c r="B166" s="51">
        <v>-0.96519999999999995</v>
      </c>
      <c r="C166" s="65"/>
      <c r="D166" s="66" t="s">
        <v>11</v>
      </c>
      <c r="E166" s="51">
        <v>-0.97130000000000005</v>
      </c>
      <c r="F166" s="65"/>
      <c r="G166" s="66" t="s">
        <v>11</v>
      </c>
      <c r="H166" s="51">
        <v>-0.97050000000000003</v>
      </c>
      <c r="I166" s="66" t="s">
        <v>2</v>
      </c>
      <c r="J166" s="69">
        <v>5.0510000000000002</v>
      </c>
    </row>
    <row r="167" spans="1:10" x14ac:dyDescent="0.4">
      <c r="A167" s="66" t="s">
        <v>19</v>
      </c>
      <c r="B167" s="68">
        <v>90.891999999999996</v>
      </c>
      <c r="C167" s="65"/>
      <c r="D167" s="66" t="s">
        <v>19</v>
      </c>
      <c r="E167" s="69">
        <v>89.902000000000001</v>
      </c>
      <c r="F167" s="65"/>
      <c r="G167" s="66" t="s">
        <v>19</v>
      </c>
      <c r="H167" s="1">
        <v>90.495000000000005</v>
      </c>
      <c r="I167" s="66" t="s">
        <v>252</v>
      </c>
      <c r="J167" s="69">
        <v>8.1929999999999996</v>
      </c>
    </row>
    <row r="168" spans="1:10" x14ac:dyDescent="0.4">
      <c r="A168" s="66" t="s">
        <v>0</v>
      </c>
      <c r="B168" s="69">
        <v>1.7000000000000001E-2</v>
      </c>
      <c r="C168" s="65"/>
      <c r="D168" s="66" t="s">
        <v>0</v>
      </c>
      <c r="E168" s="69">
        <v>1.7000000000000001E-2</v>
      </c>
      <c r="F168" s="65"/>
      <c r="G168" s="66" t="s">
        <v>0</v>
      </c>
      <c r="H168" s="69">
        <v>1.7000000000000001E-2</v>
      </c>
      <c r="I168" s="65"/>
      <c r="J168" s="65"/>
    </row>
    <row r="169" spans="1:10" x14ac:dyDescent="0.4">
      <c r="A169" s="70" t="s">
        <v>1</v>
      </c>
      <c r="B169" s="69">
        <v>2.661</v>
      </c>
      <c r="C169" s="65"/>
      <c r="D169" s="70" t="s">
        <v>1</v>
      </c>
      <c r="E169" s="69">
        <v>2.661</v>
      </c>
      <c r="F169" s="65"/>
      <c r="G169" s="70" t="s">
        <v>1</v>
      </c>
      <c r="H169" s="69">
        <v>2.661</v>
      </c>
      <c r="J169" s="65"/>
    </row>
    <row r="171" spans="1:10" x14ac:dyDescent="0.4">
      <c r="A171" s="66" t="s">
        <v>49</v>
      </c>
      <c r="B171" s="67" t="s">
        <v>202</v>
      </c>
      <c r="C171" s="65"/>
      <c r="D171" s="66" t="s">
        <v>174</v>
      </c>
      <c r="E171" s="67" t="s">
        <v>202</v>
      </c>
      <c r="F171" s="65"/>
      <c r="G171" s="66" t="s">
        <v>172</v>
      </c>
      <c r="H171" s="67" t="s">
        <v>202</v>
      </c>
      <c r="I171" s="65"/>
      <c r="J171" s="65"/>
    </row>
    <row r="172" spans="1:10" x14ac:dyDescent="0.4">
      <c r="A172" s="66" t="s">
        <v>11</v>
      </c>
      <c r="B172" s="51">
        <v>-1.6831</v>
      </c>
      <c r="C172" s="65"/>
      <c r="D172" s="66" t="s">
        <v>11</v>
      </c>
      <c r="E172" s="51">
        <v>-1.6763999999999999</v>
      </c>
      <c r="F172" s="65"/>
      <c r="G172" s="66" t="s">
        <v>11</v>
      </c>
      <c r="H172" s="51">
        <v>-1.6839</v>
      </c>
      <c r="I172" s="66" t="s">
        <v>2</v>
      </c>
      <c r="J172" s="69">
        <v>4.2510000000000003</v>
      </c>
    </row>
    <row r="173" spans="1:10" x14ac:dyDescent="0.4">
      <c r="A173" s="66" t="s">
        <v>19</v>
      </c>
      <c r="B173" s="68">
        <v>54.610999999999997</v>
      </c>
      <c r="C173" s="65"/>
      <c r="D173" s="66" t="s">
        <v>19</v>
      </c>
      <c r="E173" s="69">
        <v>53.706000000000003</v>
      </c>
      <c r="F173" s="65"/>
      <c r="G173" s="66" t="s">
        <v>19</v>
      </c>
      <c r="H173" s="1">
        <v>55.220500000000001</v>
      </c>
      <c r="I173" s="66" t="s">
        <v>252</v>
      </c>
      <c r="J173" s="69">
        <v>7.056</v>
      </c>
    </row>
    <row r="174" spans="1:10" x14ac:dyDescent="0.4">
      <c r="A174" s="66" t="s">
        <v>0</v>
      </c>
      <c r="B174" s="69">
        <v>1.7000000000000001E-2</v>
      </c>
      <c r="C174" s="65"/>
      <c r="D174" s="66" t="s">
        <v>0</v>
      </c>
      <c r="E174" s="69">
        <v>1.7000000000000001E-2</v>
      </c>
      <c r="F174" s="65"/>
      <c r="G174" s="66" t="s">
        <v>0</v>
      </c>
      <c r="H174" s="69">
        <v>4.4999999999999998E-2</v>
      </c>
      <c r="I174" s="65"/>
      <c r="J174" s="65"/>
    </row>
    <row r="175" spans="1:10" x14ac:dyDescent="0.4">
      <c r="A175" s="70" t="s">
        <v>1</v>
      </c>
      <c r="B175" s="69">
        <v>2.661</v>
      </c>
      <c r="C175" s="65"/>
      <c r="D175" s="70" t="s">
        <v>1</v>
      </c>
      <c r="E175" s="69">
        <v>2.661</v>
      </c>
      <c r="F175" s="65"/>
      <c r="G175" s="70" t="s">
        <v>1</v>
      </c>
      <c r="H175" s="69">
        <v>5.3410000000000002</v>
      </c>
      <c r="J175" s="65"/>
    </row>
    <row r="177" spans="1:10" x14ac:dyDescent="0.4">
      <c r="A177" s="66" t="s">
        <v>49</v>
      </c>
      <c r="B177" s="67" t="s">
        <v>136</v>
      </c>
      <c r="C177" s="65"/>
      <c r="D177" s="66" t="s">
        <v>174</v>
      </c>
      <c r="E177" s="67" t="s">
        <v>136</v>
      </c>
      <c r="F177" s="65"/>
      <c r="G177" s="66" t="s">
        <v>172</v>
      </c>
      <c r="H177" s="67" t="s">
        <v>136</v>
      </c>
      <c r="I177" s="65"/>
      <c r="J177" s="65"/>
    </row>
    <row r="178" spans="1:10" x14ac:dyDescent="0.4">
      <c r="A178" s="66" t="s">
        <v>11</v>
      </c>
      <c r="B178" s="51">
        <v>-6.4424999999999999</v>
      </c>
      <c r="C178" s="65"/>
      <c r="D178" s="66" t="s">
        <v>11</v>
      </c>
      <c r="E178" s="51"/>
      <c r="F178" s="65"/>
      <c r="G178" s="66" t="s">
        <v>11</v>
      </c>
      <c r="H178" s="51">
        <v>-6.4629000000000003</v>
      </c>
      <c r="I178" s="66" t="s">
        <v>2</v>
      </c>
      <c r="J178" s="69">
        <v>3.6589999999999998</v>
      </c>
    </row>
    <row r="179" spans="1:10" x14ac:dyDescent="0.4">
      <c r="A179" s="66" t="s">
        <v>19</v>
      </c>
      <c r="B179" s="68">
        <v>32.439</v>
      </c>
      <c r="C179" s="65"/>
      <c r="D179" s="66" t="s">
        <v>19</v>
      </c>
      <c r="E179" s="69"/>
      <c r="F179" s="65"/>
      <c r="G179" s="66" t="s">
        <v>19</v>
      </c>
      <c r="H179" s="1">
        <v>32.847000000000001</v>
      </c>
      <c r="I179" s="66" t="s">
        <v>252</v>
      </c>
      <c r="J179" s="69">
        <v>5.6660000000000004</v>
      </c>
    </row>
    <row r="180" spans="1:10" x14ac:dyDescent="0.4">
      <c r="A180" s="66" t="s">
        <v>0</v>
      </c>
      <c r="B180" s="69">
        <v>0.245</v>
      </c>
      <c r="C180" s="65"/>
      <c r="D180" s="66" t="s">
        <v>0</v>
      </c>
      <c r="E180" s="69">
        <v>0.245</v>
      </c>
      <c r="F180" s="65"/>
      <c r="G180" s="66" t="s">
        <v>0</v>
      </c>
      <c r="H180" s="69">
        <v>0.245</v>
      </c>
      <c r="I180" s="65"/>
      <c r="J180" s="65"/>
    </row>
    <row r="181" spans="1:10" x14ac:dyDescent="0.4">
      <c r="A181" s="70" t="s">
        <v>1</v>
      </c>
      <c r="B181" s="69">
        <v>2.0310000000000001</v>
      </c>
      <c r="C181" s="65"/>
      <c r="D181" s="70" t="s">
        <v>1</v>
      </c>
      <c r="E181" s="69">
        <v>2.0310000000000001</v>
      </c>
      <c r="F181" s="65"/>
      <c r="G181" s="70" t="s">
        <v>1</v>
      </c>
      <c r="H181" s="69">
        <v>2.0310000000000001</v>
      </c>
      <c r="J181" s="65"/>
    </row>
    <row r="183" spans="1:10" x14ac:dyDescent="0.4">
      <c r="A183" s="66" t="s">
        <v>49</v>
      </c>
      <c r="B183" s="67" t="s">
        <v>137</v>
      </c>
      <c r="C183" s="65"/>
      <c r="D183" s="66" t="s">
        <v>174</v>
      </c>
      <c r="E183" s="67" t="s">
        <v>137</v>
      </c>
      <c r="F183" s="65"/>
      <c r="G183" s="66" t="s">
        <v>172</v>
      </c>
      <c r="H183" s="67" t="s">
        <v>137</v>
      </c>
      <c r="I183" s="65"/>
      <c r="J183" s="65"/>
    </row>
    <row r="184" spans="1:10" x14ac:dyDescent="0.4">
      <c r="A184" s="66" t="s">
        <v>11</v>
      </c>
      <c r="B184" s="51">
        <v>-8.5068999999999999</v>
      </c>
      <c r="C184" s="65"/>
      <c r="D184" s="66" t="s">
        <v>11</v>
      </c>
      <c r="E184" s="51">
        <v>-8.4731000000000005</v>
      </c>
      <c r="F184" s="65"/>
      <c r="G184" s="66" t="s">
        <v>11</v>
      </c>
      <c r="H184" s="72">
        <v>-8.5477000000000007</v>
      </c>
      <c r="I184" s="66" t="s">
        <v>2</v>
      </c>
      <c r="J184" s="69">
        <v>3.2389999999999999</v>
      </c>
    </row>
    <row r="185" spans="1:10" x14ac:dyDescent="0.4">
      <c r="A185" s="66" t="s">
        <v>19</v>
      </c>
      <c r="B185" s="68">
        <v>23.344999999999999</v>
      </c>
      <c r="C185" s="65"/>
      <c r="D185" s="66" t="s">
        <v>19</v>
      </c>
      <c r="E185" s="69">
        <v>23.004000000000001</v>
      </c>
      <c r="F185" s="65"/>
      <c r="G185" s="66" t="s">
        <v>19</v>
      </c>
      <c r="H185" s="1">
        <v>23.499500000000001</v>
      </c>
      <c r="I185" s="66" t="s">
        <v>252</v>
      </c>
      <c r="J185" s="69">
        <v>5.1719999999999997</v>
      </c>
    </row>
    <row r="186" spans="1:10" x14ac:dyDescent="0.4">
      <c r="A186" s="66" t="s">
        <v>0</v>
      </c>
      <c r="B186" s="69">
        <v>0.56999999999999995</v>
      </c>
      <c r="C186" s="65"/>
      <c r="D186" s="66" t="s">
        <v>0</v>
      </c>
      <c r="E186" s="69">
        <v>0.56999999999999995</v>
      </c>
      <c r="F186" s="65"/>
      <c r="G186" s="66" t="s">
        <v>0</v>
      </c>
      <c r="H186" s="69">
        <v>0.56999999999999995</v>
      </c>
      <c r="I186" s="65"/>
      <c r="J186" s="65"/>
    </row>
    <row r="187" spans="1:10" x14ac:dyDescent="0.4">
      <c r="A187" s="70" t="s">
        <v>1</v>
      </c>
      <c r="B187" s="69">
        <v>2.2959999999999998</v>
      </c>
      <c r="C187" s="65"/>
      <c r="D187" s="70" t="s">
        <v>1</v>
      </c>
      <c r="E187" s="69">
        <v>2.2959999999999998</v>
      </c>
      <c r="F187" s="65"/>
      <c r="G187" s="70" t="s">
        <v>1</v>
      </c>
      <c r="H187" s="69">
        <v>2.2959999999999998</v>
      </c>
      <c r="J187" s="65"/>
    </row>
    <row r="189" spans="1:10" x14ac:dyDescent="0.4">
      <c r="A189" s="66" t="s">
        <v>49</v>
      </c>
      <c r="B189" s="67" t="s">
        <v>138</v>
      </c>
      <c r="C189" s="65"/>
      <c r="D189" s="66" t="s">
        <v>174</v>
      </c>
      <c r="E189" s="67" t="s">
        <v>138</v>
      </c>
      <c r="F189" s="65"/>
      <c r="G189" s="66" t="s">
        <v>172</v>
      </c>
      <c r="H189" s="67" t="s">
        <v>138</v>
      </c>
      <c r="I189" s="65"/>
      <c r="J189" s="65"/>
    </row>
    <row r="190" spans="1:10" x14ac:dyDescent="0.4">
      <c r="A190" s="66" t="s">
        <v>11</v>
      </c>
      <c r="B190" s="51">
        <v>-9.7811000000000003</v>
      </c>
      <c r="C190" s="65"/>
      <c r="D190" s="66" t="s">
        <v>11</v>
      </c>
      <c r="E190" s="51">
        <v>-10.1013</v>
      </c>
      <c r="F190" s="65"/>
      <c r="G190" s="66" t="s">
        <v>11</v>
      </c>
      <c r="H190" s="72"/>
      <c r="I190" s="66" t="s">
        <v>2</v>
      </c>
      <c r="J190" s="69"/>
    </row>
    <row r="191" spans="1:10" x14ac:dyDescent="0.4">
      <c r="A191" s="66" t="s">
        <v>19</v>
      </c>
      <c r="B191" s="68">
        <v>18.936</v>
      </c>
      <c r="C191" s="65"/>
      <c r="D191" s="66" t="s">
        <v>19</v>
      </c>
      <c r="E191" s="69">
        <v>18.306000000000001</v>
      </c>
      <c r="F191" s="65"/>
      <c r="G191" s="66" t="s">
        <v>19</v>
      </c>
      <c r="H191" s="1"/>
      <c r="I191" s="66" t="s">
        <v>252</v>
      </c>
      <c r="J191" s="69"/>
    </row>
    <row r="192" spans="1:10" x14ac:dyDescent="0.4">
      <c r="A192" s="66" t="s">
        <v>0</v>
      </c>
      <c r="B192" s="69">
        <v>1.0469999999999999</v>
      </c>
      <c r="C192" s="65"/>
      <c r="D192" s="66" t="s">
        <v>0</v>
      </c>
      <c r="E192" s="69">
        <v>1.0469999999999999</v>
      </c>
      <c r="F192" s="65"/>
      <c r="G192" s="66" t="s">
        <v>0</v>
      </c>
      <c r="H192" s="69">
        <v>1.0469999999999999</v>
      </c>
      <c r="I192" s="65"/>
      <c r="J192" s="65"/>
    </row>
    <row r="193" spans="1:10" x14ac:dyDescent="0.4">
      <c r="A193" s="70" t="s">
        <v>1</v>
      </c>
      <c r="B193" s="69">
        <v>2.7519999999999998</v>
      </c>
      <c r="C193" s="65"/>
      <c r="D193" s="70" t="s">
        <v>1</v>
      </c>
      <c r="E193" s="69">
        <v>2.7519999999999998</v>
      </c>
      <c r="F193" s="65"/>
      <c r="G193" s="70" t="s">
        <v>1</v>
      </c>
      <c r="H193" s="69">
        <v>2.7519999999999998</v>
      </c>
      <c r="J193" s="65"/>
    </row>
    <row r="195" spans="1:10" x14ac:dyDescent="0.4">
      <c r="A195" s="66" t="s">
        <v>49</v>
      </c>
      <c r="B195" s="67" t="s">
        <v>139</v>
      </c>
      <c r="C195" s="65"/>
      <c r="D195" s="66" t="s">
        <v>174</v>
      </c>
      <c r="E195" s="67" t="s">
        <v>139</v>
      </c>
      <c r="F195" s="65"/>
      <c r="G195" s="66" t="s">
        <v>172</v>
      </c>
      <c r="H195" s="67" t="s">
        <v>139</v>
      </c>
      <c r="I195" s="65"/>
      <c r="J195" s="65"/>
    </row>
    <row r="196" spans="1:10" x14ac:dyDescent="0.4">
      <c r="A196" s="66" t="s">
        <v>11</v>
      </c>
      <c r="B196" s="51">
        <v>-10.4193</v>
      </c>
      <c r="C196" s="65"/>
      <c r="D196" s="66" t="s">
        <v>11</v>
      </c>
      <c r="E196" s="51">
        <v>-10.845599999999999</v>
      </c>
      <c r="F196" s="65"/>
      <c r="G196" s="66" t="s">
        <v>11</v>
      </c>
      <c r="H196" s="72"/>
      <c r="I196" s="66" t="s">
        <v>2</v>
      </c>
      <c r="J196" s="69"/>
    </row>
    <row r="197" spans="1:10" x14ac:dyDescent="0.4">
      <c r="A197" s="66" t="s">
        <v>19</v>
      </c>
      <c r="B197" s="68">
        <v>16.143999999999998</v>
      </c>
      <c r="C197" s="65"/>
      <c r="D197" s="66" t="s">
        <v>19</v>
      </c>
      <c r="E197" s="69">
        <v>15.891999999999999</v>
      </c>
      <c r="F197" s="65"/>
      <c r="G197" s="66" t="s">
        <v>19</v>
      </c>
      <c r="H197" s="1"/>
      <c r="I197" s="66" t="s">
        <v>252</v>
      </c>
      <c r="J197" s="69"/>
    </row>
    <row r="198" spans="1:10" x14ac:dyDescent="0.4">
      <c r="A198" s="66" t="s">
        <v>0</v>
      </c>
      <c r="B198" s="69">
        <v>1.5780000000000001</v>
      </c>
      <c r="C198" s="65"/>
      <c r="D198" s="66" t="s">
        <v>0</v>
      </c>
      <c r="E198" s="69">
        <v>1.5780000000000001</v>
      </c>
      <c r="F198" s="65"/>
      <c r="G198" s="66" t="s">
        <v>0</v>
      </c>
      <c r="H198" s="69">
        <v>1.5780000000000001</v>
      </c>
      <c r="I198" s="65"/>
      <c r="J198" s="65"/>
    </row>
    <row r="199" spans="1:10" x14ac:dyDescent="0.4">
      <c r="A199" s="70" t="s">
        <v>1</v>
      </c>
      <c r="B199" s="69">
        <v>3.2</v>
      </c>
      <c r="C199" s="65"/>
      <c r="D199" s="70" t="s">
        <v>1</v>
      </c>
      <c r="E199" s="69">
        <v>3.2</v>
      </c>
      <c r="F199" s="65"/>
      <c r="G199" s="70" t="s">
        <v>1</v>
      </c>
      <c r="H199" s="69">
        <v>3.2</v>
      </c>
      <c r="J199" s="65"/>
    </row>
    <row r="201" spans="1:10" x14ac:dyDescent="0.4">
      <c r="A201" s="66" t="s">
        <v>49</v>
      </c>
      <c r="B201" s="67" t="s">
        <v>204</v>
      </c>
      <c r="C201" s="65"/>
      <c r="D201" s="66" t="s">
        <v>174</v>
      </c>
      <c r="E201" s="67" t="s">
        <v>204</v>
      </c>
      <c r="F201" s="65"/>
      <c r="G201" s="66" t="s">
        <v>172</v>
      </c>
      <c r="H201" s="67" t="s">
        <v>204</v>
      </c>
      <c r="I201" s="65"/>
      <c r="J201" s="65"/>
    </row>
    <row r="202" spans="1:10" x14ac:dyDescent="0.4">
      <c r="A202" s="66" t="s">
        <v>11</v>
      </c>
      <c r="B202" s="51">
        <v>-10.293799999999999</v>
      </c>
      <c r="C202" s="65"/>
      <c r="D202" s="66" t="s">
        <v>11</v>
      </c>
      <c r="E202" s="51"/>
      <c r="F202" s="65"/>
      <c r="G202" s="66" t="s">
        <v>11</v>
      </c>
      <c r="H202" s="72">
        <v>-10.3606</v>
      </c>
      <c r="I202" s="66" t="s">
        <v>2</v>
      </c>
      <c r="J202" s="69">
        <v>2.7610000000000001</v>
      </c>
    </row>
    <row r="203" spans="1:10" x14ac:dyDescent="0.4">
      <c r="A203" s="66" t="s">
        <v>19</v>
      </c>
      <c r="B203" s="68">
        <v>14.66</v>
      </c>
      <c r="C203" s="65"/>
      <c r="D203" s="66" t="s">
        <v>19</v>
      </c>
      <c r="E203" s="69"/>
      <c r="F203" s="65"/>
      <c r="G203" s="66" t="s">
        <v>19</v>
      </c>
      <c r="H203" s="1">
        <v>14.5915</v>
      </c>
      <c r="I203" s="66" t="s">
        <v>252</v>
      </c>
      <c r="J203" s="69">
        <v>4.4210000000000003</v>
      </c>
    </row>
    <row r="204" spans="1:10" x14ac:dyDescent="0.4">
      <c r="A204" s="66" t="s">
        <v>0</v>
      </c>
      <c r="B204" s="69">
        <v>1.784</v>
      </c>
      <c r="C204" s="65"/>
      <c r="D204" s="66" t="s">
        <v>0</v>
      </c>
      <c r="E204" s="69"/>
      <c r="F204" s="65"/>
      <c r="G204" s="66" t="s">
        <v>0</v>
      </c>
      <c r="H204" s="69">
        <v>1.784</v>
      </c>
      <c r="I204" s="65"/>
      <c r="J204" s="65"/>
    </row>
    <row r="205" spans="1:10" x14ac:dyDescent="0.4">
      <c r="A205" s="70" t="s">
        <v>1</v>
      </c>
      <c r="B205" s="69">
        <v>3.39</v>
      </c>
      <c r="C205" s="65"/>
      <c r="D205" s="70" t="s">
        <v>1</v>
      </c>
      <c r="E205" s="69"/>
      <c r="F205" s="65"/>
      <c r="G205" s="70" t="s">
        <v>1</v>
      </c>
      <c r="H205" s="69">
        <v>3.39</v>
      </c>
      <c r="J205" s="65"/>
    </row>
    <row r="207" spans="1:10" x14ac:dyDescent="0.4">
      <c r="A207" s="66" t="s">
        <v>49</v>
      </c>
      <c r="B207" s="67" t="s">
        <v>140</v>
      </c>
      <c r="C207" s="65"/>
      <c r="D207" s="66" t="s">
        <v>174</v>
      </c>
      <c r="E207" s="67" t="s">
        <v>140</v>
      </c>
      <c r="F207" s="65"/>
      <c r="G207" s="66" t="s">
        <v>172</v>
      </c>
      <c r="H207" s="67" t="s">
        <v>140</v>
      </c>
      <c r="I207" s="65"/>
      <c r="J207" s="65"/>
    </row>
    <row r="208" spans="1:10" x14ac:dyDescent="0.4">
      <c r="A208" s="66" t="s">
        <v>11</v>
      </c>
      <c r="B208" s="51">
        <v>-9.1651000000000007</v>
      </c>
      <c r="C208" s="65"/>
      <c r="D208" s="66" t="s">
        <v>11</v>
      </c>
      <c r="E208" s="51"/>
      <c r="F208" s="65"/>
      <c r="G208" s="66" t="s">
        <v>11</v>
      </c>
      <c r="H208" s="72">
        <v>-9.2744</v>
      </c>
      <c r="I208" s="66" t="s">
        <v>2</v>
      </c>
      <c r="J208" s="69">
        <v>2.7330000000000001</v>
      </c>
    </row>
    <row r="209" spans="1:10" x14ac:dyDescent="0.4">
      <c r="A209" s="66" t="s">
        <v>19</v>
      </c>
      <c r="B209" s="68">
        <v>13.996</v>
      </c>
      <c r="C209" s="65"/>
      <c r="D209" s="66" t="s">
        <v>19</v>
      </c>
      <c r="E209" s="69"/>
      <c r="F209" s="65"/>
      <c r="G209" s="66" t="s">
        <v>19</v>
      </c>
      <c r="H209" s="1">
        <v>13.952</v>
      </c>
      <c r="I209" s="66" t="s">
        <v>252</v>
      </c>
      <c r="J209" s="69">
        <v>4.3140000000000001</v>
      </c>
    </row>
    <row r="210" spans="1:10" x14ac:dyDescent="0.4">
      <c r="A210" s="66" t="s">
        <v>0</v>
      </c>
      <c r="B210" s="69">
        <v>1.843</v>
      </c>
      <c r="C210" s="65"/>
      <c r="D210" s="66" t="s">
        <v>0</v>
      </c>
      <c r="E210" s="69">
        <v>1.843</v>
      </c>
      <c r="F210" s="65"/>
      <c r="G210" s="66" t="s">
        <v>0</v>
      </c>
      <c r="H210" s="69">
        <v>1.843</v>
      </c>
      <c r="I210" s="65"/>
      <c r="J210" s="65"/>
    </row>
    <row r="211" spans="1:10" x14ac:dyDescent="0.4">
      <c r="A211" s="70" t="s">
        <v>1</v>
      </c>
      <c r="B211" s="69">
        <v>3.7130000000000001</v>
      </c>
      <c r="C211" s="65"/>
      <c r="D211" s="70" t="s">
        <v>1</v>
      </c>
      <c r="E211" s="69">
        <v>3.7130000000000001</v>
      </c>
      <c r="F211" s="65"/>
      <c r="G211" s="70" t="s">
        <v>1</v>
      </c>
      <c r="H211" s="69">
        <v>3.7130000000000001</v>
      </c>
      <c r="J211" s="65"/>
    </row>
    <row r="213" spans="1:10" x14ac:dyDescent="0.4">
      <c r="A213" s="66" t="s">
        <v>49</v>
      </c>
      <c r="B213" s="67" t="s">
        <v>163</v>
      </c>
      <c r="C213" s="65"/>
      <c r="D213" s="66" t="s">
        <v>174</v>
      </c>
      <c r="E213" s="67" t="s">
        <v>163</v>
      </c>
      <c r="F213" s="65"/>
      <c r="G213" s="66" t="s">
        <v>172</v>
      </c>
      <c r="H213" s="67" t="s">
        <v>163</v>
      </c>
      <c r="I213" s="65"/>
      <c r="J213" s="65"/>
    </row>
    <row r="214" spans="1:10" x14ac:dyDescent="0.4">
      <c r="A214" s="66" t="s">
        <v>11</v>
      </c>
      <c r="B214" s="51">
        <v>-7.3384999999999998</v>
      </c>
      <c r="C214" s="65"/>
      <c r="D214" s="66" t="s">
        <v>11</v>
      </c>
      <c r="E214" s="51"/>
      <c r="F214" s="65"/>
      <c r="G214" s="66" t="s">
        <v>11</v>
      </c>
      <c r="H214" s="72"/>
      <c r="I214" s="66" t="s">
        <v>2</v>
      </c>
      <c r="J214" s="69"/>
    </row>
    <row r="215" spans="1:10" x14ac:dyDescent="0.4">
      <c r="A215" s="66" t="s">
        <v>19</v>
      </c>
      <c r="B215" s="68">
        <v>14.199</v>
      </c>
      <c r="C215" s="65"/>
      <c r="D215" s="66" t="s">
        <v>19</v>
      </c>
      <c r="E215" s="69"/>
      <c r="F215" s="65"/>
      <c r="G215" s="66" t="s">
        <v>19</v>
      </c>
      <c r="H215" s="1"/>
      <c r="I215" s="66" t="s">
        <v>252</v>
      </c>
      <c r="J215" s="69"/>
    </row>
    <row r="216" spans="1:10" x14ac:dyDescent="0.4">
      <c r="A216" s="66" t="s">
        <v>0</v>
      </c>
      <c r="B216" s="69">
        <v>1.496</v>
      </c>
      <c r="C216" s="65"/>
      <c r="D216" s="66" t="s">
        <v>0</v>
      </c>
      <c r="E216" s="69">
        <v>1.496</v>
      </c>
      <c r="F216" s="65"/>
      <c r="G216" s="66" t="s">
        <v>0</v>
      </c>
      <c r="H216" s="69">
        <v>1.496</v>
      </c>
      <c r="I216" s="65"/>
      <c r="J216" s="65"/>
    </row>
    <row r="217" spans="1:10" x14ac:dyDescent="0.4">
      <c r="A217" s="70" t="s">
        <v>1</v>
      </c>
      <c r="B217" s="69">
        <v>3.9740000000000002</v>
      </c>
      <c r="C217" s="65"/>
      <c r="D217" s="70" t="s">
        <v>1</v>
      </c>
      <c r="E217" s="69">
        <v>3.9740000000000002</v>
      </c>
      <c r="F217" s="65"/>
      <c r="G217" s="70" t="s">
        <v>1</v>
      </c>
      <c r="H217" s="69">
        <v>3.9740000000000002</v>
      </c>
      <c r="J217" s="65"/>
    </row>
    <row r="219" spans="1:10" x14ac:dyDescent="0.4">
      <c r="A219" s="66" t="s">
        <v>49</v>
      </c>
      <c r="B219" s="67" t="s">
        <v>141</v>
      </c>
      <c r="C219" s="65"/>
      <c r="D219" s="66" t="s">
        <v>174</v>
      </c>
      <c r="E219" s="67" t="s">
        <v>141</v>
      </c>
      <c r="F219" s="65"/>
      <c r="G219" s="66" t="s">
        <v>172</v>
      </c>
      <c r="H219" s="67" t="s">
        <v>141</v>
      </c>
      <c r="I219" s="65"/>
      <c r="J219" s="65"/>
    </row>
    <row r="220" spans="1:10" x14ac:dyDescent="0.4">
      <c r="A220" s="66" t="s">
        <v>11</v>
      </c>
      <c r="B220" s="51">
        <v>-5.1764999999999999</v>
      </c>
      <c r="C220" s="65"/>
      <c r="D220" s="66" t="s">
        <v>11</v>
      </c>
      <c r="E220" s="51"/>
      <c r="F220" s="65"/>
      <c r="G220" s="66" t="s">
        <v>11</v>
      </c>
      <c r="H220" s="72"/>
      <c r="I220" s="66" t="s">
        <v>2</v>
      </c>
      <c r="J220" s="69"/>
    </row>
    <row r="221" spans="1:10" x14ac:dyDescent="0.4">
      <c r="A221" s="66" t="s">
        <v>19</v>
      </c>
      <c r="B221" s="68">
        <v>15.49</v>
      </c>
      <c r="C221" s="65"/>
      <c r="D221" s="66" t="s">
        <v>19</v>
      </c>
      <c r="E221" s="69"/>
      <c r="F221" s="65"/>
      <c r="G221" s="66" t="s">
        <v>19</v>
      </c>
      <c r="H221" s="1"/>
      <c r="I221" s="66" t="s">
        <v>252</v>
      </c>
      <c r="J221" s="69"/>
    </row>
    <row r="222" spans="1:10" x14ac:dyDescent="0.4">
      <c r="A222" s="66" t="s">
        <v>0</v>
      </c>
      <c r="B222" s="69">
        <v>0.97399999999999998</v>
      </c>
      <c r="C222" s="65"/>
      <c r="D222" s="66" t="s">
        <v>0</v>
      </c>
      <c r="E222" s="69">
        <v>0.97399999999999998</v>
      </c>
      <c r="F222" s="65"/>
      <c r="G222" s="66" t="s">
        <v>0</v>
      </c>
      <c r="H222" s="69">
        <v>0.97399999999999998</v>
      </c>
      <c r="I222" s="65"/>
      <c r="J222" s="65"/>
    </row>
    <row r="223" spans="1:10" x14ac:dyDescent="0.4">
      <c r="A223" s="70" t="s">
        <v>1</v>
      </c>
      <c r="B223" s="69">
        <v>4.2569999999999997</v>
      </c>
      <c r="C223" s="65"/>
      <c r="D223" s="70" t="s">
        <v>1</v>
      </c>
      <c r="E223" s="69">
        <v>4.2569999999999997</v>
      </c>
      <c r="F223" s="65"/>
      <c r="G223" s="70" t="s">
        <v>1</v>
      </c>
      <c r="H223" s="69">
        <v>4.2569999999999997</v>
      </c>
      <c r="J223" s="65"/>
    </row>
    <row r="225" spans="1:10" x14ac:dyDescent="0.4">
      <c r="A225" s="66" t="s">
        <v>49</v>
      </c>
      <c r="B225" s="67" t="s">
        <v>116</v>
      </c>
      <c r="C225" s="65"/>
      <c r="D225" s="66" t="s">
        <v>174</v>
      </c>
      <c r="E225" s="67" t="s">
        <v>116</v>
      </c>
      <c r="F225" s="65"/>
      <c r="G225" s="66" t="s">
        <v>172</v>
      </c>
      <c r="H225" s="67" t="s">
        <v>116</v>
      </c>
      <c r="I225" s="65"/>
      <c r="J225" s="65"/>
    </row>
    <row r="226" spans="1:10" x14ac:dyDescent="0.4">
      <c r="A226" s="66" t="s">
        <v>11</v>
      </c>
      <c r="B226" s="51">
        <v>-2.8289</v>
      </c>
      <c r="C226" s="65"/>
      <c r="D226" s="66" t="s">
        <v>11</v>
      </c>
      <c r="E226" s="51"/>
      <c r="F226" s="65"/>
      <c r="G226" s="66" t="s">
        <v>11</v>
      </c>
      <c r="H226" s="72">
        <v>-2.8250000000000002</v>
      </c>
      <c r="I226" s="66" t="s">
        <v>2</v>
      </c>
      <c r="J226" s="69">
        <v>2.9529999999999998</v>
      </c>
    </row>
    <row r="227" spans="1:10" x14ac:dyDescent="0.4">
      <c r="A227" s="66" t="s">
        <v>19</v>
      </c>
      <c r="B227" s="68">
        <v>18.004999999999999</v>
      </c>
      <c r="C227" s="65"/>
      <c r="D227" s="66" t="s">
        <v>19</v>
      </c>
      <c r="E227" s="69"/>
      <c r="F227" s="65"/>
      <c r="G227" s="66" t="s">
        <v>19</v>
      </c>
      <c r="H227" s="1">
        <v>18.114000000000001</v>
      </c>
      <c r="I227" s="66" t="s">
        <v>252</v>
      </c>
      <c r="J227" s="69">
        <v>4.798</v>
      </c>
    </row>
    <row r="228" spans="1:10" x14ac:dyDescent="0.4">
      <c r="A228" s="66" t="s">
        <v>0</v>
      </c>
      <c r="B228" s="69">
        <v>0.52400000000000002</v>
      </c>
      <c r="C228" s="65"/>
      <c r="D228" s="66" t="s">
        <v>0</v>
      </c>
      <c r="E228" s="69">
        <v>0.52400000000000002</v>
      </c>
      <c r="F228" s="65"/>
      <c r="G228" s="66" t="s">
        <v>0</v>
      </c>
      <c r="H228" s="69">
        <v>0.52400000000000002</v>
      </c>
      <c r="I228" s="65"/>
      <c r="J228" s="65"/>
    </row>
    <row r="229" spans="1:10" x14ac:dyDescent="0.4">
      <c r="A229" s="70" t="s">
        <v>1</v>
      </c>
      <c r="B229" s="69">
        <v>4.4649999999999999</v>
      </c>
      <c r="C229" s="65"/>
      <c r="D229" s="70" t="s">
        <v>1</v>
      </c>
      <c r="E229" s="69">
        <v>4.4649999999999999</v>
      </c>
      <c r="F229" s="65"/>
      <c r="G229" s="70" t="s">
        <v>1</v>
      </c>
      <c r="H229" s="69">
        <v>4.4649999999999999</v>
      </c>
      <c r="J229" s="65"/>
    </row>
    <row r="231" spans="1:10" x14ac:dyDescent="0.4">
      <c r="A231" s="66" t="s">
        <v>49</v>
      </c>
      <c r="B231" s="67" t="s">
        <v>142</v>
      </c>
      <c r="C231" s="65"/>
      <c r="D231" s="66" t="s">
        <v>174</v>
      </c>
      <c r="E231" s="67" t="s">
        <v>142</v>
      </c>
      <c r="F231" s="65"/>
      <c r="G231" s="66" t="s">
        <v>172</v>
      </c>
      <c r="H231" s="67" t="s">
        <v>142</v>
      </c>
      <c r="I231" s="65"/>
      <c r="J231" s="65"/>
    </row>
    <row r="232" spans="1:10" x14ac:dyDescent="0.4">
      <c r="A232" s="66" t="s">
        <v>11</v>
      </c>
      <c r="B232" s="51">
        <v>-0.90480000000000005</v>
      </c>
      <c r="C232" s="65"/>
      <c r="D232" s="66" t="s">
        <v>11</v>
      </c>
      <c r="E232" s="51"/>
      <c r="F232" s="65"/>
      <c r="G232" s="66" t="s">
        <v>11</v>
      </c>
      <c r="H232" s="72">
        <v>-0.90620000000000001</v>
      </c>
      <c r="I232" s="66" t="s">
        <v>2</v>
      </c>
      <c r="J232" s="69">
        <v>3.008</v>
      </c>
    </row>
    <row r="233" spans="1:10" x14ac:dyDescent="0.4">
      <c r="A233" s="66" t="s">
        <v>19</v>
      </c>
      <c r="B233" s="68">
        <v>23.254999999999999</v>
      </c>
      <c r="C233" s="65"/>
      <c r="D233" s="66" t="s">
        <v>19</v>
      </c>
      <c r="E233" s="69"/>
      <c r="F233" s="65"/>
      <c r="G233" s="66" t="s">
        <v>19</v>
      </c>
      <c r="H233" s="1">
        <v>23.277999999999999</v>
      </c>
      <c r="I233" s="66" t="s">
        <v>252</v>
      </c>
      <c r="J233" s="69">
        <v>5.9420000000000002</v>
      </c>
    </row>
    <row r="234" spans="1:10" x14ac:dyDescent="0.4">
      <c r="A234" s="66" t="s">
        <v>0</v>
      </c>
      <c r="B234" s="69">
        <v>0.248</v>
      </c>
      <c r="C234" s="65"/>
      <c r="D234" s="66" t="s">
        <v>0</v>
      </c>
      <c r="E234" s="69">
        <v>0.248</v>
      </c>
      <c r="F234" s="65"/>
      <c r="G234" s="66" t="s">
        <v>0</v>
      </c>
      <c r="H234" s="69">
        <v>0.248</v>
      </c>
      <c r="I234" s="65"/>
      <c r="J234" s="65"/>
    </row>
    <row r="235" spans="1:10" x14ac:dyDescent="0.4">
      <c r="A235" s="70" t="s">
        <v>1</v>
      </c>
      <c r="B235" s="69">
        <v>4.83</v>
      </c>
      <c r="C235" s="65"/>
      <c r="D235" s="70" t="s">
        <v>1</v>
      </c>
      <c r="E235" s="69">
        <v>4.83</v>
      </c>
      <c r="F235" s="65"/>
      <c r="G235" s="70" t="s">
        <v>1</v>
      </c>
      <c r="H235" s="69">
        <v>4.83</v>
      </c>
      <c r="J235" s="65"/>
    </row>
    <row r="237" spans="1:10" x14ac:dyDescent="0.4">
      <c r="A237" s="66" t="s">
        <v>49</v>
      </c>
      <c r="B237" s="67" t="s">
        <v>143</v>
      </c>
      <c r="C237" s="65"/>
      <c r="D237" s="66" t="s">
        <v>174</v>
      </c>
      <c r="E237" s="67" t="s">
        <v>143</v>
      </c>
      <c r="F237" s="65"/>
      <c r="G237" s="66" t="s">
        <v>172</v>
      </c>
      <c r="H237" s="67" t="s">
        <v>143</v>
      </c>
      <c r="I237" s="65"/>
      <c r="J237" s="65"/>
    </row>
    <row r="238" spans="1:10" x14ac:dyDescent="0.4">
      <c r="A238" s="66" t="s">
        <v>11</v>
      </c>
      <c r="B238" s="51">
        <v>-2.7149000000000001</v>
      </c>
      <c r="C238" s="65"/>
      <c r="D238" s="66" t="s">
        <v>11</v>
      </c>
      <c r="E238" s="51">
        <v>-2.7168000000000001</v>
      </c>
      <c r="F238" s="65"/>
      <c r="G238" s="66" t="s">
        <v>11</v>
      </c>
      <c r="H238" s="72">
        <v>-2.7040000000000002</v>
      </c>
      <c r="I238" s="66" t="s">
        <v>2</v>
      </c>
      <c r="J238" s="69">
        <v>3.423</v>
      </c>
    </row>
    <row r="239" spans="1:10" x14ac:dyDescent="0.4">
      <c r="A239" s="66" t="s">
        <v>19</v>
      </c>
      <c r="B239" s="68">
        <v>27.58</v>
      </c>
      <c r="C239" s="65"/>
      <c r="D239" s="66" t="s">
        <v>19</v>
      </c>
      <c r="E239" s="69">
        <v>28.093</v>
      </c>
      <c r="F239" s="65"/>
      <c r="G239" s="66" t="s">
        <v>19</v>
      </c>
      <c r="H239" s="1">
        <v>28.282499999999999</v>
      </c>
      <c r="I239" s="66" t="s">
        <v>252</v>
      </c>
      <c r="J239" s="69">
        <v>5.5759999999999996</v>
      </c>
    </row>
    <row r="240" spans="1:10" x14ac:dyDescent="0.4">
      <c r="A240" s="66" t="s">
        <v>0</v>
      </c>
      <c r="B240" s="69">
        <v>0.21299999999999999</v>
      </c>
      <c r="C240" s="65"/>
      <c r="D240" s="66" t="s">
        <v>0</v>
      </c>
      <c r="E240" s="69">
        <v>0.21299999999999999</v>
      </c>
      <c r="F240" s="65"/>
      <c r="G240" s="66" t="s">
        <v>0</v>
      </c>
      <c r="H240" s="69">
        <v>0.21299999999999999</v>
      </c>
      <c r="I240" s="65"/>
      <c r="J240" s="65"/>
    </row>
    <row r="241" spans="1:10" x14ac:dyDescent="0.4">
      <c r="A241" s="70" t="s">
        <v>1</v>
      </c>
      <c r="B241" s="69">
        <v>3.8929999999999998</v>
      </c>
      <c r="C241" s="65"/>
      <c r="D241" s="70" t="s">
        <v>1</v>
      </c>
      <c r="E241" s="69">
        <v>3.8929999999999998</v>
      </c>
      <c r="F241" s="65"/>
      <c r="G241" s="70" t="s">
        <v>1</v>
      </c>
      <c r="H241" s="69">
        <v>3.8929999999999998</v>
      </c>
      <c r="J241" s="65"/>
    </row>
    <row r="243" spans="1:10" x14ac:dyDescent="0.4">
      <c r="A243" s="66" t="s">
        <v>49</v>
      </c>
      <c r="B243" s="67" t="s">
        <v>205</v>
      </c>
      <c r="C243" s="65"/>
      <c r="D243" s="66" t="s">
        <v>174</v>
      </c>
      <c r="E243" s="67" t="s">
        <v>205</v>
      </c>
      <c r="F243" s="65"/>
      <c r="G243" s="66" t="s">
        <v>172</v>
      </c>
      <c r="H243" s="67" t="s">
        <v>205</v>
      </c>
      <c r="I243" s="65"/>
      <c r="J243" s="65"/>
    </row>
    <row r="244" spans="1:10" x14ac:dyDescent="0.4">
      <c r="A244" s="66" t="s">
        <v>11</v>
      </c>
      <c r="B244" s="51">
        <v>-3.9552999999999998</v>
      </c>
      <c r="C244" s="65"/>
      <c r="D244" s="66" t="s">
        <v>11</v>
      </c>
      <c r="E244" s="51">
        <v>-3.9352999999999998</v>
      </c>
      <c r="F244" s="65"/>
      <c r="G244" s="66" t="s">
        <v>11</v>
      </c>
      <c r="H244" s="72"/>
      <c r="I244" s="66" t="s">
        <v>2</v>
      </c>
      <c r="J244" s="69"/>
    </row>
    <row r="245" spans="1:10" x14ac:dyDescent="0.4">
      <c r="A245" s="66" t="s">
        <v>19</v>
      </c>
      <c r="B245" s="68">
        <v>27.879000000000001</v>
      </c>
      <c r="C245" s="65"/>
      <c r="D245" s="66" t="s">
        <v>19</v>
      </c>
      <c r="E245" s="69">
        <v>27.64</v>
      </c>
      <c r="F245" s="65"/>
      <c r="G245" s="66" t="s">
        <v>19</v>
      </c>
      <c r="H245" s="1"/>
      <c r="I245" s="66" t="s">
        <v>252</v>
      </c>
      <c r="J245" s="69"/>
    </row>
    <row r="246" spans="1:10" x14ac:dyDescent="0.4">
      <c r="A246" s="66" t="s">
        <v>0</v>
      </c>
      <c r="B246" s="69">
        <v>0.28299999999999997</v>
      </c>
      <c r="C246" s="65"/>
      <c r="D246" s="66" t="s">
        <v>0</v>
      </c>
      <c r="E246" s="69">
        <v>0.28299999999999997</v>
      </c>
      <c r="F246" s="65"/>
      <c r="G246" s="66" t="s">
        <v>0</v>
      </c>
      <c r="H246" s="69">
        <v>0.28299999999999997</v>
      </c>
      <c r="I246" s="65"/>
      <c r="J246" s="65"/>
    </row>
    <row r="247" spans="1:10" x14ac:dyDescent="0.4">
      <c r="A247" s="70" t="s">
        <v>1</v>
      </c>
      <c r="B247" s="69">
        <v>3.54</v>
      </c>
      <c r="C247" s="65"/>
      <c r="D247" s="70" t="s">
        <v>1</v>
      </c>
      <c r="E247" s="69">
        <v>3.54</v>
      </c>
      <c r="F247" s="65"/>
      <c r="G247" s="70" t="s">
        <v>1</v>
      </c>
      <c r="H247" s="69">
        <v>3.54</v>
      </c>
      <c r="J247" s="65"/>
    </row>
    <row r="249" spans="1:10" x14ac:dyDescent="0.4">
      <c r="A249" s="66" t="s">
        <v>49</v>
      </c>
      <c r="B249" s="67" t="s">
        <v>207</v>
      </c>
      <c r="C249" s="65"/>
      <c r="D249" s="66" t="s">
        <v>174</v>
      </c>
      <c r="E249" s="67" t="s">
        <v>207</v>
      </c>
      <c r="F249" s="65"/>
      <c r="G249" s="66" t="s">
        <v>172</v>
      </c>
      <c r="H249" s="67" t="s">
        <v>207</v>
      </c>
      <c r="I249" s="65"/>
      <c r="J249" s="65"/>
    </row>
    <row r="250" spans="1:10" x14ac:dyDescent="0.4">
      <c r="A250" s="66" t="s">
        <v>11</v>
      </c>
      <c r="B250" s="51">
        <v>-3.8006000000000002</v>
      </c>
      <c r="C250" s="65"/>
      <c r="D250" s="66" t="s">
        <v>11</v>
      </c>
      <c r="E250" s="51">
        <v>-3.8904999999999998</v>
      </c>
      <c r="F250" s="65"/>
      <c r="G250" s="66" t="s">
        <v>11</v>
      </c>
      <c r="H250" s="72">
        <v>-3.8386999999999998</v>
      </c>
      <c r="I250" s="66" t="s">
        <v>2</v>
      </c>
      <c r="J250" s="69">
        <v>3.3940000000000001</v>
      </c>
    </row>
    <row r="251" spans="1:10" x14ac:dyDescent="0.4">
      <c r="A251" s="66" t="s">
        <v>19</v>
      </c>
      <c r="B251" s="68">
        <v>27.491</v>
      </c>
      <c r="C251" s="65"/>
      <c r="D251" s="66" t="s">
        <v>19</v>
      </c>
      <c r="E251" s="69">
        <v>27.119</v>
      </c>
      <c r="F251" s="65"/>
      <c r="G251" s="66" t="s">
        <v>19</v>
      </c>
      <c r="H251" s="1">
        <v>27.408999999999999</v>
      </c>
      <c r="I251" s="66" t="s">
        <v>252</v>
      </c>
      <c r="J251" s="69">
        <v>5.4950000000000001</v>
      </c>
    </row>
    <row r="252" spans="1:10" x14ac:dyDescent="0.4">
      <c r="A252" s="66" t="s">
        <v>0</v>
      </c>
      <c r="B252" s="69">
        <v>0.30599999999999999</v>
      </c>
      <c r="C252" s="65"/>
      <c r="D252" s="66" t="s">
        <v>0</v>
      </c>
      <c r="E252" s="69">
        <v>0.30599999999999999</v>
      </c>
      <c r="F252" s="65"/>
      <c r="G252" s="66" t="s">
        <v>0</v>
      </c>
      <c r="H252" s="69">
        <v>0.30599999999999999</v>
      </c>
      <c r="I252" s="65"/>
      <c r="J252" s="65"/>
    </row>
    <row r="253" spans="1:10" x14ac:dyDescent="0.4">
      <c r="A253" s="70" t="s">
        <v>1</v>
      </c>
      <c r="B253" s="69">
        <v>3.3769999999999998</v>
      </c>
      <c r="C253" s="65"/>
      <c r="D253" s="70" t="s">
        <v>1</v>
      </c>
      <c r="E253" s="69">
        <v>3.3769999999999998</v>
      </c>
      <c r="F253" s="65"/>
      <c r="G253" s="70" t="s">
        <v>1</v>
      </c>
      <c r="H253" s="69">
        <v>3.3769999999999998</v>
      </c>
      <c r="J253" s="65"/>
    </row>
    <row r="255" spans="1:10" x14ac:dyDescent="0.4">
      <c r="A255" s="66" t="s">
        <v>49</v>
      </c>
      <c r="B255" s="67" t="s">
        <v>238</v>
      </c>
      <c r="C255" s="65"/>
      <c r="D255" s="66" t="s">
        <v>174</v>
      </c>
      <c r="E255" s="67" t="s">
        <v>238</v>
      </c>
      <c r="F255" s="65"/>
      <c r="G255" s="66" t="s">
        <v>172</v>
      </c>
      <c r="H255" s="67" t="s">
        <v>238</v>
      </c>
      <c r="I255" s="65"/>
      <c r="J255" s="65"/>
    </row>
    <row r="256" spans="1:10" x14ac:dyDescent="0.4">
      <c r="A256" s="66" t="s">
        <v>11</v>
      </c>
      <c r="B256" s="51"/>
      <c r="C256" s="65"/>
      <c r="D256" s="66" t="s">
        <v>11</v>
      </c>
      <c r="E256" s="51">
        <v>-1.0550999999999999</v>
      </c>
      <c r="F256" s="65"/>
      <c r="G256" s="66" t="s">
        <v>11</v>
      </c>
      <c r="H256" s="72"/>
      <c r="I256" s="66" t="s">
        <v>2</v>
      </c>
      <c r="J256" s="69"/>
    </row>
    <row r="257" spans="1:10" x14ac:dyDescent="0.4">
      <c r="A257" s="66" t="s">
        <v>19</v>
      </c>
      <c r="B257" s="68"/>
      <c r="C257" s="65"/>
      <c r="D257" s="66" t="s">
        <v>19</v>
      </c>
      <c r="E257" s="69">
        <v>35.594999999999999</v>
      </c>
      <c r="F257" s="65"/>
      <c r="G257" s="66" t="s">
        <v>19</v>
      </c>
      <c r="H257" s="1"/>
      <c r="I257" s="66" t="s">
        <v>252</v>
      </c>
      <c r="J257" s="69"/>
    </row>
    <row r="258" spans="1:10" x14ac:dyDescent="0.4">
      <c r="A258" s="66" t="s">
        <v>0</v>
      </c>
      <c r="B258" s="69">
        <v>0.113</v>
      </c>
      <c r="C258" s="65"/>
      <c r="D258" s="66" t="s">
        <v>0</v>
      </c>
      <c r="E258" s="69">
        <v>0.113</v>
      </c>
      <c r="F258" s="65"/>
      <c r="G258" s="66" t="s">
        <v>0</v>
      </c>
      <c r="H258" s="69">
        <v>0.113</v>
      </c>
      <c r="I258" s="65"/>
      <c r="J258" s="65"/>
    </row>
    <row r="259" spans="1:10" x14ac:dyDescent="0.4">
      <c r="A259" s="70" t="s">
        <v>1</v>
      </c>
      <c r="B259" s="69">
        <v>3.835</v>
      </c>
      <c r="C259" s="65"/>
      <c r="D259" s="70" t="s">
        <v>1</v>
      </c>
      <c r="E259" s="69">
        <v>3.835</v>
      </c>
      <c r="F259" s="65"/>
      <c r="G259" s="70" t="s">
        <v>1</v>
      </c>
      <c r="H259" s="69">
        <v>3.835</v>
      </c>
      <c r="J259" s="65"/>
    </row>
    <row r="261" spans="1:10" x14ac:dyDescent="0.4">
      <c r="A261" s="66" t="s">
        <v>49</v>
      </c>
      <c r="B261" s="67" t="s">
        <v>144</v>
      </c>
      <c r="C261" s="65"/>
      <c r="D261" s="66" t="s">
        <v>174</v>
      </c>
      <c r="E261" s="67" t="s">
        <v>144</v>
      </c>
      <c r="F261" s="65"/>
      <c r="G261" s="66" t="s">
        <v>172</v>
      </c>
      <c r="H261" s="67" t="s">
        <v>144</v>
      </c>
      <c r="I261" s="65"/>
      <c r="J261" s="65"/>
    </row>
    <row r="262" spans="1:10" x14ac:dyDescent="0.4">
      <c r="A262" s="66" t="s">
        <v>11</v>
      </c>
      <c r="B262" s="51">
        <v>-0.85399999999999998</v>
      </c>
      <c r="C262" s="65"/>
      <c r="D262" s="66" t="s">
        <v>11</v>
      </c>
      <c r="E262" s="51">
        <v>-0.85660000000000003</v>
      </c>
      <c r="F262" s="65"/>
      <c r="G262" s="66" t="s">
        <v>11</v>
      </c>
      <c r="H262" s="72">
        <v>-0.86029999999999995</v>
      </c>
      <c r="I262" s="66" t="s">
        <v>2</v>
      </c>
      <c r="J262" s="69">
        <v>5.5119999999999996</v>
      </c>
    </row>
    <row r="263" spans="1:10" x14ac:dyDescent="0.4">
      <c r="A263" s="66" t="s">
        <v>19</v>
      </c>
      <c r="B263" s="68">
        <v>114.992</v>
      </c>
      <c r="C263" s="65"/>
      <c r="D263" s="66" t="s">
        <v>19</v>
      </c>
      <c r="E263" s="69">
        <v>114.05200000000001</v>
      </c>
      <c r="F263" s="65"/>
      <c r="G263" s="66" t="s">
        <v>19</v>
      </c>
      <c r="H263" s="1">
        <v>117.0235</v>
      </c>
      <c r="I263" s="66" t="s">
        <v>252</v>
      </c>
      <c r="J263" s="69">
        <v>8.8940000000000001</v>
      </c>
    </row>
    <row r="264" spans="1:10" x14ac:dyDescent="0.4">
      <c r="A264" s="66" t="s">
        <v>0</v>
      </c>
      <c r="B264" s="69">
        <v>1.2E-2</v>
      </c>
      <c r="C264" s="65"/>
      <c r="D264" s="66" t="s">
        <v>0</v>
      </c>
      <c r="E264" s="69">
        <v>1.2E-2</v>
      </c>
      <c r="F264" s="65"/>
      <c r="G264" s="66" t="s">
        <v>0</v>
      </c>
      <c r="H264" s="69">
        <v>1.2E-2</v>
      </c>
      <c r="I264" s="65"/>
      <c r="J264" s="65"/>
    </row>
    <row r="265" spans="1:10" x14ac:dyDescent="0.4">
      <c r="A265" s="70" t="s">
        <v>1</v>
      </c>
      <c r="B265" s="69">
        <v>2.29</v>
      </c>
      <c r="C265" s="65"/>
      <c r="D265" s="70" t="s">
        <v>1</v>
      </c>
      <c r="E265" s="69">
        <v>2.29</v>
      </c>
      <c r="F265" s="65"/>
      <c r="G265" s="70" t="s">
        <v>1</v>
      </c>
      <c r="H265" s="69">
        <v>2.29</v>
      </c>
      <c r="J265" s="65"/>
    </row>
    <row r="267" spans="1:10" x14ac:dyDescent="0.4">
      <c r="A267" s="66" t="s">
        <v>49</v>
      </c>
      <c r="B267" s="67" t="s">
        <v>145</v>
      </c>
      <c r="C267" s="65"/>
      <c r="D267" s="66" t="s">
        <v>174</v>
      </c>
      <c r="E267" s="67" t="s">
        <v>145</v>
      </c>
      <c r="F267" s="65"/>
      <c r="G267" s="66" t="s">
        <v>172</v>
      </c>
      <c r="H267" s="67" t="s">
        <v>145</v>
      </c>
      <c r="I267" s="65"/>
      <c r="J267" s="65"/>
    </row>
    <row r="268" spans="1:10" x14ac:dyDescent="0.4">
      <c r="A268" s="66" t="s">
        <v>11</v>
      </c>
      <c r="B268" s="51">
        <v>-1.9059999999999999</v>
      </c>
      <c r="C268" s="65"/>
      <c r="D268" s="66" t="s">
        <v>11</v>
      </c>
      <c r="E268" s="51">
        <v>-1.919</v>
      </c>
      <c r="F268" s="65"/>
      <c r="G268" s="66" t="s">
        <v>11</v>
      </c>
      <c r="H268" s="72">
        <v>-1.903</v>
      </c>
      <c r="I268" s="66" t="s">
        <v>2</v>
      </c>
      <c r="J268" s="69">
        <v>4.4790000000000001</v>
      </c>
    </row>
    <row r="269" spans="1:10" x14ac:dyDescent="0.4">
      <c r="A269" s="66" t="s">
        <v>19</v>
      </c>
      <c r="B269" s="68">
        <v>64.069999999999993</v>
      </c>
      <c r="C269" s="65"/>
      <c r="D269" s="66" t="s">
        <v>19</v>
      </c>
      <c r="E269" s="69">
        <v>63.643000000000001</v>
      </c>
      <c r="F269" s="65"/>
      <c r="G269" s="66" t="s">
        <v>19</v>
      </c>
      <c r="H269" s="1">
        <v>63.853499999999997</v>
      </c>
      <c r="I269" s="66" t="s">
        <v>252</v>
      </c>
      <c r="J269" s="69">
        <v>7.3520000000000003</v>
      </c>
    </row>
    <row r="270" spans="1:10" x14ac:dyDescent="0.4">
      <c r="A270" s="66" t="s">
        <v>0</v>
      </c>
      <c r="B270" s="69">
        <v>5.3999999999999999E-2</v>
      </c>
      <c r="C270" s="65"/>
      <c r="D270" s="66" t="s">
        <v>0</v>
      </c>
      <c r="E270" s="69">
        <v>5.3999999999999999E-2</v>
      </c>
      <c r="F270" s="65"/>
      <c r="G270" s="66" t="s">
        <v>0</v>
      </c>
      <c r="H270" s="69">
        <v>5.3999999999999999E-2</v>
      </c>
      <c r="I270" s="65"/>
      <c r="J270" s="65"/>
    </row>
    <row r="271" spans="1:10" x14ac:dyDescent="0.4">
      <c r="A271" s="70" t="s">
        <v>1</v>
      </c>
      <c r="B271" s="69">
        <v>1.897</v>
      </c>
      <c r="C271" s="65"/>
      <c r="D271" s="70" t="s">
        <v>1</v>
      </c>
      <c r="E271" s="69">
        <v>1.897</v>
      </c>
      <c r="F271" s="65"/>
      <c r="G271" s="70" t="s">
        <v>1</v>
      </c>
      <c r="H271" s="69">
        <v>1.897</v>
      </c>
      <c r="J271" s="65"/>
    </row>
    <row r="273" spans="1:10" x14ac:dyDescent="0.4">
      <c r="A273" s="66" t="s">
        <v>49</v>
      </c>
      <c r="B273" s="67" t="s">
        <v>208</v>
      </c>
      <c r="C273" s="65"/>
      <c r="D273" s="66" t="s">
        <v>174</v>
      </c>
      <c r="E273" s="67" t="s">
        <v>208</v>
      </c>
      <c r="F273" s="65"/>
      <c r="G273" s="66" t="s">
        <v>172</v>
      </c>
      <c r="H273" s="67" t="s">
        <v>208</v>
      </c>
      <c r="I273" s="65"/>
      <c r="J273" s="65"/>
    </row>
    <row r="274" spans="1:10" x14ac:dyDescent="0.4">
      <c r="A274" s="66" t="s">
        <v>11</v>
      </c>
      <c r="B274" s="51">
        <v>-4.9352999999999998</v>
      </c>
      <c r="C274" s="65"/>
      <c r="D274" s="66" t="s">
        <v>11</v>
      </c>
      <c r="E274" s="51">
        <v>-4.8025000000000002</v>
      </c>
      <c r="F274" s="65"/>
      <c r="G274" s="66" t="s">
        <v>11</v>
      </c>
      <c r="H274" s="72"/>
      <c r="I274" s="66" t="s">
        <v>2</v>
      </c>
      <c r="J274" s="69"/>
    </row>
    <row r="275" spans="1:10" x14ac:dyDescent="0.4">
      <c r="A275" s="66" t="s">
        <v>19</v>
      </c>
      <c r="B275" s="68">
        <v>37.030999999999999</v>
      </c>
      <c r="C275" s="65"/>
      <c r="D275" s="66" t="s">
        <v>19</v>
      </c>
      <c r="E275" s="69">
        <v>37.673000000000002</v>
      </c>
      <c r="F275" s="65"/>
      <c r="G275" s="66" t="s">
        <v>19</v>
      </c>
      <c r="H275" s="1"/>
      <c r="I275" s="66" t="s">
        <v>252</v>
      </c>
      <c r="J275" s="69"/>
    </row>
    <row r="276" spans="1:10" x14ac:dyDescent="0.4">
      <c r="A276" s="66" t="s">
        <v>0</v>
      </c>
      <c r="B276" s="69">
        <v>0.155</v>
      </c>
      <c r="C276" s="65"/>
      <c r="D276" s="66" t="s">
        <v>0</v>
      </c>
      <c r="E276" s="69">
        <v>0.155</v>
      </c>
      <c r="F276" s="65"/>
      <c r="G276" s="66" t="s">
        <v>0</v>
      </c>
      <c r="H276" s="69">
        <v>0.155</v>
      </c>
      <c r="I276" s="65"/>
      <c r="J276" s="65"/>
    </row>
    <row r="277" spans="1:10" x14ac:dyDescent="0.4">
      <c r="A277" s="70" t="s">
        <v>1</v>
      </c>
      <c r="B277" s="69">
        <v>1.5609999999999999</v>
      </c>
      <c r="C277" s="65"/>
      <c r="D277" s="70" t="s">
        <v>1</v>
      </c>
      <c r="E277" s="69">
        <v>1.5609999999999999</v>
      </c>
      <c r="F277" s="65"/>
      <c r="G277" s="70" t="s">
        <v>1</v>
      </c>
      <c r="H277" s="69">
        <v>1.5609999999999999</v>
      </c>
      <c r="J277" s="65"/>
    </row>
    <row r="279" spans="1:10" x14ac:dyDescent="0.4">
      <c r="A279" s="66" t="s">
        <v>49</v>
      </c>
      <c r="B279" s="67" t="s">
        <v>146</v>
      </c>
      <c r="C279" s="65"/>
      <c r="D279" s="66" t="s">
        <v>174</v>
      </c>
      <c r="E279" s="67" t="s">
        <v>146</v>
      </c>
      <c r="F279" s="65"/>
      <c r="G279" s="66" t="s">
        <v>172</v>
      </c>
      <c r="H279" s="67" t="s">
        <v>146</v>
      </c>
      <c r="I279" s="65"/>
      <c r="J279" s="65"/>
    </row>
    <row r="280" spans="1:10" x14ac:dyDescent="0.4">
      <c r="A280" s="66" t="s">
        <v>11</v>
      </c>
      <c r="B280" s="51">
        <v>-5.9314999999999998</v>
      </c>
      <c r="C280" s="65"/>
      <c r="D280" s="66" t="s">
        <v>11</v>
      </c>
      <c r="E280" s="51">
        <v>-4.8025000000000002</v>
      </c>
      <c r="F280" s="65"/>
      <c r="G280" s="66" t="s">
        <v>11</v>
      </c>
      <c r="H280" s="72">
        <v>-5.8357999999999999</v>
      </c>
      <c r="I280" s="66" t="s">
        <v>2</v>
      </c>
      <c r="J280" s="69">
        <v>3.2610000000000001</v>
      </c>
    </row>
    <row r="281" spans="1:10" x14ac:dyDescent="0.4">
      <c r="A281" s="66" t="s">
        <v>19</v>
      </c>
      <c r="B281" s="68">
        <v>26.295999999999999</v>
      </c>
      <c r="C281" s="65"/>
      <c r="D281" s="66" t="s">
        <v>19</v>
      </c>
      <c r="E281" s="69">
        <v>37.673000000000002</v>
      </c>
      <c r="F281" s="65"/>
      <c r="G281" s="66" t="s">
        <v>19</v>
      </c>
      <c r="H281" s="1">
        <v>26.506499999999999</v>
      </c>
      <c r="I281" s="66" t="s">
        <v>252</v>
      </c>
      <c r="J281" s="69">
        <v>5.7560000000000002</v>
      </c>
    </row>
    <row r="282" spans="1:10" x14ac:dyDescent="0.4">
      <c r="A282" s="66" t="s">
        <v>0</v>
      </c>
      <c r="B282" s="69">
        <v>0.24399999999999999</v>
      </c>
      <c r="C282" s="65"/>
      <c r="D282" s="66" t="s">
        <v>0</v>
      </c>
      <c r="E282" s="69">
        <v>0.24399999999999999</v>
      </c>
      <c r="F282" s="65"/>
      <c r="G282" s="66" t="s">
        <v>0</v>
      </c>
      <c r="H282" s="69">
        <v>0.24399999999999999</v>
      </c>
      <c r="I282" s="65"/>
      <c r="J282" s="65"/>
    </row>
    <row r="283" spans="1:10" x14ac:dyDescent="0.4">
      <c r="A283" s="70" t="s">
        <v>1</v>
      </c>
      <c r="B283" s="69">
        <v>3.3029999999999999</v>
      </c>
      <c r="C283" s="65"/>
      <c r="D283" s="70" t="s">
        <v>1</v>
      </c>
      <c r="E283" s="69">
        <v>3.3029999999999999</v>
      </c>
      <c r="F283" s="65"/>
      <c r="G283" s="70" t="s">
        <v>1</v>
      </c>
      <c r="H283" s="69">
        <v>3.3029999999999999</v>
      </c>
      <c r="J283" s="65"/>
    </row>
    <row r="285" spans="1:10" x14ac:dyDescent="0.4">
      <c r="A285" s="66" t="s">
        <v>49</v>
      </c>
      <c r="B285" s="67" t="s">
        <v>209</v>
      </c>
      <c r="C285" s="65"/>
      <c r="D285" s="66" t="s">
        <v>174</v>
      </c>
      <c r="E285" s="67" t="s">
        <v>209</v>
      </c>
      <c r="F285" s="65"/>
      <c r="G285" s="66" t="s">
        <v>172</v>
      </c>
      <c r="H285" s="67" t="s">
        <v>209</v>
      </c>
      <c r="I285" s="65"/>
      <c r="J285" s="65"/>
    </row>
    <row r="286" spans="1:10" x14ac:dyDescent="0.4">
      <c r="A286" s="66" t="s">
        <v>11</v>
      </c>
      <c r="B286" s="51">
        <v>-4.7728999999999999</v>
      </c>
      <c r="C286" s="65"/>
      <c r="D286" s="66" t="s">
        <v>11</v>
      </c>
      <c r="E286" s="51">
        <v>-4.6452999999999998</v>
      </c>
      <c r="F286" s="65"/>
      <c r="G286" s="66" t="s">
        <v>11</v>
      </c>
      <c r="H286" s="72">
        <v>-4.7519999999999998</v>
      </c>
      <c r="I286" s="66" t="s">
        <v>2</v>
      </c>
      <c r="J286" s="69">
        <v>3.766</v>
      </c>
    </row>
    <row r="287" spans="1:10" x14ac:dyDescent="0.4">
      <c r="A287" s="66" t="s">
        <v>19</v>
      </c>
      <c r="B287" s="68">
        <v>36.56</v>
      </c>
      <c r="C287" s="65"/>
      <c r="D287" s="66" t="s">
        <v>19</v>
      </c>
      <c r="E287" s="69">
        <v>36.375</v>
      </c>
      <c r="F287" s="65"/>
      <c r="G287" s="66" t="s">
        <v>19</v>
      </c>
      <c r="H287" s="1">
        <v>36.521500000000003</v>
      </c>
      <c r="I287" s="66" t="s">
        <v>252</v>
      </c>
      <c r="J287" s="69">
        <v>5.9480000000000004</v>
      </c>
    </row>
    <row r="288" spans="1:10" x14ac:dyDescent="0.4">
      <c r="A288" s="66" t="s">
        <v>0</v>
      </c>
      <c r="B288" s="69">
        <v>0.19600000000000001</v>
      </c>
      <c r="C288" s="65"/>
      <c r="D288" s="66" t="s">
        <v>0</v>
      </c>
      <c r="E288" s="69">
        <v>0.19600000000000001</v>
      </c>
      <c r="F288" s="65"/>
      <c r="G288" s="66" t="s">
        <v>0</v>
      </c>
      <c r="H288" s="69">
        <v>0.19600000000000001</v>
      </c>
      <c r="I288" s="65"/>
      <c r="J288" s="65"/>
    </row>
    <row r="289" spans="1:10" x14ac:dyDescent="0.4">
      <c r="A289" s="70" t="s">
        <v>1</v>
      </c>
      <c r="B289" s="69">
        <v>1.9350000000000001</v>
      </c>
      <c r="C289" s="65"/>
      <c r="D289" s="70" t="s">
        <v>1</v>
      </c>
      <c r="E289" s="69">
        <v>1.9350000000000001</v>
      </c>
      <c r="F289" s="65"/>
      <c r="G289" s="70" t="s">
        <v>1</v>
      </c>
      <c r="H289" s="69">
        <v>1.9350000000000001</v>
      </c>
      <c r="J289" s="65"/>
    </row>
    <row r="291" spans="1:10" x14ac:dyDescent="0.4">
      <c r="A291" s="66" t="s">
        <v>49</v>
      </c>
      <c r="B291" s="67" t="s">
        <v>164</v>
      </c>
      <c r="C291" s="65"/>
      <c r="D291" s="66" t="s">
        <v>174</v>
      </c>
      <c r="E291" s="67" t="s">
        <v>164</v>
      </c>
      <c r="F291" s="65"/>
      <c r="G291" s="66" t="s">
        <v>172</v>
      </c>
      <c r="H291" s="67" t="s">
        <v>164</v>
      </c>
      <c r="I291" s="65"/>
      <c r="J291" s="65"/>
    </row>
    <row r="292" spans="1:10" x14ac:dyDescent="0.4">
      <c r="A292" s="66" t="s">
        <v>11</v>
      </c>
      <c r="B292" s="51">
        <v>-4.7591000000000001</v>
      </c>
      <c r="C292" s="65"/>
      <c r="D292" s="66" t="s">
        <v>11</v>
      </c>
      <c r="E292" s="51">
        <v>-4.6281999999999996</v>
      </c>
      <c r="F292" s="65"/>
      <c r="G292" s="66" t="s">
        <v>11</v>
      </c>
      <c r="H292" s="72"/>
      <c r="I292" s="66" t="s">
        <v>2</v>
      </c>
      <c r="J292" s="69"/>
    </row>
    <row r="293" spans="1:10" x14ac:dyDescent="0.4">
      <c r="A293" s="66" t="s">
        <v>19</v>
      </c>
      <c r="B293" s="68">
        <v>35.473999999999997</v>
      </c>
      <c r="C293" s="65"/>
      <c r="D293" s="66" t="s">
        <v>19</v>
      </c>
      <c r="E293" s="69">
        <v>35.308</v>
      </c>
      <c r="F293" s="65"/>
      <c r="G293" s="66" t="s">
        <v>19</v>
      </c>
      <c r="H293" s="1"/>
      <c r="I293" s="66" t="s">
        <v>252</v>
      </c>
      <c r="J293" s="69"/>
    </row>
    <row r="294" spans="1:10" x14ac:dyDescent="0.4">
      <c r="A294" s="66" t="s">
        <v>0</v>
      </c>
      <c r="B294" s="69">
        <v>0.20599999999999999</v>
      </c>
      <c r="C294" s="65"/>
      <c r="D294" s="66" t="s">
        <v>0</v>
      </c>
      <c r="E294" s="69">
        <v>0.20599999999999999</v>
      </c>
      <c r="F294" s="65"/>
      <c r="G294" s="66" t="s">
        <v>0</v>
      </c>
      <c r="H294" s="69">
        <v>0.20599999999999999</v>
      </c>
      <c r="I294" s="65"/>
      <c r="J294" s="65"/>
    </row>
    <row r="295" spans="1:10" x14ac:dyDescent="0.4">
      <c r="A295" s="70" t="s">
        <v>1</v>
      </c>
      <c r="B295" s="69">
        <v>1.94</v>
      </c>
      <c r="C295" s="65"/>
      <c r="D295" s="70" t="s">
        <v>1</v>
      </c>
      <c r="E295" s="69">
        <v>1.94</v>
      </c>
      <c r="F295" s="65"/>
      <c r="G295" s="70" t="s">
        <v>1</v>
      </c>
      <c r="H295" s="69">
        <v>1.94</v>
      </c>
      <c r="J295" s="65"/>
    </row>
    <row r="297" spans="1:10" x14ac:dyDescent="0.4">
      <c r="A297" s="66" t="s">
        <v>49</v>
      </c>
      <c r="B297" s="67" t="s">
        <v>210</v>
      </c>
      <c r="C297" s="65"/>
      <c r="D297" s="66" t="s">
        <v>174</v>
      </c>
      <c r="E297" s="67" t="s">
        <v>210</v>
      </c>
      <c r="F297" s="65"/>
      <c r="G297" s="66" t="s">
        <v>172</v>
      </c>
      <c r="H297" s="67" t="s">
        <v>210</v>
      </c>
      <c r="I297" s="65"/>
      <c r="J297" s="65"/>
    </row>
    <row r="298" spans="1:10" x14ac:dyDescent="0.4">
      <c r="A298" s="66" t="s">
        <v>11</v>
      </c>
      <c r="B298" s="51">
        <v>-4.7409999999999997</v>
      </c>
      <c r="C298" s="65"/>
      <c r="D298" s="66" t="s">
        <v>11</v>
      </c>
      <c r="E298" s="51"/>
      <c r="F298" s="65"/>
      <c r="G298" s="66" t="s">
        <v>11</v>
      </c>
      <c r="H298" s="72"/>
      <c r="I298" s="66" t="s">
        <v>2</v>
      </c>
      <c r="J298" s="69"/>
    </row>
    <row r="299" spans="1:10" x14ac:dyDescent="0.4">
      <c r="A299" s="66" t="s">
        <v>19</v>
      </c>
      <c r="B299" s="68">
        <v>34.51</v>
      </c>
      <c r="C299" s="65"/>
      <c r="D299" s="66" t="s">
        <v>19</v>
      </c>
      <c r="E299" s="69"/>
      <c r="F299" s="65"/>
      <c r="G299" s="66" t="s">
        <v>19</v>
      </c>
      <c r="H299" s="1"/>
      <c r="I299" s="66" t="s">
        <v>252</v>
      </c>
      <c r="J299" s="69"/>
    </row>
    <row r="300" spans="1:10" x14ac:dyDescent="0.4">
      <c r="A300" s="66" t="s">
        <v>0</v>
      </c>
      <c r="B300" s="69">
        <v>0.215</v>
      </c>
      <c r="C300" s="65"/>
      <c r="D300" s="66" t="s">
        <v>0</v>
      </c>
      <c r="E300" s="69">
        <v>0.215</v>
      </c>
      <c r="F300" s="65"/>
      <c r="G300" s="66" t="s">
        <v>0</v>
      </c>
      <c r="H300" s="69">
        <v>0.215</v>
      </c>
      <c r="I300" s="65"/>
      <c r="J300" s="65"/>
    </row>
    <row r="301" spans="1:10" x14ac:dyDescent="0.4">
      <c r="A301" s="70" t="s">
        <v>1</v>
      </c>
      <c r="B301" s="69">
        <v>1.968</v>
      </c>
      <c r="C301" s="65"/>
      <c r="D301" s="70" t="s">
        <v>1</v>
      </c>
      <c r="E301" s="69">
        <v>1.968</v>
      </c>
      <c r="F301" s="65"/>
      <c r="G301" s="70" t="s">
        <v>1</v>
      </c>
      <c r="H301" s="69">
        <v>1.968</v>
      </c>
      <c r="J301" s="65"/>
    </row>
    <row r="303" spans="1:10" x14ac:dyDescent="0.4">
      <c r="A303" s="66" t="s">
        <v>49</v>
      </c>
      <c r="B303" s="67" t="s">
        <v>211</v>
      </c>
      <c r="C303" s="65"/>
      <c r="D303" s="66" t="s">
        <v>174</v>
      </c>
      <c r="E303" s="67" t="s">
        <v>211</v>
      </c>
      <c r="F303" s="65"/>
      <c r="G303" s="66" t="s">
        <v>172</v>
      </c>
      <c r="H303" s="67" t="s">
        <v>211</v>
      </c>
      <c r="I303" s="65"/>
      <c r="J303" s="65"/>
    </row>
    <row r="304" spans="1:10" x14ac:dyDescent="0.4">
      <c r="A304" s="66" t="s">
        <v>11</v>
      </c>
      <c r="B304" s="51">
        <v>-4.7081</v>
      </c>
      <c r="C304" s="65"/>
      <c r="D304" s="66" t="s">
        <v>11</v>
      </c>
      <c r="E304" s="51"/>
      <c r="F304" s="65"/>
      <c r="G304" s="66" t="s">
        <v>11</v>
      </c>
      <c r="H304" s="72">
        <v>-4.6965000000000003</v>
      </c>
      <c r="I304" s="66" t="s">
        <v>2</v>
      </c>
      <c r="J304" s="69">
        <v>3.6819999999999999</v>
      </c>
    </row>
    <row r="305" spans="1:10" x14ac:dyDescent="0.4">
      <c r="A305" s="66" t="s">
        <v>19</v>
      </c>
      <c r="B305" s="68">
        <v>34.261000000000003</v>
      </c>
      <c r="C305" s="65"/>
      <c r="D305" s="66" t="s">
        <v>19</v>
      </c>
      <c r="E305" s="69"/>
      <c r="F305" s="65"/>
      <c r="G305" s="66" t="s">
        <v>19</v>
      </c>
      <c r="H305" s="1">
        <v>34.336500000000001</v>
      </c>
      <c r="I305" s="66" t="s">
        <v>252</v>
      </c>
      <c r="J305" s="69">
        <v>5.85</v>
      </c>
    </row>
    <row r="306" spans="1:10" x14ac:dyDescent="0.4">
      <c r="A306" s="66" t="s">
        <v>0</v>
      </c>
      <c r="B306" s="69">
        <v>0.222</v>
      </c>
      <c r="C306" s="65"/>
      <c r="D306" s="66" t="s">
        <v>0</v>
      </c>
      <c r="E306" s="69">
        <v>0.222</v>
      </c>
      <c r="F306" s="65"/>
      <c r="G306" s="66" t="s">
        <v>0</v>
      </c>
      <c r="H306" s="69">
        <v>0.222</v>
      </c>
      <c r="I306" s="65"/>
      <c r="J306" s="65"/>
    </row>
    <row r="307" spans="1:10" x14ac:dyDescent="0.4">
      <c r="A307" s="70" t="s">
        <v>1</v>
      </c>
      <c r="B307" s="69">
        <v>2.0339999999999998</v>
      </c>
      <c r="C307" s="65"/>
      <c r="D307" s="70" t="s">
        <v>1</v>
      </c>
      <c r="E307" s="69">
        <v>2.0339999999999998</v>
      </c>
      <c r="F307" s="65"/>
      <c r="G307" s="70" t="s">
        <v>1</v>
      </c>
      <c r="H307" s="69">
        <v>2.0339999999999998</v>
      </c>
      <c r="J307" s="65"/>
    </row>
    <row r="309" spans="1:10" x14ac:dyDescent="0.4">
      <c r="A309" s="66" t="s">
        <v>49</v>
      </c>
      <c r="B309" s="67" t="s">
        <v>147</v>
      </c>
      <c r="C309" s="65"/>
      <c r="D309" s="66" t="s">
        <v>174</v>
      </c>
      <c r="E309" s="67" t="s">
        <v>147</v>
      </c>
      <c r="F309" s="65"/>
      <c r="G309" s="66" t="s">
        <v>172</v>
      </c>
      <c r="H309" s="67" t="s">
        <v>147</v>
      </c>
      <c r="I309" s="65"/>
      <c r="J309" s="65"/>
    </row>
    <row r="310" spans="1:10" x14ac:dyDescent="0.4">
      <c r="A310" s="66" t="s">
        <v>11</v>
      </c>
      <c r="B310" s="51">
        <v>-10.2569</v>
      </c>
      <c r="C310" s="65"/>
      <c r="D310" s="66" t="s">
        <v>11</v>
      </c>
      <c r="E310" s="51">
        <v>-10.207000000000001</v>
      </c>
      <c r="F310" s="65"/>
      <c r="G310" s="66" t="s">
        <v>11</v>
      </c>
      <c r="H310" s="51">
        <v>-10.246499999999999</v>
      </c>
      <c r="I310" s="66" t="s">
        <v>2</v>
      </c>
      <c r="J310" s="69">
        <v>4.0510000000000002</v>
      </c>
    </row>
    <row r="311" spans="1:10" x14ac:dyDescent="0.4">
      <c r="A311" s="66" t="s">
        <v>19</v>
      </c>
      <c r="B311" s="68">
        <v>41.97</v>
      </c>
      <c r="C311" s="65"/>
      <c r="D311" s="66" t="s">
        <v>19</v>
      </c>
      <c r="E311" s="69">
        <v>49.917000000000002</v>
      </c>
      <c r="F311" s="65"/>
      <c r="G311" s="66" t="s">
        <v>19</v>
      </c>
      <c r="H311" s="1">
        <f>92.558/2</f>
        <v>46.279000000000003</v>
      </c>
      <c r="I311" s="66" t="s">
        <v>252</v>
      </c>
      <c r="J311" s="69">
        <v>6.5140000000000002</v>
      </c>
    </row>
    <row r="312" spans="1:10" x14ac:dyDescent="0.4">
      <c r="A312" s="66" t="s">
        <v>0</v>
      </c>
      <c r="B312" s="69">
        <v>8.5999999999999993E-2</v>
      </c>
      <c r="C312" s="65"/>
      <c r="D312" s="66" t="s">
        <v>0</v>
      </c>
      <c r="E312" s="69">
        <v>0.222</v>
      </c>
      <c r="F312" s="65"/>
      <c r="G312" s="66" t="s">
        <v>0</v>
      </c>
      <c r="H312" s="69">
        <v>0.222</v>
      </c>
      <c r="I312" s="65"/>
      <c r="J312" s="65"/>
    </row>
    <row r="313" spans="1:10" x14ac:dyDescent="0.4">
      <c r="A313" s="70" t="s">
        <v>1</v>
      </c>
      <c r="B313" s="69">
        <v>2.0790000000000002</v>
      </c>
      <c r="C313" s="65"/>
      <c r="D313" s="70" t="s">
        <v>1</v>
      </c>
      <c r="E313" s="69">
        <v>2.0339999999999998</v>
      </c>
      <c r="F313" s="65"/>
      <c r="G313" s="70" t="s">
        <v>1</v>
      </c>
      <c r="H313" s="69">
        <v>2.0339999999999998</v>
      </c>
      <c r="J313" s="65"/>
    </row>
    <row r="315" spans="1:10" x14ac:dyDescent="0.4">
      <c r="A315" s="66" t="s">
        <v>49</v>
      </c>
      <c r="B315" s="67" t="s">
        <v>148</v>
      </c>
      <c r="C315" s="65"/>
      <c r="D315" s="66" t="s">
        <v>174</v>
      </c>
      <c r="E315" s="67" t="s">
        <v>148</v>
      </c>
      <c r="F315" s="65"/>
      <c r="G315" s="66" t="s">
        <v>172</v>
      </c>
      <c r="H315" s="67" t="s">
        <v>148</v>
      </c>
      <c r="I315" s="65"/>
      <c r="J315" s="65"/>
    </row>
    <row r="316" spans="1:10" x14ac:dyDescent="0.4">
      <c r="A316" s="66" t="s">
        <v>11</v>
      </c>
      <c r="B316" s="51">
        <v>-14.027699999999999</v>
      </c>
      <c r="C316" s="65"/>
      <c r="D316" s="66" t="s">
        <v>11</v>
      </c>
      <c r="E316" s="51">
        <v>-13.9885</v>
      </c>
      <c r="F316" s="65"/>
      <c r="G316" s="66" t="s">
        <v>11</v>
      </c>
      <c r="H316" s="51">
        <v>-14.0761</v>
      </c>
      <c r="I316" s="66" t="s">
        <v>2</v>
      </c>
      <c r="J316" s="69">
        <v>3.6139999999999999</v>
      </c>
    </row>
    <row r="317" spans="1:10" x14ac:dyDescent="0.4">
      <c r="A317" s="66" t="s">
        <v>19</v>
      </c>
      <c r="B317" s="68">
        <v>32.067</v>
      </c>
      <c r="C317" s="65"/>
      <c r="D317" s="66" t="s">
        <v>19</v>
      </c>
      <c r="E317" s="69">
        <v>32.893000000000001</v>
      </c>
      <c r="F317" s="65"/>
      <c r="G317" s="66" t="s">
        <v>19</v>
      </c>
      <c r="H317" s="1">
        <v>32.631999999999998</v>
      </c>
      <c r="I317" s="66" t="s">
        <v>252</v>
      </c>
      <c r="J317" s="69">
        <v>5.77</v>
      </c>
    </row>
    <row r="318" spans="1:10" x14ac:dyDescent="0.4">
      <c r="A318" s="66" t="s">
        <v>0</v>
      </c>
      <c r="B318" s="69">
        <v>0.20499999999999999</v>
      </c>
      <c r="C318" s="65"/>
      <c r="D318" s="66" t="s">
        <v>0</v>
      </c>
      <c r="E318" s="69">
        <v>0.20499999999999999</v>
      </c>
      <c r="F318" s="65"/>
      <c r="G318" s="66" t="s">
        <v>0</v>
      </c>
      <c r="H318" s="69">
        <v>0.20499999999999999</v>
      </c>
      <c r="I318" s="65"/>
      <c r="J318" s="65"/>
    </row>
    <row r="319" spans="1:10" x14ac:dyDescent="0.4">
      <c r="A319" s="70" t="s">
        <v>1</v>
      </c>
      <c r="B319" s="69">
        <v>1.9410000000000001</v>
      </c>
      <c r="C319" s="65"/>
      <c r="D319" s="70" t="s">
        <v>1</v>
      </c>
      <c r="E319" s="69">
        <v>1.9410000000000001</v>
      </c>
      <c r="F319" s="65"/>
      <c r="G319" s="70" t="s">
        <v>1</v>
      </c>
      <c r="H319" s="69">
        <v>1.9410000000000001</v>
      </c>
      <c r="J319" s="65"/>
    </row>
    <row r="321" spans="1:10" x14ac:dyDescent="0.4">
      <c r="A321" s="66" t="s">
        <v>49</v>
      </c>
      <c r="B321" s="67" t="s">
        <v>212</v>
      </c>
      <c r="C321" s="65"/>
      <c r="D321" s="66" t="s">
        <v>174</v>
      </c>
      <c r="E321" s="67" t="s">
        <v>212</v>
      </c>
      <c r="F321" s="65"/>
      <c r="G321" s="66" t="s">
        <v>172</v>
      </c>
      <c r="H321" s="67" t="s">
        <v>212</v>
      </c>
      <c r="I321" s="65"/>
      <c r="J321" s="65"/>
    </row>
    <row r="322" spans="1:10" x14ac:dyDescent="0.4">
      <c r="A322" s="66" t="s">
        <v>11</v>
      </c>
      <c r="B322" s="51">
        <v>-4.6154999999999999</v>
      </c>
      <c r="C322" s="65"/>
      <c r="D322" s="66" t="s">
        <v>11</v>
      </c>
      <c r="E322" s="51">
        <v>-4.4863</v>
      </c>
      <c r="F322" s="65"/>
      <c r="G322" s="66" t="s">
        <v>11</v>
      </c>
      <c r="H322" s="51">
        <v>-4.6154999999999999</v>
      </c>
      <c r="I322" s="66" t="s">
        <v>2</v>
      </c>
      <c r="J322" s="69">
        <v>3.64</v>
      </c>
    </row>
    <row r="323" spans="1:10" x14ac:dyDescent="0.4">
      <c r="A323" s="66" t="s">
        <v>19</v>
      </c>
      <c r="B323" s="68">
        <v>31.927</v>
      </c>
      <c r="C323" s="65"/>
      <c r="D323" s="66" t="s">
        <v>19</v>
      </c>
      <c r="E323" s="69">
        <v>32.481999999999999</v>
      </c>
      <c r="F323" s="65"/>
      <c r="G323" s="66" t="s">
        <v>19</v>
      </c>
      <c r="H323" s="1">
        <v>32.5</v>
      </c>
      <c r="I323" s="66" t="s">
        <v>252</v>
      </c>
      <c r="J323" s="69">
        <v>5.6639999999999997</v>
      </c>
    </row>
    <row r="324" spans="1:10" x14ac:dyDescent="0.4">
      <c r="A324" s="66" t="s">
        <v>0</v>
      </c>
      <c r="B324" s="69">
        <v>0.245</v>
      </c>
      <c r="C324" s="65"/>
      <c r="D324" s="66" t="s">
        <v>0</v>
      </c>
      <c r="E324" s="69">
        <v>0.245</v>
      </c>
      <c r="F324" s="65"/>
      <c r="G324" s="66" t="s">
        <v>0</v>
      </c>
      <c r="H324" s="69">
        <v>0.245</v>
      </c>
      <c r="I324" s="65"/>
      <c r="J324" s="65"/>
    </row>
    <row r="325" spans="1:10" x14ac:dyDescent="0.4">
      <c r="A325" s="70" t="s">
        <v>1</v>
      </c>
      <c r="B325" s="69">
        <v>2.1549999999999998</v>
      </c>
      <c r="C325" s="65"/>
      <c r="D325" s="70" t="s">
        <v>1</v>
      </c>
      <c r="E325" s="69">
        <v>2.1549999999999998</v>
      </c>
      <c r="F325" s="65"/>
      <c r="G325" s="70" t="s">
        <v>1</v>
      </c>
      <c r="H325" s="69">
        <v>2.1549999999999998</v>
      </c>
      <c r="J325" s="65"/>
    </row>
    <row r="327" spans="1:10" x14ac:dyDescent="0.4">
      <c r="A327" s="66" t="s">
        <v>49</v>
      </c>
      <c r="B327" s="67" t="s">
        <v>149</v>
      </c>
      <c r="C327" s="65"/>
      <c r="D327" s="66" t="s">
        <v>174</v>
      </c>
      <c r="E327" s="67" t="s">
        <v>149</v>
      </c>
      <c r="F327" s="65"/>
      <c r="G327" s="66" t="s">
        <v>172</v>
      </c>
      <c r="H327" s="67" t="s">
        <v>149</v>
      </c>
      <c r="I327" s="65"/>
      <c r="J327" s="65"/>
    </row>
    <row r="328" spans="1:10" x14ac:dyDescent="0.4">
      <c r="A328" s="66" t="s">
        <v>11</v>
      </c>
      <c r="B328" s="51">
        <v>-4.5854999999999997</v>
      </c>
      <c r="C328" s="65"/>
      <c r="D328" s="66" t="s">
        <v>11</v>
      </c>
      <c r="E328" s="51">
        <v>-4.4598000000000004</v>
      </c>
      <c r="F328" s="65"/>
      <c r="G328" s="66" t="s">
        <v>11</v>
      </c>
      <c r="H328" s="51">
        <v>-4.5872999999999999</v>
      </c>
      <c r="I328" s="66" t="s">
        <v>2</v>
      </c>
      <c r="J328" s="69">
        <v>3.6269999999999998</v>
      </c>
    </row>
    <row r="329" spans="1:10" x14ac:dyDescent="0.4">
      <c r="A329" s="66" t="s">
        <v>19</v>
      </c>
      <c r="B329" s="68">
        <v>31.471</v>
      </c>
      <c r="C329" s="65"/>
      <c r="D329" s="66" t="s">
        <v>19</v>
      </c>
      <c r="E329" s="69">
        <v>32.030999999999999</v>
      </c>
      <c r="F329" s="65"/>
      <c r="G329" s="66" t="s">
        <v>19</v>
      </c>
      <c r="H329" s="1">
        <v>31.987500000000001</v>
      </c>
      <c r="I329" s="66" t="s">
        <v>252</v>
      </c>
      <c r="J329" s="69">
        <v>5.6159999999999997</v>
      </c>
    </row>
    <row r="330" spans="1:10" x14ac:dyDescent="0.4">
      <c r="A330" s="66" t="s">
        <v>0</v>
      </c>
      <c r="B330" s="69">
        <v>0.252</v>
      </c>
      <c r="C330" s="65"/>
      <c r="D330" s="66" t="s">
        <v>0</v>
      </c>
      <c r="E330" s="69">
        <v>0.252</v>
      </c>
      <c r="F330" s="65"/>
      <c r="G330" s="66" t="s">
        <v>0</v>
      </c>
      <c r="H330" s="69">
        <v>0.252</v>
      </c>
      <c r="I330" s="65"/>
      <c r="J330" s="65"/>
    </row>
    <row r="331" spans="1:10" x14ac:dyDescent="0.4">
      <c r="A331" s="70" t="s">
        <v>1</v>
      </c>
      <c r="B331" s="69">
        <v>2.173</v>
      </c>
      <c r="C331" s="65"/>
      <c r="D331" s="70" t="s">
        <v>1</v>
      </c>
      <c r="E331" s="69">
        <v>2.173</v>
      </c>
      <c r="F331" s="65"/>
      <c r="G331" s="70" t="s">
        <v>1</v>
      </c>
      <c r="H331" s="69">
        <v>2.173</v>
      </c>
      <c r="J331" s="65"/>
    </row>
    <row r="333" spans="1:10" x14ac:dyDescent="0.4">
      <c r="A333" s="66" t="s">
        <v>49</v>
      </c>
      <c r="B333" s="67" t="s">
        <v>213</v>
      </c>
      <c r="C333" s="65"/>
      <c r="D333" s="66" t="s">
        <v>174</v>
      </c>
      <c r="E333" s="67" t="s">
        <v>213</v>
      </c>
      <c r="F333" s="65"/>
      <c r="G333" s="66" t="s">
        <v>172</v>
      </c>
      <c r="H333" s="67" t="s">
        <v>213</v>
      </c>
      <c r="I333" s="65"/>
      <c r="J333" s="65"/>
    </row>
    <row r="334" spans="1:10" x14ac:dyDescent="0.4">
      <c r="A334" s="66" t="s">
        <v>11</v>
      </c>
      <c r="B334" s="51">
        <v>-4.5587</v>
      </c>
      <c r="C334" s="65"/>
      <c r="D334" s="66" t="s">
        <v>11</v>
      </c>
      <c r="E334" s="51">
        <v>-4.4374000000000002</v>
      </c>
      <c r="F334" s="65"/>
      <c r="G334" s="66" t="s">
        <v>11</v>
      </c>
      <c r="H334" s="51">
        <v>-4.5682999999999998</v>
      </c>
      <c r="I334" s="66" t="s">
        <v>2</v>
      </c>
      <c r="J334" s="69">
        <v>3.609</v>
      </c>
    </row>
    <row r="335" spans="1:10" x14ac:dyDescent="0.4">
      <c r="A335" s="66" t="s">
        <v>19</v>
      </c>
      <c r="B335" s="68">
        <v>30.943999999999999</v>
      </c>
      <c r="C335" s="65"/>
      <c r="D335" s="66" t="s">
        <v>19</v>
      </c>
      <c r="E335" s="69">
        <v>31.593</v>
      </c>
      <c r="F335" s="65"/>
      <c r="G335" s="66" t="s">
        <v>19</v>
      </c>
      <c r="H335" s="1">
        <v>31.452500000000001</v>
      </c>
      <c r="I335" s="66" t="s">
        <v>252</v>
      </c>
      <c r="J335" s="69">
        <v>5.5780000000000003</v>
      </c>
    </row>
    <row r="336" spans="1:10" x14ac:dyDescent="0.4">
      <c r="A336" s="66" t="s">
        <v>0</v>
      </c>
      <c r="B336" s="69">
        <v>0.252</v>
      </c>
      <c r="C336" s="65"/>
      <c r="D336" s="66" t="s">
        <v>0</v>
      </c>
      <c r="E336" s="69">
        <v>0.252</v>
      </c>
      <c r="F336" s="65"/>
      <c r="G336" s="66" t="s">
        <v>0</v>
      </c>
      <c r="H336" s="69">
        <v>0.25800000000000001</v>
      </c>
      <c r="I336" s="65"/>
      <c r="J336" s="65"/>
    </row>
    <row r="337" spans="1:10" x14ac:dyDescent="0.4">
      <c r="A337" s="70" t="s">
        <v>1</v>
      </c>
      <c r="B337" s="69">
        <v>2.173</v>
      </c>
      <c r="C337" s="65"/>
      <c r="D337" s="70" t="s">
        <v>1</v>
      </c>
      <c r="E337" s="69">
        <v>2.173</v>
      </c>
      <c r="F337" s="65"/>
      <c r="G337" s="70" t="s">
        <v>1</v>
      </c>
      <c r="H337" s="69">
        <v>1.9790000000000001</v>
      </c>
      <c r="J337" s="65"/>
    </row>
    <row r="339" spans="1:10" x14ac:dyDescent="0.4">
      <c r="A339" s="66" t="s">
        <v>49</v>
      </c>
      <c r="B339" s="67" t="s">
        <v>150</v>
      </c>
      <c r="C339" s="65"/>
      <c r="D339" s="66" t="s">
        <v>174</v>
      </c>
      <c r="E339" s="67" t="s">
        <v>150</v>
      </c>
      <c r="F339" s="65"/>
      <c r="G339" s="66" t="s">
        <v>172</v>
      </c>
      <c r="H339" s="67" t="s">
        <v>150</v>
      </c>
      <c r="I339" s="65"/>
      <c r="J339" s="65"/>
    </row>
    <row r="340" spans="1:10" x14ac:dyDescent="0.4">
      <c r="A340" s="66" t="s">
        <v>11</v>
      </c>
      <c r="B340" s="51">
        <v>-4.5407999999999999</v>
      </c>
      <c r="C340" s="65"/>
      <c r="D340" s="66" t="s">
        <v>11</v>
      </c>
      <c r="E340" s="51">
        <v>-4.4248000000000003</v>
      </c>
      <c r="F340" s="65"/>
      <c r="G340" s="66" t="s">
        <v>11</v>
      </c>
      <c r="H340" s="51">
        <v>-4.5574000000000003</v>
      </c>
      <c r="I340" s="66" t="s">
        <v>2</v>
      </c>
      <c r="J340" s="69">
        <v>3.5870000000000002</v>
      </c>
    </row>
    <row r="341" spans="1:10" x14ac:dyDescent="0.4">
      <c r="A341" s="66" t="s">
        <v>19</v>
      </c>
      <c r="B341" s="68">
        <v>30.492000000000001</v>
      </c>
      <c r="C341" s="65"/>
      <c r="D341" s="66" t="s">
        <v>19</v>
      </c>
      <c r="E341" s="69">
        <v>31.103999999999999</v>
      </c>
      <c r="F341" s="65"/>
      <c r="G341" s="66" t="s">
        <v>19</v>
      </c>
      <c r="H341" s="1">
        <v>30.9025</v>
      </c>
      <c r="I341" s="66" t="s">
        <v>252</v>
      </c>
      <c r="J341" s="69">
        <v>5.5460000000000003</v>
      </c>
    </row>
    <row r="342" spans="1:10" x14ac:dyDescent="0.4">
      <c r="A342" s="66" t="s">
        <v>0</v>
      </c>
      <c r="B342" s="69">
        <v>0.26500000000000001</v>
      </c>
      <c r="C342" s="65"/>
      <c r="D342" s="66" t="s">
        <v>0</v>
      </c>
      <c r="E342" s="69">
        <v>0.26500000000000001</v>
      </c>
      <c r="F342" s="65"/>
      <c r="G342" s="66" t="s">
        <v>0</v>
      </c>
      <c r="H342" s="69">
        <v>0.26500000000000001</v>
      </c>
      <c r="I342" s="65"/>
      <c r="J342" s="65"/>
    </row>
    <row r="343" spans="1:10" x14ac:dyDescent="0.4">
      <c r="A343" s="70" t="s">
        <v>1</v>
      </c>
      <c r="B343" s="69">
        <v>2.036</v>
      </c>
      <c r="C343" s="65"/>
      <c r="D343" s="70" t="s">
        <v>1</v>
      </c>
      <c r="E343" s="69">
        <v>2.036</v>
      </c>
      <c r="F343" s="65"/>
      <c r="G343" s="70" t="s">
        <v>1</v>
      </c>
      <c r="H343" s="69">
        <v>2.036</v>
      </c>
      <c r="J343" s="65"/>
    </row>
    <row r="345" spans="1:10" x14ac:dyDescent="0.4">
      <c r="A345" s="66" t="s">
        <v>49</v>
      </c>
      <c r="B345" s="67" t="s">
        <v>241</v>
      </c>
      <c r="C345" s="65"/>
      <c r="D345" s="66" t="s">
        <v>174</v>
      </c>
      <c r="E345" s="67" t="s">
        <v>241</v>
      </c>
      <c r="F345" s="65"/>
      <c r="G345" s="66" t="s">
        <v>172</v>
      </c>
      <c r="H345" s="67" t="s">
        <v>241</v>
      </c>
      <c r="I345" s="65"/>
      <c r="J345" s="65"/>
    </row>
    <row r="346" spans="1:10" x14ac:dyDescent="0.4">
      <c r="A346" s="66" t="s">
        <v>11</v>
      </c>
      <c r="B346" s="51">
        <v>-4.4443999999999999</v>
      </c>
      <c r="C346" s="65"/>
      <c r="D346" s="66" t="s">
        <v>11</v>
      </c>
      <c r="E346" s="51">
        <v>-4.3350999999999997</v>
      </c>
      <c r="F346" s="65"/>
      <c r="G346" s="66" t="s">
        <v>11</v>
      </c>
      <c r="H346" s="51">
        <v>-4.4722</v>
      </c>
      <c r="I346" s="66" t="s">
        <v>2</v>
      </c>
      <c r="J346" s="69">
        <v>3.5630000000000002</v>
      </c>
    </row>
    <row r="347" spans="1:10" x14ac:dyDescent="0.4">
      <c r="A347" s="66" t="s">
        <v>19</v>
      </c>
      <c r="B347" s="68">
        <v>30.01</v>
      </c>
      <c r="C347" s="65"/>
      <c r="D347" s="66" t="s">
        <v>19</v>
      </c>
      <c r="E347" s="69">
        <v>30.603999999999999</v>
      </c>
      <c r="F347" s="65"/>
      <c r="G347" s="66" t="s">
        <v>19</v>
      </c>
      <c r="H347" s="1">
        <v>30.3</v>
      </c>
      <c r="I347" s="66" t="s">
        <v>252</v>
      </c>
      <c r="J347" s="69">
        <v>5.5129999999999999</v>
      </c>
    </row>
    <row r="348" spans="1:10" x14ac:dyDescent="0.4">
      <c r="A348" s="66" t="s">
        <v>0</v>
      </c>
      <c r="B348" s="69"/>
      <c r="C348" s="65"/>
      <c r="D348" s="66" t="s">
        <v>0</v>
      </c>
      <c r="E348" s="69"/>
      <c r="F348" s="65"/>
      <c r="G348" s="66" t="s">
        <v>0</v>
      </c>
      <c r="H348" s="69"/>
      <c r="I348" s="65"/>
      <c r="J348" s="65"/>
    </row>
    <row r="349" spans="1:10" x14ac:dyDescent="0.4">
      <c r="A349" s="70" t="s">
        <v>1</v>
      </c>
      <c r="B349" s="69"/>
      <c r="C349" s="65"/>
      <c r="D349" s="70" t="s">
        <v>1</v>
      </c>
      <c r="E349" s="69"/>
      <c r="F349" s="65"/>
      <c r="G349" s="70" t="s">
        <v>1</v>
      </c>
      <c r="H349" s="69"/>
      <c r="J349" s="65"/>
    </row>
    <row r="351" spans="1:10" x14ac:dyDescent="0.4">
      <c r="A351" s="66" t="s">
        <v>49</v>
      </c>
      <c r="B351" s="67" t="s">
        <v>151</v>
      </c>
      <c r="C351" s="65"/>
      <c r="D351" s="66" t="s">
        <v>174</v>
      </c>
      <c r="E351" s="67" t="s">
        <v>151</v>
      </c>
      <c r="F351" s="65"/>
      <c r="G351" s="66" t="s">
        <v>172</v>
      </c>
      <c r="H351" s="67" t="s">
        <v>151</v>
      </c>
      <c r="I351" s="65"/>
      <c r="J351" s="65"/>
    </row>
    <row r="352" spans="1:10" x14ac:dyDescent="0.4">
      <c r="A352" s="66" t="s">
        <v>11</v>
      </c>
      <c r="B352" s="51">
        <v>-1.5367999999999999</v>
      </c>
      <c r="C352" s="65"/>
      <c r="D352" s="66" t="s">
        <v>11</v>
      </c>
      <c r="E352" s="51">
        <v>-1.5224</v>
      </c>
      <c r="F352" s="65"/>
      <c r="G352" s="66" t="s">
        <v>11</v>
      </c>
      <c r="H352" s="51">
        <v>-1.5259</v>
      </c>
      <c r="I352" s="66" t="s">
        <v>2</v>
      </c>
      <c r="J352" s="69">
        <v>3.8530000000000002</v>
      </c>
    </row>
    <row r="353" spans="1:10" x14ac:dyDescent="0.4">
      <c r="A353" s="66" t="s">
        <v>19</v>
      </c>
      <c r="B353" s="68">
        <v>40.453000000000003</v>
      </c>
      <c r="C353" s="65"/>
      <c r="D353" s="66" t="s">
        <v>19</v>
      </c>
      <c r="E353" s="69">
        <v>39.835999999999999</v>
      </c>
      <c r="F353" s="65"/>
      <c r="G353" s="66" t="s">
        <v>19</v>
      </c>
      <c r="H353" s="1">
        <v>40.991</v>
      </c>
      <c r="I353" s="66" t="s">
        <v>252</v>
      </c>
      <c r="J353" s="69">
        <v>6.3769999999999998</v>
      </c>
    </row>
    <row r="354" spans="1:10" x14ac:dyDescent="0.4">
      <c r="A354" s="66" t="s">
        <v>0</v>
      </c>
      <c r="B354" s="69"/>
      <c r="C354" s="65"/>
      <c r="D354" s="66" t="s">
        <v>0</v>
      </c>
      <c r="E354" s="69"/>
      <c r="F354" s="65"/>
      <c r="G354" s="66" t="s">
        <v>0</v>
      </c>
      <c r="H354" s="69"/>
      <c r="I354" s="65"/>
      <c r="J354" s="65"/>
    </row>
    <row r="355" spans="1:10" x14ac:dyDescent="0.4">
      <c r="A355" s="70" t="s">
        <v>1</v>
      </c>
      <c r="B355" s="69"/>
      <c r="C355" s="65"/>
      <c r="D355" s="70" t="s">
        <v>1</v>
      </c>
      <c r="E355" s="69"/>
      <c r="F355" s="65"/>
      <c r="G355" s="70" t="s">
        <v>1</v>
      </c>
      <c r="H355" s="69"/>
      <c r="J355" s="65"/>
    </row>
    <row r="357" spans="1:10" x14ac:dyDescent="0.4">
      <c r="A357" s="66" t="s">
        <v>49</v>
      </c>
      <c r="B357" s="67" t="s">
        <v>214</v>
      </c>
      <c r="C357" s="65"/>
      <c r="D357" s="66" t="s">
        <v>174</v>
      </c>
      <c r="E357" s="67" t="s">
        <v>214</v>
      </c>
      <c r="F357" s="65"/>
      <c r="G357" s="66" t="s">
        <v>172</v>
      </c>
      <c r="H357" s="67" t="s">
        <v>214</v>
      </c>
      <c r="I357" s="65"/>
      <c r="J357" s="65"/>
    </row>
    <row r="358" spans="1:10" x14ac:dyDescent="0.4">
      <c r="A358" s="66" t="s">
        <v>11</v>
      </c>
      <c r="B358" s="51"/>
      <c r="C358" s="65"/>
      <c r="D358" s="66" t="s">
        <v>11</v>
      </c>
      <c r="E358" s="51">
        <v>-4.3888999999999996</v>
      </c>
      <c r="F358" s="65"/>
      <c r="G358" s="66" t="s">
        <v>11</v>
      </c>
      <c r="H358" s="51">
        <v>-4.5209999999999999</v>
      </c>
      <c r="I358" s="66" t="s">
        <v>2</v>
      </c>
      <c r="J358" s="69">
        <v>3.5249999999999999</v>
      </c>
    </row>
    <row r="359" spans="1:10" x14ac:dyDescent="0.4">
      <c r="A359" s="66" t="s">
        <v>19</v>
      </c>
      <c r="B359" s="68"/>
      <c r="C359" s="65"/>
      <c r="D359" s="66" t="s">
        <v>19</v>
      </c>
      <c r="E359" s="69">
        <v>29.852</v>
      </c>
      <c r="F359" s="65"/>
      <c r="G359" s="66" t="s">
        <v>19</v>
      </c>
      <c r="H359" s="1">
        <v>29.4315</v>
      </c>
      <c r="I359" s="66" t="s">
        <v>252</v>
      </c>
      <c r="J359" s="69">
        <v>5.4710000000000001</v>
      </c>
    </row>
    <row r="360" spans="1:10" x14ac:dyDescent="0.4">
      <c r="A360" s="66" t="s">
        <v>0</v>
      </c>
      <c r="B360" s="69">
        <v>0.28299999999999997</v>
      </c>
      <c r="C360" s="65"/>
      <c r="D360" s="66" t="s">
        <v>0</v>
      </c>
      <c r="E360" s="69">
        <v>0.28299999999999997</v>
      </c>
      <c r="F360" s="65"/>
      <c r="G360" s="66" t="s">
        <v>0</v>
      </c>
      <c r="H360" s="69">
        <v>0.28299999999999997</v>
      </c>
      <c r="I360" s="65"/>
      <c r="J360" s="65"/>
    </row>
    <row r="361" spans="1:10" x14ac:dyDescent="0.4">
      <c r="A361" s="70" t="s">
        <v>1</v>
      </c>
      <c r="B361" s="1">
        <v>2.2629999999999999</v>
      </c>
      <c r="C361" s="65"/>
      <c r="D361" s="70" t="s">
        <v>1</v>
      </c>
      <c r="E361" s="1">
        <v>2.2629999999999999</v>
      </c>
      <c r="F361" s="65"/>
      <c r="G361" s="70" t="s">
        <v>1</v>
      </c>
      <c r="H361" s="1">
        <v>2.2629999999999999</v>
      </c>
      <c r="J361" s="65"/>
    </row>
    <row r="363" spans="1:10" x14ac:dyDescent="0.4">
      <c r="A363" s="66" t="s">
        <v>49</v>
      </c>
      <c r="B363" s="67" t="s">
        <v>152</v>
      </c>
      <c r="C363" s="65"/>
      <c r="D363" s="66" t="s">
        <v>174</v>
      </c>
      <c r="E363" s="67" t="s">
        <v>152</v>
      </c>
      <c r="F363" s="65"/>
      <c r="G363" s="66" t="s">
        <v>172</v>
      </c>
      <c r="H363" s="67" t="s">
        <v>152</v>
      </c>
      <c r="I363" s="65"/>
      <c r="J363" s="65"/>
    </row>
    <row r="364" spans="1:10" x14ac:dyDescent="0.4">
      <c r="A364" s="66" t="s">
        <v>11</v>
      </c>
      <c r="B364" s="51">
        <v>-9.8841000000000001</v>
      </c>
      <c r="C364" s="65"/>
      <c r="D364" s="66" t="s">
        <v>11</v>
      </c>
      <c r="E364" s="51">
        <v>-9.7779000000000007</v>
      </c>
      <c r="F364" s="65"/>
      <c r="G364" s="66" t="s">
        <v>11</v>
      </c>
      <c r="H364" s="51">
        <v>-9.9572000000000003</v>
      </c>
      <c r="I364" s="66" t="s">
        <v>2</v>
      </c>
      <c r="J364" s="69">
        <v>3.198</v>
      </c>
    </row>
    <row r="365" spans="1:10" x14ac:dyDescent="0.4">
      <c r="A365" s="66" t="s">
        <v>19</v>
      </c>
      <c r="B365" s="68">
        <v>22.501000000000001</v>
      </c>
      <c r="C365" s="65"/>
      <c r="D365" s="66" t="s">
        <v>19</v>
      </c>
      <c r="E365" s="69">
        <v>22.212</v>
      </c>
      <c r="F365" s="65"/>
      <c r="G365" s="66" t="s">
        <v>19</v>
      </c>
      <c r="H365" s="1">
        <v>22.482500000000002</v>
      </c>
      <c r="I365" s="66" t="s">
        <v>252</v>
      </c>
      <c r="J365" s="69">
        <v>5.0750000000000002</v>
      </c>
    </row>
    <row r="366" spans="1:10" x14ac:dyDescent="0.4">
      <c r="A366" s="66" t="s">
        <v>0</v>
      </c>
      <c r="B366" s="69">
        <v>0.65600000000000003</v>
      </c>
      <c r="C366" s="65"/>
      <c r="D366" s="66" t="s">
        <v>0</v>
      </c>
      <c r="E366" s="69">
        <v>0.65600000000000003</v>
      </c>
      <c r="F366" s="65"/>
      <c r="G366" s="66" t="s">
        <v>0</v>
      </c>
      <c r="H366" s="69">
        <v>0.65600000000000003</v>
      </c>
      <c r="I366" s="65"/>
      <c r="J366" s="65"/>
    </row>
    <row r="367" spans="1:10" x14ac:dyDescent="0.4">
      <c r="A367" s="70" t="s">
        <v>1</v>
      </c>
      <c r="B367" s="1">
        <v>2.3410000000000002</v>
      </c>
      <c r="C367" s="65"/>
      <c r="D367" s="70" t="s">
        <v>1</v>
      </c>
      <c r="E367" s="1">
        <v>2.3410000000000002</v>
      </c>
      <c r="F367" s="65"/>
      <c r="G367" s="70" t="s">
        <v>1</v>
      </c>
      <c r="H367" s="1">
        <v>2.3410000000000002</v>
      </c>
      <c r="J367" s="65"/>
    </row>
    <row r="369" spans="1:10" x14ac:dyDescent="0.4">
      <c r="A369" s="66" t="s">
        <v>49</v>
      </c>
      <c r="B369" s="67" t="s">
        <v>153</v>
      </c>
      <c r="C369" s="65"/>
      <c r="D369" s="66" t="s">
        <v>174</v>
      </c>
      <c r="E369" s="67" t="s">
        <v>153</v>
      </c>
      <c r="F369" s="65"/>
      <c r="G369" s="66" t="s">
        <v>172</v>
      </c>
      <c r="H369" s="67" t="s">
        <v>153</v>
      </c>
      <c r="I369" s="65"/>
      <c r="J369" s="65"/>
    </row>
    <row r="370" spans="1:10" x14ac:dyDescent="0.4">
      <c r="A370" s="66" t="s">
        <v>11</v>
      </c>
      <c r="B370" s="51">
        <v>-11.6129</v>
      </c>
      <c r="C370" s="65"/>
      <c r="D370" s="66" t="s">
        <v>11</v>
      </c>
      <c r="E370" s="51">
        <v>-11.857799999999999</v>
      </c>
      <c r="F370" s="65"/>
      <c r="G370" s="66" t="s">
        <v>11</v>
      </c>
      <c r="H370" s="51"/>
      <c r="I370" s="66" t="s">
        <v>2</v>
      </c>
      <c r="J370" s="69"/>
    </row>
    <row r="371" spans="1:10" x14ac:dyDescent="0.4">
      <c r="A371" s="66" t="s">
        <v>19</v>
      </c>
      <c r="B371" s="68">
        <v>18.88</v>
      </c>
      <c r="C371" s="65"/>
      <c r="D371" s="66" t="s">
        <v>19</v>
      </c>
      <c r="E371" s="68">
        <v>18.335000000000001</v>
      </c>
      <c r="F371" s="65"/>
      <c r="G371" s="66" t="s">
        <v>19</v>
      </c>
      <c r="H371" s="1"/>
      <c r="I371" s="66" t="s">
        <v>252</v>
      </c>
      <c r="J371" s="69"/>
    </row>
    <row r="372" spans="1:10" x14ac:dyDescent="0.4">
      <c r="A372" s="66" t="s">
        <v>0</v>
      </c>
      <c r="B372" s="69">
        <v>1.181</v>
      </c>
      <c r="C372" s="65"/>
      <c r="D372" s="66" t="s">
        <v>0</v>
      </c>
      <c r="E372" s="69">
        <v>1.181</v>
      </c>
      <c r="F372" s="65"/>
      <c r="G372" s="66" t="s">
        <v>0</v>
      </c>
      <c r="H372" s="69">
        <v>1.181</v>
      </c>
      <c r="I372" s="65"/>
      <c r="J372" s="65"/>
    </row>
    <row r="373" spans="1:10" x14ac:dyDescent="0.4">
      <c r="A373" s="70" t="s">
        <v>1</v>
      </c>
      <c r="B373" s="1">
        <v>2.6859999999999999</v>
      </c>
      <c r="C373" s="65"/>
      <c r="D373" s="70" t="s">
        <v>1</v>
      </c>
      <c r="E373" s="1">
        <v>2.6859999999999999</v>
      </c>
      <c r="F373" s="65"/>
      <c r="G373" s="70" t="s">
        <v>1</v>
      </c>
      <c r="H373" s="1">
        <v>2.6859999999999999</v>
      </c>
      <c r="J373" s="65"/>
    </row>
    <row r="375" spans="1:10" x14ac:dyDescent="0.4">
      <c r="A375" s="66" t="s">
        <v>49</v>
      </c>
      <c r="B375" s="67" t="s">
        <v>154</v>
      </c>
      <c r="C375" s="65"/>
      <c r="D375" s="66" t="s">
        <v>174</v>
      </c>
      <c r="E375" s="67" t="s">
        <v>154</v>
      </c>
      <c r="F375" s="65"/>
      <c r="G375" s="66" t="s">
        <v>172</v>
      </c>
      <c r="H375" s="67" t="s">
        <v>154</v>
      </c>
      <c r="I375" s="65"/>
      <c r="J375" s="65"/>
    </row>
    <row r="376" spans="1:10" x14ac:dyDescent="0.4">
      <c r="A376" s="66" t="s">
        <v>11</v>
      </c>
      <c r="B376" s="51">
        <v>-12.486700000000001</v>
      </c>
      <c r="C376" s="65"/>
      <c r="D376" s="66" t="s">
        <v>11</v>
      </c>
      <c r="E376" s="51">
        <v>-12.9581</v>
      </c>
      <c r="F376" s="65"/>
      <c r="G376" s="66" t="s">
        <v>11</v>
      </c>
      <c r="H376" s="51"/>
      <c r="I376" s="66" t="s">
        <v>2</v>
      </c>
      <c r="J376" s="69"/>
    </row>
    <row r="377" spans="1:10" x14ac:dyDescent="0.4">
      <c r="A377" s="66" t="s">
        <v>19</v>
      </c>
      <c r="B377" s="68">
        <v>16.524999999999999</v>
      </c>
      <c r="C377" s="65"/>
      <c r="D377" s="66" t="s">
        <v>19</v>
      </c>
      <c r="E377" s="68">
        <v>16.190999999999999</v>
      </c>
      <c r="F377" s="65"/>
      <c r="G377" s="66" t="s">
        <v>19</v>
      </c>
      <c r="H377" s="1"/>
      <c r="I377" s="66" t="s">
        <v>252</v>
      </c>
      <c r="J377" s="69"/>
    </row>
    <row r="378" spans="1:10" x14ac:dyDescent="0.4">
      <c r="A378" s="66" t="s">
        <v>0</v>
      </c>
      <c r="B378" s="69">
        <v>1.8280000000000001</v>
      </c>
      <c r="C378" s="65"/>
      <c r="D378" s="66" t="s">
        <v>0</v>
      </c>
      <c r="E378" s="69">
        <v>1.8280000000000001</v>
      </c>
      <c r="F378" s="65"/>
      <c r="G378" s="66" t="s">
        <v>0</v>
      </c>
      <c r="H378" s="69">
        <v>1.8280000000000001</v>
      </c>
      <c r="I378" s="65"/>
      <c r="J378" s="65"/>
    </row>
    <row r="379" spans="1:10" x14ac:dyDescent="0.4">
      <c r="A379" s="70" t="s">
        <v>1</v>
      </c>
      <c r="B379" s="1">
        <v>3.11</v>
      </c>
      <c r="C379" s="65"/>
      <c r="D379" s="70" t="s">
        <v>1</v>
      </c>
      <c r="E379" s="1">
        <v>3.11</v>
      </c>
      <c r="F379" s="65"/>
      <c r="G379" s="70" t="s">
        <v>1</v>
      </c>
      <c r="H379" s="1">
        <v>3.11</v>
      </c>
      <c r="J379" s="65"/>
    </row>
    <row r="381" spans="1:10" x14ac:dyDescent="0.4">
      <c r="A381" s="66" t="s">
        <v>49</v>
      </c>
      <c r="B381" s="67" t="s">
        <v>155</v>
      </c>
      <c r="C381" s="65"/>
      <c r="D381" s="66" t="s">
        <v>174</v>
      </c>
      <c r="E381" s="67" t="s">
        <v>155</v>
      </c>
      <c r="F381" s="65"/>
      <c r="G381" s="66" t="s">
        <v>172</v>
      </c>
      <c r="H381" s="67" t="s">
        <v>155</v>
      </c>
      <c r="I381" s="65"/>
      <c r="J381" s="65"/>
    </row>
    <row r="382" spans="1:10" x14ac:dyDescent="0.4">
      <c r="A382" s="66" t="s">
        <v>11</v>
      </c>
      <c r="B382" s="51">
        <v>-12.3818</v>
      </c>
      <c r="C382" s="65"/>
      <c r="D382" s="66" t="s">
        <v>11</v>
      </c>
      <c r="E382" s="51"/>
      <c r="F382" s="65"/>
      <c r="G382" s="66" t="s">
        <v>11</v>
      </c>
      <c r="H382" s="51">
        <v>-12.4445</v>
      </c>
      <c r="I382" s="66" t="s">
        <v>2</v>
      </c>
      <c r="J382" s="69">
        <v>2.7810000000000001</v>
      </c>
    </row>
    <row r="383" spans="1:10" x14ac:dyDescent="0.4">
      <c r="A383" s="66" t="s">
        <v>19</v>
      </c>
      <c r="B383" s="68">
        <v>15.116</v>
      </c>
      <c r="C383" s="65"/>
      <c r="D383" s="66" t="s">
        <v>19</v>
      </c>
      <c r="E383" s="68"/>
      <c r="F383" s="65"/>
      <c r="G383" s="66" t="s">
        <v>19</v>
      </c>
      <c r="H383" s="1">
        <v>15.061</v>
      </c>
      <c r="I383" s="66" t="s">
        <v>252</v>
      </c>
      <c r="J383" s="69">
        <v>4.4969999999999999</v>
      </c>
    </row>
    <row r="384" spans="1:10" x14ac:dyDescent="0.4">
      <c r="A384" s="66" t="s">
        <v>0</v>
      </c>
      <c r="B384" s="69">
        <v>2.1779999999999999</v>
      </c>
      <c r="C384" s="65"/>
      <c r="D384" s="66" t="s">
        <v>0</v>
      </c>
      <c r="E384" s="69">
        <v>2.1779999999999999</v>
      </c>
      <c r="F384" s="65"/>
      <c r="G384" s="66" t="s">
        <v>0</v>
      </c>
      <c r="H384" s="69">
        <v>2.1779999999999999</v>
      </c>
      <c r="I384" s="65"/>
      <c r="J384" s="65"/>
    </row>
    <row r="385" spans="1:10" x14ac:dyDescent="0.4">
      <c r="A385" s="70" t="s">
        <v>1</v>
      </c>
      <c r="B385" s="1">
        <v>3.359</v>
      </c>
      <c r="C385" s="65"/>
      <c r="D385" s="70" t="s">
        <v>1</v>
      </c>
      <c r="E385" s="1">
        <v>3.359</v>
      </c>
      <c r="F385" s="65"/>
      <c r="G385" s="70" t="s">
        <v>1</v>
      </c>
      <c r="H385" s="1">
        <v>3.359</v>
      </c>
      <c r="J385" s="65"/>
    </row>
    <row r="387" spans="1:10" x14ac:dyDescent="0.4">
      <c r="A387" s="66" t="s">
        <v>49</v>
      </c>
      <c r="B387" s="67" t="s">
        <v>215</v>
      </c>
      <c r="C387" s="65"/>
      <c r="D387" s="66" t="s">
        <v>174</v>
      </c>
      <c r="E387" s="67" t="s">
        <v>215</v>
      </c>
      <c r="F387" s="65"/>
      <c r="G387" s="66" t="s">
        <v>172</v>
      </c>
      <c r="H387" s="67" t="s">
        <v>215</v>
      </c>
      <c r="I387" s="65"/>
      <c r="J387" s="65"/>
    </row>
    <row r="388" spans="1:10" x14ac:dyDescent="0.4">
      <c r="A388" s="66" t="s">
        <v>11</v>
      </c>
      <c r="B388" s="51">
        <v>-11.093999999999999</v>
      </c>
      <c r="C388" s="65"/>
      <c r="D388" s="66" t="s">
        <v>11</v>
      </c>
      <c r="E388" s="51"/>
      <c r="F388" s="65"/>
      <c r="G388" s="66" t="s">
        <v>11</v>
      </c>
      <c r="H388" s="51">
        <v>-11.2273</v>
      </c>
      <c r="I388" s="66" t="s">
        <v>2</v>
      </c>
      <c r="J388" s="69">
        <v>2.7589999999999999</v>
      </c>
    </row>
    <row r="389" spans="1:10" x14ac:dyDescent="0.4">
      <c r="A389" s="66" t="s">
        <v>19</v>
      </c>
      <c r="B389" s="68">
        <v>14.417</v>
      </c>
      <c r="C389" s="65"/>
      <c r="D389" s="66" t="s">
        <v>19</v>
      </c>
      <c r="E389" s="68"/>
      <c r="F389" s="65"/>
      <c r="G389" s="66" t="s">
        <v>19</v>
      </c>
      <c r="H389" s="1">
        <v>14.355499999999999</v>
      </c>
      <c r="I389" s="66" t="s">
        <v>252</v>
      </c>
      <c r="J389" s="69">
        <v>4.3570000000000002</v>
      </c>
    </row>
    <row r="390" spans="1:10" x14ac:dyDescent="0.4">
      <c r="A390" s="66" t="s">
        <v>0</v>
      </c>
      <c r="B390" s="69">
        <v>2.3889999999999998</v>
      </c>
      <c r="C390" s="65"/>
      <c r="D390" s="66" t="s">
        <v>0</v>
      </c>
      <c r="E390" s="69">
        <v>2.3889999999999998</v>
      </c>
      <c r="F390" s="65"/>
      <c r="G390" s="66" t="s">
        <v>0</v>
      </c>
      <c r="H390" s="69">
        <v>2.3889999999999998</v>
      </c>
      <c r="I390" s="65"/>
      <c r="J390" s="65"/>
    </row>
    <row r="391" spans="1:10" x14ac:dyDescent="0.4">
      <c r="A391" s="70" t="s">
        <v>1</v>
      </c>
      <c r="B391" s="1">
        <v>3.6960000000000002</v>
      </c>
      <c r="C391" s="65"/>
      <c r="D391" s="70" t="s">
        <v>1</v>
      </c>
      <c r="E391" s="1">
        <v>3.6960000000000002</v>
      </c>
      <c r="F391" s="65"/>
      <c r="G391" s="70" t="s">
        <v>1</v>
      </c>
      <c r="H391" s="1">
        <v>3.6960000000000002</v>
      </c>
      <c r="J391" s="65"/>
    </row>
    <row r="393" spans="1:10" x14ac:dyDescent="0.4">
      <c r="A393" s="66" t="s">
        <v>49</v>
      </c>
      <c r="B393" s="67" t="s">
        <v>156</v>
      </c>
      <c r="C393" s="65"/>
      <c r="D393" s="66" t="s">
        <v>174</v>
      </c>
      <c r="E393" s="67" t="s">
        <v>156</v>
      </c>
      <c r="F393" s="65"/>
      <c r="G393" s="66" t="s">
        <v>172</v>
      </c>
      <c r="H393" s="67" t="s">
        <v>156</v>
      </c>
      <c r="I393" s="65"/>
      <c r="J393" s="65"/>
    </row>
    <row r="394" spans="1:10" x14ac:dyDescent="0.4">
      <c r="A394" s="66" t="s">
        <v>11</v>
      </c>
      <c r="B394" s="51">
        <v>-8.8384</v>
      </c>
      <c r="C394" s="65"/>
      <c r="D394" s="66" t="s">
        <v>11</v>
      </c>
      <c r="E394" s="51"/>
      <c r="F394" s="65"/>
      <c r="G394" s="66" t="s">
        <v>11</v>
      </c>
      <c r="H394" s="51"/>
      <c r="I394" s="66" t="s">
        <v>2</v>
      </c>
      <c r="J394" s="69"/>
    </row>
    <row r="395" spans="1:10" x14ac:dyDescent="0.4">
      <c r="A395" s="66" t="s">
        <v>19</v>
      </c>
      <c r="B395" s="68">
        <v>14.555</v>
      </c>
      <c r="C395" s="65"/>
      <c r="D395" s="66" t="s">
        <v>19</v>
      </c>
      <c r="E395" s="68"/>
      <c r="F395" s="65"/>
      <c r="G395" s="66" t="s">
        <v>19</v>
      </c>
      <c r="H395" s="1"/>
      <c r="I395" s="66" t="s">
        <v>252</v>
      </c>
      <c r="J395" s="69"/>
    </row>
    <row r="396" spans="1:10" x14ac:dyDescent="0.4">
      <c r="A396" s="66" t="s">
        <v>0</v>
      </c>
      <c r="B396" s="69">
        <v>2.0499999999999998</v>
      </c>
      <c r="C396" s="65"/>
      <c r="D396" s="66" t="s">
        <v>0</v>
      </c>
      <c r="E396" s="69">
        <v>2.0499999999999998</v>
      </c>
      <c r="F396" s="65"/>
      <c r="G396" s="66" t="s">
        <v>0</v>
      </c>
      <c r="H396" s="69">
        <v>2.0499999999999998</v>
      </c>
      <c r="I396" s="65"/>
      <c r="J396" s="65"/>
    </row>
    <row r="397" spans="1:10" x14ac:dyDescent="0.4">
      <c r="A397" s="70" t="s">
        <v>1</v>
      </c>
      <c r="B397" s="1">
        <v>3.883</v>
      </c>
      <c r="C397" s="65"/>
      <c r="D397" s="70" t="s">
        <v>1</v>
      </c>
      <c r="E397" s="1">
        <v>3.883</v>
      </c>
      <c r="F397" s="65"/>
      <c r="G397" s="70" t="s">
        <v>1</v>
      </c>
      <c r="H397" s="1">
        <v>3.883</v>
      </c>
      <c r="J397" s="65"/>
    </row>
    <row r="399" spans="1:10" x14ac:dyDescent="0.4">
      <c r="A399" s="66" t="s">
        <v>49</v>
      </c>
      <c r="B399" s="67" t="s">
        <v>157</v>
      </c>
      <c r="C399" s="65"/>
      <c r="D399" s="66" t="s">
        <v>174</v>
      </c>
      <c r="E399" s="67" t="s">
        <v>157</v>
      </c>
      <c r="F399" s="65"/>
      <c r="G399" s="66" t="s">
        <v>172</v>
      </c>
      <c r="H399" s="67" t="s">
        <v>157</v>
      </c>
      <c r="I399" s="65"/>
      <c r="J399" s="65"/>
    </row>
    <row r="400" spans="1:10" x14ac:dyDescent="0.4">
      <c r="A400" s="66" t="s">
        <v>11</v>
      </c>
      <c r="B400" s="51">
        <v>-6.0709</v>
      </c>
      <c r="C400" s="65"/>
      <c r="D400" s="66" t="s">
        <v>11</v>
      </c>
      <c r="E400" s="51"/>
      <c r="F400" s="65"/>
      <c r="G400" s="66" t="s">
        <v>11</v>
      </c>
      <c r="H400" s="51"/>
      <c r="I400" s="66" t="s">
        <v>2</v>
      </c>
      <c r="J400" s="69"/>
    </row>
    <row r="401" spans="1:10" x14ac:dyDescent="0.4">
      <c r="A401" s="66" t="s">
        <v>19</v>
      </c>
      <c r="B401" s="68">
        <v>15.723000000000001</v>
      </c>
      <c r="C401" s="65"/>
      <c r="D401" s="66" t="s">
        <v>19</v>
      </c>
      <c r="E401" s="68"/>
      <c r="F401" s="65"/>
      <c r="G401" s="66" t="s">
        <v>19</v>
      </c>
      <c r="H401" s="1"/>
      <c r="I401" s="66" t="s">
        <v>252</v>
      </c>
      <c r="J401" s="69"/>
    </row>
    <row r="402" spans="1:10" x14ac:dyDescent="0.4">
      <c r="A402" s="66" t="s">
        <v>0</v>
      </c>
      <c r="B402" s="69">
        <v>1.45</v>
      </c>
      <c r="C402" s="65"/>
      <c r="D402" s="66" t="s">
        <v>0</v>
      </c>
      <c r="E402" s="69">
        <v>1.45</v>
      </c>
      <c r="F402" s="65"/>
      <c r="G402" s="66" t="s">
        <v>0</v>
      </c>
      <c r="H402" s="69">
        <v>1.45</v>
      </c>
      <c r="I402" s="65"/>
      <c r="J402" s="65"/>
    </row>
    <row r="403" spans="1:10" x14ac:dyDescent="0.4">
      <c r="A403" s="70" t="s">
        <v>1</v>
      </c>
      <c r="B403" s="1">
        <v>4.2439999999999998</v>
      </c>
      <c r="C403" s="65"/>
      <c r="D403" s="70" t="s">
        <v>1</v>
      </c>
      <c r="E403" s="1">
        <v>4.2439999999999998</v>
      </c>
      <c r="F403" s="65"/>
      <c r="G403" s="70" t="s">
        <v>1</v>
      </c>
      <c r="H403" s="1">
        <v>4.2439999999999998</v>
      </c>
      <c r="J403" s="65"/>
    </row>
    <row r="405" spans="1:10" x14ac:dyDescent="0.4">
      <c r="A405" s="66" t="s">
        <v>49</v>
      </c>
      <c r="B405" s="67" t="s">
        <v>158</v>
      </c>
      <c r="C405" s="65"/>
      <c r="D405" s="66" t="s">
        <v>174</v>
      </c>
      <c r="E405" s="67" t="s">
        <v>158</v>
      </c>
      <c r="F405" s="65"/>
      <c r="G405" s="66" t="s">
        <v>172</v>
      </c>
      <c r="H405" s="67" t="s">
        <v>158</v>
      </c>
      <c r="I405" s="65"/>
      <c r="J405" s="65"/>
    </row>
    <row r="406" spans="1:10" x14ac:dyDescent="0.4">
      <c r="A406" s="66" t="s">
        <v>11</v>
      </c>
      <c r="B406" s="51">
        <v>-3.2738999999999998</v>
      </c>
      <c r="C406" s="65"/>
      <c r="D406" s="66" t="s">
        <v>11</v>
      </c>
      <c r="E406" s="51"/>
      <c r="F406" s="65"/>
      <c r="G406" s="66" t="s">
        <v>11</v>
      </c>
      <c r="H406" s="51"/>
      <c r="I406" s="66" t="s">
        <v>2</v>
      </c>
      <c r="J406" s="69"/>
    </row>
    <row r="407" spans="1:10" x14ac:dyDescent="0.4">
      <c r="A407" s="66" t="s">
        <v>19</v>
      </c>
      <c r="B407" s="68">
        <v>18.145</v>
      </c>
      <c r="C407" s="65"/>
      <c r="D407" s="66" t="s">
        <v>19</v>
      </c>
      <c r="E407" s="68"/>
      <c r="F407" s="65"/>
      <c r="G407" s="66" t="s">
        <v>19</v>
      </c>
      <c r="H407" s="1"/>
      <c r="I407" s="66" t="s">
        <v>252</v>
      </c>
      <c r="J407" s="69"/>
    </row>
    <row r="408" spans="1:10" x14ac:dyDescent="0.4">
      <c r="A408" s="66" t="s">
        <v>0</v>
      </c>
      <c r="B408" s="69">
        <v>0.79600000000000004</v>
      </c>
      <c r="C408" s="65"/>
      <c r="D408" s="66" t="s">
        <v>0</v>
      </c>
      <c r="E408" s="69">
        <v>0.79600000000000004</v>
      </c>
      <c r="F408" s="65"/>
      <c r="G408" s="66" t="s">
        <v>0</v>
      </c>
      <c r="H408" s="69">
        <v>0.79600000000000004</v>
      </c>
      <c r="I408" s="65"/>
      <c r="J408" s="65"/>
    </row>
    <row r="409" spans="1:10" x14ac:dyDescent="0.4">
      <c r="A409" s="70" t="s">
        <v>1</v>
      </c>
      <c r="B409" s="1">
        <v>4.6050000000000004</v>
      </c>
      <c r="C409" s="65"/>
      <c r="D409" s="70" t="s">
        <v>1</v>
      </c>
      <c r="E409" s="1">
        <v>4.6050000000000004</v>
      </c>
      <c r="F409" s="65"/>
      <c r="G409" s="70" t="s">
        <v>1</v>
      </c>
      <c r="H409" s="1">
        <v>4.6050000000000004</v>
      </c>
      <c r="J409" s="65"/>
    </row>
    <row r="411" spans="1:10" x14ac:dyDescent="0.4">
      <c r="A411" s="66" t="s">
        <v>49</v>
      </c>
      <c r="B411" s="67" t="s">
        <v>272</v>
      </c>
      <c r="C411" s="65"/>
      <c r="D411" s="66" t="s">
        <v>174</v>
      </c>
      <c r="E411" s="67" t="s">
        <v>272</v>
      </c>
      <c r="F411" s="65"/>
      <c r="G411" s="66" t="s">
        <v>172</v>
      </c>
      <c r="H411" s="67" t="s">
        <v>272</v>
      </c>
      <c r="I411" s="65"/>
      <c r="J411" s="65"/>
    </row>
    <row r="412" spans="1:10" x14ac:dyDescent="0.4">
      <c r="A412" s="66" t="s">
        <v>11</v>
      </c>
      <c r="B412" s="51">
        <v>-0.29120000000000001</v>
      </c>
      <c r="C412" s="65"/>
      <c r="D412" s="66" t="s">
        <v>11</v>
      </c>
      <c r="E412" s="51">
        <v>-0.30259999999999998</v>
      </c>
      <c r="F412" s="65"/>
      <c r="G412" s="66" t="s">
        <v>11</v>
      </c>
      <c r="H412" s="51">
        <v>-0.30359999999999998</v>
      </c>
      <c r="I412" s="66" t="s">
        <v>2</v>
      </c>
      <c r="J412" s="69">
        <v>3.58</v>
      </c>
    </row>
    <row r="413" spans="1:10" x14ac:dyDescent="0.4">
      <c r="A413" s="66" t="s">
        <v>19</v>
      </c>
      <c r="B413" s="68">
        <v>32.597000000000001</v>
      </c>
      <c r="C413" s="65"/>
      <c r="D413" s="66" t="s">
        <v>19</v>
      </c>
      <c r="E413" s="68">
        <v>30.373000000000001</v>
      </c>
      <c r="F413" s="65"/>
      <c r="G413" s="66" t="s">
        <v>19</v>
      </c>
      <c r="H413" s="1">
        <v>31.823</v>
      </c>
      <c r="I413" s="66" t="s">
        <v>252</v>
      </c>
      <c r="J413" s="69">
        <v>5.7350000000000003</v>
      </c>
    </row>
    <row r="414" spans="1:10" x14ac:dyDescent="0.4">
      <c r="A414" s="66" t="s">
        <v>0</v>
      </c>
      <c r="B414" s="69">
        <v>4.1000000000000002E-2</v>
      </c>
      <c r="C414" s="65"/>
      <c r="D414" s="66" t="s">
        <v>0</v>
      </c>
      <c r="E414" s="69">
        <v>4.1000000000000002E-2</v>
      </c>
      <c r="F414" s="65"/>
      <c r="G414" s="66" t="s">
        <v>0</v>
      </c>
      <c r="H414" s="69">
        <v>4.1000000000000002E-2</v>
      </c>
      <c r="I414" s="65"/>
      <c r="J414" s="65"/>
    </row>
    <row r="415" spans="1:10" x14ac:dyDescent="0.4">
      <c r="A415" s="70" t="s">
        <v>1</v>
      </c>
      <c r="B415" s="1">
        <v>5.0860000000000003</v>
      </c>
      <c r="C415" s="65"/>
      <c r="D415" s="70" t="s">
        <v>1</v>
      </c>
      <c r="E415" s="1">
        <v>5.0860000000000003</v>
      </c>
      <c r="F415" s="65"/>
      <c r="G415" s="70" t="s">
        <v>1</v>
      </c>
      <c r="H415" s="1">
        <v>5.0860000000000003</v>
      </c>
      <c r="J415" s="65"/>
    </row>
    <row r="417" spans="1:10" x14ac:dyDescent="0.4">
      <c r="A417" s="66" t="s">
        <v>49</v>
      </c>
      <c r="B417" s="67" t="s">
        <v>159</v>
      </c>
      <c r="C417" s="65"/>
      <c r="D417" s="66" t="s">
        <v>174</v>
      </c>
      <c r="E417" s="67" t="s">
        <v>159</v>
      </c>
      <c r="F417" s="65"/>
      <c r="G417" s="66" t="s">
        <v>172</v>
      </c>
      <c r="H417" s="67" t="s">
        <v>159</v>
      </c>
      <c r="I417" s="65"/>
      <c r="J417" s="65"/>
    </row>
    <row r="418" spans="1:10" x14ac:dyDescent="0.4">
      <c r="A418" s="66" t="s">
        <v>11</v>
      </c>
      <c r="B418" s="51">
        <v>-2.3519999999999999</v>
      </c>
      <c r="C418" s="65"/>
      <c r="D418" s="66" t="s">
        <v>11</v>
      </c>
      <c r="E418" s="51">
        <v>-2.3616999999999999</v>
      </c>
      <c r="F418" s="65"/>
      <c r="G418" s="66" t="s">
        <v>11</v>
      </c>
      <c r="H418" s="51">
        <v>-2.3586999999999998</v>
      </c>
      <c r="I418" s="66" t="s">
        <v>2</v>
      </c>
      <c r="J418" s="69">
        <v>3.5489999999999999</v>
      </c>
    </row>
    <row r="419" spans="1:10" x14ac:dyDescent="0.4">
      <c r="A419" s="66" t="s">
        <v>19</v>
      </c>
      <c r="B419" s="68">
        <v>31.123000000000001</v>
      </c>
      <c r="C419" s="65"/>
      <c r="D419" s="66" t="s">
        <v>19</v>
      </c>
      <c r="E419" s="68">
        <v>31.132999999999999</v>
      </c>
      <c r="F419" s="65"/>
      <c r="G419" s="66" t="s">
        <v>19</v>
      </c>
      <c r="H419" s="1">
        <v>31.295999999999999</v>
      </c>
      <c r="I419" s="66" t="s">
        <v>252</v>
      </c>
      <c r="J419" s="69">
        <v>5.7380000000000004</v>
      </c>
    </row>
    <row r="420" spans="1:10" x14ac:dyDescent="0.4">
      <c r="A420" s="66" t="s">
        <v>0</v>
      </c>
      <c r="B420" s="69">
        <v>0.158</v>
      </c>
      <c r="C420" s="65"/>
      <c r="D420" s="66" t="s">
        <v>0</v>
      </c>
      <c r="E420" s="69">
        <v>0.158</v>
      </c>
      <c r="F420" s="65"/>
      <c r="G420" s="66" t="s">
        <v>0</v>
      </c>
      <c r="H420" s="69">
        <v>0.158</v>
      </c>
      <c r="I420" s="65"/>
      <c r="J420" s="65"/>
    </row>
    <row r="421" spans="1:10" x14ac:dyDescent="0.4">
      <c r="A421" s="70" t="s">
        <v>1</v>
      </c>
      <c r="B421" s="1">
        <v>4.1470000000000002</v>
      </c>
      <c r="C421" s="65"/>
      <c r="D421" s="70" t="s">
        <v>1</v>
      </c>
      <c r="E421" s="1">
        <v>4.1470000000000002</v>
      </c>
      <c r="F421" s="65"/>
      <c r="G421" s="70" t="s">
        <v>1</v>
      </c>
      <c r="H421" s="1">
        <v>4.1470000000000002</v>
      </c>
      <c r="J421" s="65"/>
    </row>
    <row r="423" spans="1:10" x14ac:dyDescent="0.4">
      <c r="A423" s="66" t="s">
        <v>49</v>
      </c>
      <c r="B423" s="67" t="s">
        <v>160</v>
      </c>
      <c r="C423" s="65"/>
      <c r="D423" s="66" t="s">
        <v>174</v>
      </c>
      <c r="E423" s="67" t="s">
        <v>160</v>
      </c>
      <c r="F423" s="65"/>
      <c r="G423" s="66" t="s">
        <v>172</v>
      </c>
      <c r="H423" s="67" t="s">
        <v>160</v>
      </c>
      <c r="I423" s="65"/>
      <c r="J423" s="65"/>
    </row>
    <row r="424" spans="1:10" x14ac:dyDescent="0.4">
      <c r="A424" s="66" t="s">
        <v>11</v>
      </c>
      <c r="B424" s="51">
        <v>-3.7126000000000001</v>
      </c>
      <c r="C424" s="65"/>
      <c r="D424" s="66" t="s">
        <v>11</v>
      </c>
      <c r="E424" s="51">
        <v>-3.665</v>
      </c>
      <c r="F424" s="65"/>
      <c r="G424" s="66" t="s">
        <v>11</v>
      </c>
      <c r="H424" s="51">
        <v>-3.6983000000000001</v>
      </c>
      <c r="I424" s="66" t="s">
        <v>2</v>
      </c>
      <c r="J424" s="69">
        <v>3.548</v>
      </c>
    </row>
    <row r="425" spans="1:10" x14ac:dyDescent="0.4">
      <c r="A425" s="66" t="s">
        <v>19</v>
      </c>
      <c r="B425" s="68">
        <v>32.207000000000001</v>
      </c>
      <c r="C425" s="65"/>
      <c r="D425" s="66" t="s">
        <v>19</v>
      </c>
      <c r="E425" s="68">
        <v>32.106000000000002</v>
      </c>
      <c r="F425" s="65"/>
      <c r="G425" s="66" t="s">
        <v>19</v>
      </c>
      <c r="H425" s="1">
        <v>31.847000000000001</v>
      </c>
      <c r="I425" s="66" t="s">
        <v>252</v>
      </c>
      <c r="J425" s="69">
        <v>5.8410000000000002</v>
      </c>
    </row>
    <row r="426" spans="1:10" x14ac:dyDescent="0.4">
      <c r="A426" s="66" t="s">
        <v>0</v>
      </c>
      <c r="B426" s="69">
        <v>0.23899999999999999</v>
      </c>
      <c r="C426" s="65"/>
      <c r="D426" s="66" t="s">
        <v>0</v>
      </c>
      <c r="E426" s="69">
        <v>0.23899999999999999</v>
      </c>
      <c r="F426" s="65"/>
      <c r="G426" s="66" t="s">
        <v>0</v>
      </c>
      <c r="H426" s="69">
        <v>0.23899999999999999</v>
      </c>
      <c r="I426" s="65"/>
      <c r="J426" s="65"/>
    </row>
    <row r="427" spans="1:10" x14ac:dyDescent="0.4">
      <c r="A427" s="70" t="s">
        <v>1</v>
      </c>
      <c r="B427" s="1">
        <v>3.62</v>
      </c>
      <c r="C427" s="65"/>
      <c r="D427" s="70" t="s">
        <v>1</v>
      </c>
      <c r="E427" s="1">
        <v>3.62</v>
      </c>
      <c r="F427" s="65"/>
      <c r="G427" s="70" t="s">
        <v>1</v>
      </c>
      <c r="H427" s="1">
        <v>3.62</v>
      </c>
      <c r="J427" s="65"/>
    </row>
    <row r="429" spans="1:10" x14ac:dyDescent="0.4">
      <c r="A429" s="66" t="s">
        <v>49</v>
      </c>
      <c r="B429" s="67" t="s">
        <v>165</v>
      </c>
      <c r="C429" s="65"/>
      <c r="D429" s="66" t="s">
        <v>174</v>
      </c>
      <c r="E429" s="67" t="s">
        <v>165</v>
      </c>
      <c r="F429" s="65"/>
      <c r="G429" s="66" t="s">
        <v>172</v>
      </c>
      <c r="H429" s="67" t="s">
        <v>165</v>
      </c>
      <c r="I429" s="65"/>
      <c r="J429" s="65"/>
    </row>
    <row r="430" spans="1:10" x14ac:dyDescent="0.4">
      <c r="A430" s="66" t="s">
        <v>11</v>
      </c>
      <c r="B430" s="51"/>
      <c r="C430" s="65"/>
      <c r="D430" s="66" t="s">
        <v>11</v>
      </c>
      <c r="E430" s="51">
        <v>-3.7507000000000001</v>
      </c>
      <c r="F430" s="65"/>
      <c r="G430" s="66" t="s">
        <v>11</v>
      </c>
      <c r="H430" s="51"/>
      <c r="I430" s="66" t="s">
        <v>2</v>
      </c>
      <c r="J430" s="69"/>
    </row>
    <row r="431" spans="1:10" x14ac:dyDescent="0.4">
      <c r="A431" s="66" t="s">
        <v>19</v>
      </c>
      <c r="B431" s="68"/>
      <c r="C431" s="65"/>
      <c r="D431" s="66" t="s">
        <v>19</v>
      </c>
      <c r="E431" s="68">
        <v>31.706</v>
      </c>
      <c r="F431" s="65"/>
      <c r="G431" s="66" t="s">
        <v>19</v>
      </c>
      <c r="H431" s="1"/>
      <c r="I431" s="66" t="s">
        <v>252</v>
      </c>
      <c r="J431" s="69"/>
    </row>
    <row r="432" spans="1:10" x14ac:dyDescent="0.4">
      <c r="A432" s="66" t="s">
        <v>0</v>
      </c>
      <c r="B432" s="69">
        <v>0.26</v>
      </c>
      <c r="C432" s="65"/>
      <c r="D432" s="66" t="s">
        <v>0</v>
      </c>
      <c r="E432" s="69">
        <v>0.26</v>
      </c>
      <c r="F432" s="65"/>
      <c r="G432" s="66" t="s">
        <v>0</v>
      </c>
      <c r="H432" s="69">
        <v>0.26</v>
      </c>
      <c r="I432" s="65"/>
      <c r="J432" s="65"/>
    </row>
    <row r="433" spans="1:10" x14ac:dyDescent="0.4">
      <c r="A433" s="70" t="s">
        <v>1</v>
      </c>
      <c r="B433" s="1">
        <v>3.4940000000000002</v>
      </c>
      <c r="C433" s="65"/>
      <c r="D433" s="70" t="s">
        <v>1</v>
      </c>
      <c r="E433" s="1">
        <v>3.4940000000000002</v>
      </c>
      <c r="F433" s="65"/>
      <c r="G433" s="70" t="s">
        <v>1</v>
      </c>
      <c r="H433" s="1">
        <v>3.4940000000000002</v>
      </c>
      <c r="J433" s="65"/>
    </row>
    <row r="435" spans="1:10" x14ac:dyDescent="0.4">
      <c r="A435" s="66" t="s">
        <v>49</v>
      </c>
      <c r="B435" s="67" t="s">
        <v>216</v>
      </c>
      <c r="C435" s="65"/>
      <c r="D435" s="66" t="s">
        <v>174</v>
      </c>
      <c r="E435" s="67" t="s">
        <v>216</v>
      </c>
      <c r="F435" s="65"/>
      <c r="G435" s="66" t="s">
        <v>172</v>
      </c>
      <c r="H435" s="67" t="s">
        <v>216</v>
      </c>
      <c r="I435" s="65"/>
      <c r="J435" s="65"/>
    </row>
    <row r="436" spans="1:10" x14ac:dyDescent="0.4">
      <c r="A436" s="66" t="s">
        <v>11</v>
      </c>
      <c r="B436" s="51">
        <v>-4.1007999999999996</v>
      </c>
      <c r="C436" s="65"/>
      <c r="D436" s="66" t="s">
        <v>11</v>
      </c>
      <c r="E436" s="51"/>
      <c r="F436" s="65"/>
      <c r="G436" s="66" t="s">
        <v>11</v>
      </c>
      <c r="H436" s="51"/>
      <c r="I436" s="66" t="s">
        <v>2</v>
      </c>
      <c r="J436" s="69"/>
    </row>
    <row r="437" spans="1:10" x14ac:dyDescent="0.4">
      <c r="A437" s="66" t="s">
        <v>19</v>
      </c>
      <c r="B437" s="68">
        <v>45.384999999999998</v>
      </c>
      <c r="C437" s="65"/>
      <c r="D437" s="66" t="s">
        <v>19</v>
      </c>
      <c r="E437" s="68"/>
      <c r="F437" s="65"/>
      <c r="G437" s="66" t="s">
        <v>19</v>
      </c>
      <c r="H437" s="1"/>
      <c r="I437" s="66" t="s">
        <v>252</v>
      </c>
      <c r="J437" s="69"/>
    </row>
    <row r="438" spans="1:10" x14ac:dyDescent="0.4">
      <c r="A438" s="66" t="s">
        <v>0</v>
      </c>
      <c r="B438" s="69">
        <v>0.151</v>
      </c>
      <c r="C438" s="65"/>
      <c r="D438" s="66" t="s">
        <v>0</v>
      </c>
      <c r="E438" s="69">
        <v>0.151</v>
      </c>
      <c r="F438" s="65"/>
      <c r="G438" s="66" t="s">
        <v>0</v>
      </c>
      <c r="H438" s="69">
        <v>0.151</v>
      </c>
      <c r="I438" s="65"/>
      <c r="J438" s="65"/>
    </row>
    <row r="439" spans="1:10" x14ac:dyDescent="0.4">
      <c r="A439" s="70" t="s">
        <v>1</v>
      </c>
      <c r="B439" s="1">
        <v>2.0489999999999999</v>
      </c>
      <c r="C439" s="65"/>
      <c r="D439" s="70" t="s">
        <v>1</v>
      </c>
      <c r="E439" s="1">
        <v>2.0489999999999999</v>
      </c>
      <c r="F439" s="65"/>
      <c r="G439" s="70" t="s">
        <v>1</v>
      </c>
      <c r="H439" s="1">
        <v>2.0489999999999999</v>
      </c>
      <c r="J439" s="65"/>
    </row>
    <row r="441" spans="1:10" x14ac:dyDescent="0.4">
      <c r="A441" s="66" t="s">
        <v>49</v>
      </c>
      <c r="B441" s="67" t="s">
        <v>161</v>
      </c>
      <c r="C441" s="65"/>
      <c r="D441" s="66" t="s">
        <v>174</v>
      </c>
      <c r="E441" s="67" t="s">
        <v>161</v>
      </c>
      <c r="F441" s="65"/>
      <c r="G441" s="66" t="s">
        <v>172</v>
      </c>
      <c r="H441" s="67" t="s">
        <v>161</v>
      </c>
      <c r="I441" s="65"/>
      <c r="J441" s="65"/>
    </row>
    <row r="442" spans="1:10" x14ac:dyDescent="0.4">
      <c r="A442" s="66" t="s">
        <v>11</v>
      </c>
      <c r="B442" s="51">
        <v>-7.4138999999999999</v>
      </c>
      <c r="C442" s="65"/>
      <c r="D442" s="66" t="s">
        <v>11</v>
      </c>
      <c r="E442" s="51"/>
      <c r="F442" s="65"/>
      <c r="G442" s="66" t="s">
        <v>11</v>
      </c>
      <c r="H442" s="51"/>
      <c r="I442" s="66" t="s">
        <v>2</v>
      </c>
      <c r="J442" s="69"/>
    </row>
    <row r="443" spans="1:10" x14ac:dyDescent="0.4">
      <c r="A443" s="66" t="s">
        <v>19</v>
      </c>
      <c r="B443" s="68">
        <v>32.029000000000003</v>
      </c>
      <c r="C443" s="65"/>
      <c r="D443" s="66" t="s">
        <v>19</v>
      </c>
      <c r="E443" s="68"/>
      <c r="F443" s="65"/>
      <c r="G443" s="66" t="s">
        <v>19</v>
      </c>
      <c r="H443" s="1"/>
      <c r="I443" s="66" t="s">
        <v>252</v>
      </c>
      <c r="J443" s="69"/>
    </row>
    <row r="444" spans="1:10" x14ac:dyDescent="0.4">
      <c r="A444" s="66" t="s">
        <v>0</v>
      </c>
      <c r="B444" s="69">
        <v>0.34599999999999997</v>
      </c>
      <c r="C444" s="65"/>
      <c r="D444" s="66" t="s">
        <v>0</v>
      </c>
      <c r="E444" s="69">
        <v>0.34599999999999997</v>
      </c>
      <c r="F444" s="65"/>
      <c r="G444" s="66" t="s">
        <v>0</v>
      </c>
      <c r="H444" s="69">
        <v>0.34599999999999997</v>
      </c>
      <c r="I444" s="65"/>
      <c r="J444" s="65"/>
    </row>
    <row r="445" spans="1:10" x14ac:dyDescent="0.4">
      <c r="A445" s="70" t="s">
        <v>1</v>
      </c>
      <c r="B445" s="1">
        <v>2.3109999999999999</v>
      </c>
      <c r="C445" s="65"/>
      <c r="D445" s="70" t="s">
        <v>1</v>
      </c>
      <c r="E445" s="1">
        <v>2.3109999999999999</v>
      </c>
      <c r="F445" s="65"/>
      <c r="G445" s="70" t="s">
        <v>1</v>
      </c>
      <c r="H445" s="1">
        <v>2.3109999999999999</v>
      </c>
      <c r="J445" s="65"/>
    </row>
    <row r="447" spans="1:10" x14ac:dyDescent="0.4">
      <c r="A447" s="66" t="s">
        <v>49</v>
      </c>
      <c r="B447" s="67" t="s">
        <v>218</v>
      </c>
      <c r="C447" s="65"/>
      <c r="D447" s="66" t="s">
        <v>174</v>
      </c>
      <c r="E447" s="67" t="s">
        <v>218</v>
      </c>
      <c r="F447" s="65"/>
      <c r="G447" s="66" t="s">
        <v>172</v>
      </c>
      <c r="H447" s="67" t="s">
        <v>218</v>
      </c>
      <c r="I447" s="65"/>
      <c r="J447" s="65"/>
    </row>
    <row r="448" spans="1:10" x14ac:dyDescent="0.4">
      <c r="A448" s="66" t="s">
        <v>11</v>
      </c>
      <c r="B448" s="51">
        <v>-9.5146999999999995</v>
      </c>
      <c r="C448" s="65"/>
      <c r="D448" s="66" t="s">
        <v>11</v>
      </c>
      <c r="E448" s="51"/>
      <c r="F448" s="65"/>
      <c r="G448" s="66" t="s">
        <v>11</v>
      </c>
      <c r="H448" s="51"/>
      <c r="I448" s="66" t="s">
        <v>2</v>
      </c>
      <c r="J448" s="69"/>
    </row>
    <row r="449" spans="1:10" x14ac:dyDescent="0.4">
      <c r="A449" s="66" t="s">
        <v>19</v>
      </c>
      <c r="B449" s="68">
        <v>25.21</v>
      </c>
      <c r="C449" s="65"/>
      <c r="D449" s="66" t="s">
        <v>19</v>
      </c>
      <c r="E449" s="68"/>
      <c r="F449" s="65"/>
      <c r="G449" s="66" t="s">
        <v>19</v>
      </c>
      <c r="H449" s="1"/>
      <c r="I449" s="66" t="s">
        <v>252</v>
      </c>
      <c r="J449" s="69"/>
    </row>
    <row r="450" spans="1:10" x14ac:dyDescent="0.4">
      <c r="A450" s="66" t="s">
        <v>0</v>
      </c>
      <c r="B450" s="69">
        <v>0.57699999999999996</v>
      </c>
      <c r="C450" s="65"/>
      <c r="D450" s="66" t="s">
        <v>0</v>
      </c>
      <c r="E450" s="69">
        <v>0.57699999999999996</v>
      </c>
      <c r="F450" s="65"/>
      <c r="G450" s="66" t="s">
        <v>0</v>
      </c>
      <c r="H450" s="69">
        <v>0.57699999999999996</v>
      </c>
      <c r="I450" s="65"/>
      <c r="J450" s="65"/>
    </row>
    <row r="451" spans="1:10" x14ac:dyDescent="0.4">
      <c r="A451" s="70" t="s">
        <v>1</v>
      </c>
      <c r="B451" s="1">
        <v>2.94</v>
      </c>
      <c r="C451" s="65"/>
      <c r="D451" s="70" t="s">
        <v>1</v>
      </c>
      <c r="E451" s="1">
        <v>2.94</v>
      </c>
      <c r="F451" s="65"/>
      <c r="G451" s="70" t="s">
        <v>1</v>
      </c>
      <c r="H451" s="1">
        <v>2.94</v>
      </c>
      <c r="J451" s="65"/>
    </row>
    <row r="453" spans="1:10" x14ac:dyDescent="0.4">
      <c r="A453" s="66" t="s">
        <v>49</v>
      </c>
      <c r="B453" s="67" t="s">
        <v>219</v>
      </c>
      <c r="C453" s="65"/>
      <c r="D453" s="66" t="s">
        <v>174</v>
      </c>
      <c r="E453" s="67" t="s">
        <v>219</v>
      </c>
      <c r="F453" s="65"/>
      <c r="G453" s="66" t="s">
        <v>172</v>
      </c>
      <c r="H453" s="67" t="s">
        <v>219</v>
      </c>
      <c r="I453" s="65"/>
      <c r="J453" s="65"/>
    </row>
    <row r="454" spans="1:10" x14ac:dyDescent="0.4">
      <c r="A454" s="66" t="s">
        <v>11</v>
      </c>
      <c r="B454" s="51">
        <v>-10.919</v>
      </c>
      <c r="C454" s="65"/>
      <c r="D454" s="66" t="s">
        <v>11</v>
      </c>
      <c r="E454" s="51">
        <v>-11.02</v>
      </c>
      <c r="F454" s="65"/>
      <c r="G454" s="66" t="s">
        <v>11</v>
      </c>
      <c r="H454" s="51"/>
      <c r="I454" s="66" t="s">
        <v>2</v>
      </c>
      <c r="J454" s="69"/>
    </row>
    <row r="455" spans="1:10" x14ac:dyDescent="0.4">
      <c r="A455" s="66" t="s">
        <v>19</v>
      </c>
      <c r="B455" s="68">
        <v>21.765999999999998</v>
      </c>
      <c r="C455" s="65"/>
      <c r="D455" s="66" t="s">
        <v>19</v>
      </c>
      <c r="E455" s="68">
        <v>20.228000000000002</v>
      </c>
      <c r="F455" s="65"/>
      <c r="G455" s="66" t="s">
        <v>19</v>
      </c>
      <c r="H455" s="1"/>
      <c r="I455" s="66" t="s">
        <v>252</v>
      </c>
      <c r="J455" s="69"/>
    </row>
    <row r="456" spans="1:10" x14ac:dyDescent="0.4">
      <c r="A456" s="66" t="s">
        <v>0</v>
      </c>
      <c r="B456" s="69">
        <v>0.89900000000000002</v>
      </c>
      <c r="C456" s="65"/>
      <c r="D456" s="66" t="s">
        <v>0</v>
      </c>
      <c r="E456" s="69">
        <v>0.89900000000000002</v>
      </c>
      <c r="F456" s="65"/>
      <c r="G456" s="66" t="s">
        <v>0</v>
      </c>
      <c r="H456" s="69">
        <v>0.89900000000000002</v>
      </c>
      <c r="I456" s="65"/>
      <c r="J456" s="65"/>
    </row>
    <row r="457" spans="1:10" x14ac:dyDescent="0.4">
      <c r="A457" s="70" t="s">
        <v>1</v>
      </c>
      <c r="B457" s="1">
        <v>3.9710000000000001</v>
      </c>
      <c r="C457" s="65"/>
      <c r="D457" s="70" t="s">
        <v>1</v>
      </c>
      <c r="E457" s="1">
        <v>3.9710000000000001</v>
      </c>
      <c r="F457" s="65"/>
      <c r="G457" s="70" t="s">
        <v>1</v>
      </c>
      <c r="H457" s="1">
        <v>3.9710000000000001</v>
      </c>
      <c r="J457" s="65"/>
    </row>
    <row r="459" spans="1:10" x14ac:dyDescent="0.4">
      <c r="A459" s="66" t="s">
        <v>49</v>
      </c>
      <c r="B459" s="67" t="s">
        <v>221</v>
      </c>
      <c r="C459" s="65"/>
      <c r="D459" s="66" t="s">
        <v>174</v>
      </c>
      <c r="E459" s="67" t="s">
        <v>221</v>
      </c>
      <c r="F459" s="65"/>
      <c r="G459" s="66" t="s">
        <v>172</v>
      </c>
      <c r="H459" s="67" t="s">
        <v>221</v>
      </c>
      <c r="I459" s="65"/>
      <c r="J459" s="65"/>
    </row>
    <row r="460" spans="1:10" x14ac:dyDescent="0.4">
      <c r="A460" s="66" t="s">
        <v>11</v>
      </c>
      <c r="B460" s="51"/>
      <c r="C460" s="65"/>
      <c r="D460" s="66" t="s">
        <v>11</v>
      </c>
      <c r="E460" s="51">
        <v>-12.500299999999999</v>
      </c>
      <c r="F460" s="65"/>
      <c r="G460" s="66" t="s">
        <v>11</v>
      </c>
      <c r="H460" s="51"/>
      <c r="I460" s="66" t="s">
        <v>2</v>
      </c>
      <c r="J460" s="69"/>
    </row>
    <row r="461" spans="1:10" x14ac:dyDescent="0.4">
      <c r="A461" s="66" t="s">
        <v>19</v>
      </c>
      <c r="B461" s="68"/>
      <c r="C461" s="65"/>
      <c r="D461" s="66" t="s">
        <v>19</v>
      </c>
      <c r="E461" s="68">
        <v>17.754999999999999</v>
      </c>
      <c r="F461" s="65"/>
      <c r="G461" s="66" t="s">
        <v>19</v>
      </c>
      <c r="H461" s="1"/>
      <c r="I461" s="66" t="s">
        <v>252</v>
      </c>
      <c r="J461" s="69"/>
    </row>
    <row r="462" spans="1:10" x14ac:dyDescent="0.4">
      <c r="A462" s="66" t="s">
        <v>0</v>
      </c>
      <c r="B462" s="69">
        <v>1.272</v>
      </c>
      <c r="C462" s="65"/>
      <c r="D462" s="66" t="s">
        <v>0</v>
      </c>
      <c r="E462" s="69">
        <v>1.272</v>
      </c>
      <c r="F462" s="65"/>
      <c r="G462" s="66" t="s">
        <v>0</v>
      </c>
      <c r="H462" s="69">
        <v>1.272</v>
      </c>
      <c r="I462" s="65"/>
      <c r="J462" s="65"/>
    </row>
    <row r="463" spans="1:10" x14ac:dyDescent="0.4">
      <c r="A463" s="70" t="s">
        <v>1</v>
      </c>
      <c r="B463" s="1">
        <v>4.274</v>
      </c>
      <c r="C463" s="65"/>
      <c r="D463" s="70" t="s">
        <v>1</v>
      </c>
      <c r="E463" s="1">
        <v>4.274</v>
      </c>
      <c r="F463" s="65"/>
      <c r="G463" s="70" t="s">
        <v>1</v>
      </c>
      <c r="H463" s="1">
        <v>4.274</v>
      </c>
      <c r="J463" s="65"/>
    </row>
    <row r="465" spans="1:10" x14ac:dyDescent="0.4">
      <c r="A465" s="66" t="s">
        <v>49</v>
      </c>
      <c r="B465" s="67" t="s">
        <v>240</v>
      </c>
      <c r="C465" s="65"/>
      <c r="D465" s="66" t="s">
        <v>174</v>
      </c>
      <c r="E465" s="67" t="s">
        <v>240</v>
      </c>
      <c r="F465" s="65"/>
      <c r="G465" s="66" t="s">
        <v>172</v>
      </c>
      <c r="H465" s="67" t="s">
        <v>240</v>
      </c>
      <c r="I465" s="65"/>
      <c r="J465" s="65"/>
    </row>
    <row r="466" spans="1:10" x14ac:dyDescent="0.4">
      <c r="A466" s="66" t="s">
        <v>11</v>
      </c>
      <c r="B466" s="51">
        <v>-13.990600000000001</v>
      </c>
      <c r="C466" s="65"/>
      <c r="D466" s="66" t="s">
        <v>11</v>
      </c>
      <c r="E466" s="51">
        <v>-13.722099999999999</v>
      </c>
      <c r="F466" s="65"/>
      <c r="G466" s="66" t="s">
        <v>11</v>
      </c>
      <c r="H466" s="51"/>
      <c r="I466" s="66" t="s">
        <v>2</v>
      </c>
      <c r="J466" s="69"/>
    </row>
    <row r="467" spans="1:10" x14ac:dyDescent="0.4">
      <c r="A467" s="66" t="s">
        <v>19</v>
      </c>
      <c r="B467" s="68">
        <v>27.449000000000002</v>
      </c>
      <c r="C467" s="65"/>
      <c r="D467" s="66" t="s">
        <v>19</v>
      </c>
      <c r="E467" s="68">
        <v>16.484000000000002</v>
      </c>
      <c r="F467" s="65"/>
      <c r="G467" s="66" t="s">
        <v>19</v>
      </c>
      <c r="H467" s="1"/>
      <c r="I467" s="66" t="s">
        <v>252</v>
      </c>
      <c r="J467" s="69"/>
    </row>
    <row r="468" spans="1:10" x14ac:dyDescent="0.4">
      <c r="A468" s="66" t="s">
        <v>0</v>
      </c>
      <c r="B468" s="69"/>
      <c r="C468" s="65"/>
      <c r="D468" s="66" t="s">
        <v>0</v>
      </c>
      <c r="E468" s="69"/>
      <c r="F468" s="65"/>
      <c r="G468" s="66" t="s">
        <v>0</v>
      </c>
      <c r="H468" s="69"/>
      <c r="I468" s="65"/>
      <c r="J468" s="65"/>
    </row>
    <row r="469" spans="1:10" x14ac:dyDescent="0.4">
      <c r="A469" s="70" t="s">
        <v>1</v>
      </c>
      <c r="B469" s="1"/>
      <c r="C469" s="65"/>
      <c r="D469" s="70" t="s">
        <v>1</v>
      </c>
      <c r="E469" s="1"/>
      <c r="F469" s="65"/>
      <c r="G469" s="70" t="s">
        <v>1</v>
      </c>
      <c r="H469" s="1"/>
      <c r="J469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fit_3NN_FCC</vt:lpstr>
      <vt:lpstr>fit_3NN_BCC</vt:lpstr>
      <vt:lpstr>fit_3NN_HCP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2024-11-26T04:13:32Z</dcterms:modified>
</cp:coreProperties>
</file>