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14C5A1E-77AC-4364-9992-4101483CFF9E}" xr6:coauthVersionLast="47" xr6:coauthVersionMax="47" xr10:uidLastSave="{00000000-0000-0000-0000-000000000000}"/>
  <bookViews>
    <workbookView xWindow="405" yWindow="0" windowWidth="25710" windowHeight="15480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4" l="1"/>
  <c r="N3" i="4"/>
  <c r="G25" i="4" s="1"/>
  <c r="G36" i="4" s="1"/>
  <c r="N13" i="4"/>
  <c r="E31" i="4"/>
  <c r="F31" i="4"/>
  <c r="E29" i="4"/>
  <c r="I29" i="4"/>
  <c r="D29" i="4"/>
  <c r="L31" i="4"/>
  <c r="J30" i="4"/>
  <c r="I30" i="4"/>
  <c r="B19" i="4"/>
  <c r="B18" i="4"/>
  <c r="I24" i="4" s="1"/>
  <c r="G24" i="4"/>
  <c r="F24" i="4"/>
  <c r="M25" i="4"/>
  <c r="M36" i="4" s="1"/>
  <c r="M26" i="4"/>
  <c r="M31" i="4" s="1"/>
  <c r="L26" i="4"/>
  <c r="L37" i="4" s="1"/>
  <c r="L25" i="4"/>
  <c r="L36" i="4" s="1"/>
  <c r="M24" i="4"/>
  <c r="M35" i="4" s="1"/>
  <c r="L24" i="4"/>
  <c r="L35" i="4" s="1"/>
  <c r="N17" i="4"/>
  <c r="N7" i="4"/>
  <c r="D25" i="4" s="1"/>
  <c r="D36" i="4" s="1"/>
  <c r="H26" i="4"/>
  <c r="H31" i="4" s="1"/>
  <c r="H24" i="4"/>
  <c r="H29" i="4" s="1"/>
  <c r="G26" i="4"/>
  <c r="G31" i="4" s="1"/>
  <c r="F36" i="4"/>
  <c r="E26" i="4"/>
  <c r="E24" i="4"/>
  <c r="D26" i="4"/>
  <c r="D24" i="4"/>
  <c r="N16" i="4"/>
  <c r="K12" i="4"/>
  <c r="K13" i="4"/>
  <c r="E12" i="4"/>
  <c r="E13" i="4"/>
  <c r="K14" i="4"/>
  <c r="E14" i="4"/>
  <c r="N6" i="4"/>
  <c r="F37" i="4" s="1"/>
  <c r="N5" i="4"/>
  <c r="E25" i="4" s="1"/>
  <c r="E36" i="4" s="1"/>
  <c r="H19" i="4"/>
  <c r="J26" i="4" s="1"/>
  <c r="J31" i="4" s="1"/>
  <c r="H18" i="4"/>
  <c r="I26" i="4" s="1"/>
  <c r="I31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M37" i="4" l="1"/>
  <c r="L29" i="4"/>
  <c r="P36" i="4"/>
  <c r="N4" i="4"/>
  <c r="H25" i="4" s="1"/>
  <c r="H36" i="4" s="1"/>
  <c r="I36" i="4" s="1"/>
  <c r="M29" i="4"/>
  <c r="L30" i="4"/>
  <c r="M30" i="4"/>
  <c r="G29" i="4"/>
  <c r="G35" i="4" s="1"/>
  <c r="D31" i="4"/>
  <c r="D37" i="4" s="1"/>
  <c r="E35" i="4"/>
  <c r="E37" i="4"/>
  <c r="F29" i="4"/>
  <c r="F35" i="4" s="1"/>
  <c r="G37" i="4"/>
  <c r="H35" i="4"/>
  <c r="H37" i="4"/>
  <c r="D35" i="4"/>
  <c r="N20" i="4"/>
  <c r="J24" i="4"/>
  <c r="J29" i="4" s="1"/>
  <c r="N19" i="4"/>
  <c r="N9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I35" i="4" l="1"/>
  <c r="I37" i="4"/>
  <c r="Q7" i="4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Q8" i="4" l="1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<sst xmlns="http://schemas.openxmlformats.org/spreadsheetml/2006/main" count="627" uniqueCount="152">
  <si>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</si>
  <si>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</si>
  <si>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</si>
  <si>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</si>
  <si>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</si>
  <si>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</si>
  <si>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</si>
  <si>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</si>
  <si>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</si>
  <si>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</si>
  <si>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</si>
  <si>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</si>
  <si>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</si>
  <si>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</si>
  <si>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</si>
  <si>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</si>
  <si>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</si>
  <si>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</si>
  <si>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</si>
  <si>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</si>
  <si>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</si>
  <si>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</si>
  <si>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</si>
  <si>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</si>
  <si>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</si>
  <si>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</si>
  <si>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</si>
  <si>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</si>
  <si>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</si>
  <si>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</si>
  <si>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</si>
  <si>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</si>
  <si>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</si>
  <si>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</si>
  <si>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</si>
  <si>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</si>
  <si>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</si>
  <si>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</si>
  <si>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</si>
  <si>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</si>
  <si>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</si>
  <si>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</si>
  <si>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</si>
  <si>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</si>
  <si>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</si>
  <si>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</si>
  <si>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</si>
  <si>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</si>
  <si>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</si>
  <si>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</si>
  <si>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</si>
  <si>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</si>
  <si>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</si>
  <si>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</si>
  <si>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</si>
  <si>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</si>
  <si>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</si>
  <si>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</si>
  <si>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</si>
  <si>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</si>
  <si>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</si>
  <si>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</si>
  <si>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</si>
  <si>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</si>
  <si>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</si>
  <si>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</si>
  <si>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</si>
  <si>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</si>
  <si>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</si>
  <si>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</si>
  <si>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</si>
  <si>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</si>
  <si>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</si>
  <si>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</si>
  <si>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</si>
  <si>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</si>
  <si>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</si>
  <si>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</si>
  <si>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</si>
  <si>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</si>
  <si>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</si>
  <si>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</si>
  <si>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</si>
  <si>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</si>
  <si>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</si>
  <si>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</si>
  <si>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</si>
  <si>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</si>
  <si>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</si>
  <si>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</si>
  <si>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</si>
  <si>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</si>
  <si>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</si>
  <si>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</si>
  <si>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</si>
  <si>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</si>
  <si>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</si>
  <si>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</si>
  <si>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</si>
  <si>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</si>
  <si>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</si>
  <si>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</si>
  <si>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</si>
  <si>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</si>
  <si>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</si>
  <si>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</si>
  <si>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</si>
  <si>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</si>
  <si>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</si>
  <si>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</si>
  <si>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</si>
  <si>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</si>
  <si>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</si>
  <si>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</si>
  <si>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</si>
  <si>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</si>
  <si>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</si>
  <si>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</si>
  <si>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</si>
  <si>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</si>
  <si>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</si>
  <si>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</si>
  <si>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</si>
  <si>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</si>
  <si>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</si>
  <si>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</si>
  <si>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</si>
  <si>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</si>
  <si>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</si>
  <si>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</si>
  <si>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</si>
  <si>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</si>
  <si>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</si>
  <si>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</si>
  <si>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</si>
  <si>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</si>
  <si>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</si>
  <si>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</si>
  <si>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</si>
  <si>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</si>
  <si>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</si>
  <si>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</si>
  <si>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</si>
  <si>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</si>
  <si>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</si>
  <si>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</si>
  <si>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</si>
  <si>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</si>
  <si>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</si>
  <si>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</si>
  <si>
    <t>check -&gt;</t>
    <phoneticPr fontId="1"/>
  </si>
  <si>
    <t>xi = sqrt(chi*xi_AA*xi_BB)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</si>
</sst>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1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1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1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5" xfId="0" applyBorder="1">
      <alignment vertical="center"/>
    </xf>
    <xf numFmtId="181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39"/>
  <sheetViews>
    <sheetView tabSelected="1" topLeftCell="A13" workbookViewId="0">
      <selection activeCell="Q36" sqref="Q36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N13*SQRT(B4*H4)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1.9775166306521124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(B6+H6)/(B6/B8+H6/H8)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M12" s="1" t="s">
        <v>101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SQRT(H10)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SQRT(H11*EXP(2*N6*N16)/EXP(2*N6*N7))</f>
        <v>0.98137141010471662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M15" t="s">
        <v>151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(B7+H7)/(B7/B8+H7/H8)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92</v>
      </c>
      <c r="N17" s="13">
        <f>(B6+H6)/(B6/B8+H6/H8)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1.9775166306521124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39">
        <v>2.6391</v>
      </c>
      <c r="E30" s="39">
        <v>10.257</v>
      </c>
      <c r="F30" s="39">
        <v>2.3254999999999999</v>
      </c>
      <c r="G30" s="39">
        <v>0.16492999999999999</v>
      </c>
      <c r="H30" s="39">
        <v>2.0150000000000001</v>
      </c>
      <c r="I30" s="39">
        <f t="shared" ref="I30" si="1">SQRT(2)*1.024*D30</f>
        <v>3.8218250367578479</v>
      </c>
      <c r="J30" s="39">
        <f>SQRT(2)*1.101*D30</f>
        <v>4.109208364717178</v>
      </c>
      <c r="K30" s="1" t="s">
        <v>135</v>
      </c>
      <c r="L30" s="1" t="str">
        <f t="shared" ref="L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3:16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3:16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1" t="s">
        <v>137</v>
      </c>
      <c r="J34" s="1"/>
      <c r="K34" s="1"/>
      <c r="L34" s="1" t="s">
        <v>143</v>
      </c>
      <c r="M34" s="1" t="s">
        <v>144</v>
      </c>
    </row>
    <row r="35" spans="3:16" x14ac:dyDescent="0.4">
      <c r="C35" s="9" t="s">
        <v>115</v>
      </c>
      <c r="D35" s="36">
        <f t="shared" ref="D35:H37" si="5">D24-D29</f>
        <v>0</v>
      </c>
      <c r="E35" s="36">
        <f t="shared" si="5"/>
        <v>0</v>
      </c>
      <c r="F35" s="36">
        <f t="shared" si="5"/>
        <v>0</v>
      </c>
      <c r="G35" s="36">
        <f t="shared" si="5"/>
        <v>0</v>
      </c>
      <c r="H35" s="36">
        <f t="shared" si="5"/>
        <v>0</v>
      </c>
      <c r="I35" s="40">
        <f>(D35/D29+E35/E29+F35/F29+G35/G29+H35/H29)/5*100</f>
        <v>0</v>
      </c>
      <c r="J35" s="36"/>
      <c r="K35" s="36"/>
      <c r="L35" s="1" t="str">
        <f t="shared" ref="L35:M37" si="6">L24</f>
        <v>Mo</v>
      </c>
      <c r="M35" s="1" t="str">
        <f t="shared" si="6"/>
        <v>Mo</v>
      </c>
    </row>
    <row r="36" spans="3:16" x14ac:dyDescent="0.4">
      <c r="C36" s="9" t="s">
        <v>116</v>
      </c>
      <c r="D36" s="40">
        <f t="shared" si="5"/>
        <v>-4.7934404462175451E-3</v>
      </c>
      <c r="E36" s="40">
        <f t="shared" si="5"/>
        <v>7.0000000000014495E-4</v>
      </c>
      <c r="F36" s="40">
        <f t="shared" si="5"/>
        <v>-0.27439999999999998</v>
      </c>
      <c r="G36" s="40">
        <f t="shared" si="5"/>
        <v>1.9405088050317154E-6</v>
      </c>
      <c r="H36" s="40">
        <f t="shared" si="5"/>
        <v>-3.7483369347887763E-2</v>
      </c>
      <c r="I36" s="43">
        <f>(D36/D30+E36/E30+F36/F30+G36/G30+H36/H30)/5*100</f>
        <v>-2.76669205772229</v>
      </c>
      <c r="J36" t="s">
        <v>148</v>
      </c>
      <c r="K36" s="36"/>
      <c r="L36" s="1" t="str">
        <f t="shared" si="6"/>
        <v>Mo</v>
      </c>
      <c r="M36" s="1" t="str">
        <f t="shared" si="6"/>
        <v>Fe</v>
      </c>
      <c r="N36" t="s">
        <v>150</v>
      </c>
      <c r="O36" s="28" t="s">
        <v>80</v>
      </c>
      <c r="P36" s="1">
        <f>N14</f>
        <v>0.98137141010471662</v>
      </c>
    </row>
    <row r="37" spans="3:16" x14ac:dyDescent="0.4">
      <c r="C37" s="8" t="s">
        <v>117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40">
        <f>(D37/D31+E37/E31+F37/F31+G37/G31+H37/H31)/5*100</f>
        <v>0</v>
      </c>
      <c r="J37" s="36"/>
      <c r="K37" s="36"/>
      <c r="L37" s="1" t="str">
        <f t="shared" si="6"/>
        <v>Fe</v>
      </c>
      <c r="M37" s="1" t="str">
        <f t="shared" si="6"/>
        <v>Fe</v>
      </c>
    </row>
    <row r="38" spans="3:16" x14ac:dyDescent="0.4">
      <c r="C38" s="42" t="s">
        <v>147</v>
      </c>
    </row>
    <row r="39" spans="3:16" x14ac:dyDescent="0.4">
      <c r="C39" s="9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2024-11-13T11:04:41Z</dcterms:modified>
</cp:coreProperties>
</file>