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EC7D35D3-F442-4240-AA4B-567A8AF38E58}" xr6:coauthVersionLast="47" xr6:coauthVersionMax="47" xr10:uidLastSave="{00000000-0000-0000-0000-000000000000}"/>
  <bookViews>
    <workbookView xWindow="1950" yWindow="975" windowWidth="21240" windowHeight="15225" activeTab="4" xr2:uid="{B1CE91EC-0DE3-4F38-BC70-60547E21D489}"/>
  </bookViews>
  <sheets>
    <sheet name="fit_5NN_FCC" sheetId="11" r:id="rId1"/>
    <sheet name="fit_6NN_BCC" sheetId="10" r:id="rId2"/>
    <sheet name="fit_5NN_HCP" sheetId="5" r:id="rId3"/>
    <sheet name="table" sheetId="3" r:id="rId4"/>
    <sheet name="Data" sheetId="12" r:id="rId5"/>
  </sheets>
  <definedNames>
    <definedName name="solver_adj" localSheetId="0" hidden="1">fit_5NN_FCC!$O$5:$O$7</definedName>
    <definedName name="solver_adj" localSheetId="2" hidden="1">fit_5NN_HCP!$O$5:$O$7</definedName>
    <definedName name="solver_adj" localSheetId="1" hidden="1">fit_6NN_BCC!$O$5:$O$7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fit_5NN_FCC!$O$4</definedName>
    <definedName name="solver_lhs1" localSheetId="2" hidden="1">fit_5NN_HCP!$O$4</definedName>
    <definedName name="solver_lhs1" localSheetId="1" hidden="1">fit_6NN_BCC!$O$4</definedName>
    <definedName name="solver_lhs2" localSheetId="0" hidden="1">fit_5NN_FCC!$O$6</definedName>
    <definedName name="solver_lhs2" localSheetId="2" hidden="1">fit_5NN_HCP!$O$6</definedName>
    <definedName name="solver_lhs2" localSheetId="1" hidden="1">fit_6NN_BCC!$O$6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fit_5NN_FCC!$P$19</definedName>
    <definedName name="solver_opt" localSheetId="2" hidden="1">fit_5NN_HCP!$P$19</definedName>
    <definedName name="solver_opt" localSheetId="1" hidden="1">fit_6NN_BCC!$P$19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7" i="12" l="1"/>
  <c r="H330" i="12"/>
  <c r="H96" i="12"/>
  <c r="H90" i="12"/>
  <c r="H42" i="12"/>
  <c r="E32" i="12"/>
  <c r="O4" i="11" l="1"/>
  <c r="O4" i="5"/>
  <c r="O4" i="10"/>
  <c r="AA9" i="10"/>
  <c r="Z9" i="10"/>
  <c r="H15" i="5"/>
  <c r="L5" i="5" l="1"/>
  <c r="L7" i="5"/>
  <c r="L6" i="5"/>
  <c r="L4" i="5" l="1"/>
  <c r="L7" i="10"/>
  <c r="L6" i="10"/>
  <c r="L5" i="10"/>
  <c r="L4" i="10"/>
  <c r="L7" i="11"/>
  <c r="L6" i="11"/>
  <c r="L5" i="11"/>
  <c r="H14" i="5" l="1"/>
  <c r="S5" i="5"/>
  <c r="V9" i="5"/>
  <c r="O9" i="10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X5" i="5" l="1"/>
  <c r="X9" i="5"/>
  <c r="W9" i="5"/>
  <c r="W5" i="5"/>
  <c r="L4" i="11"/>
  <c r="M199" i="11"/>
  <c r="M299" i="11"/>
  <c r="M203" i="11"/>
  <c r="M201" i="11"/>
  <c r="M192" i="11"/>
  <c r="M462" i="11"/>
  <c r="M450" i="11"/>
  <c r="M51" i="11"/>
  <c r="O9" i="11"/>
  <c r="O10" i="11" s="1"/>
  <c r="E5" i="11" s="1"/>
  <c r="O9" i="5"/>
  <c r="O10" i="5" s="1"/>
  <c r="E5" i="5" s="1"/>
  <c r="S9" i="11"/>
  <c r="O10" i="10"/>
  <c r="B12" i="5"/>
  <c r="I13" i="5"/>
  <c r="E4" i="5"/>
  <c r="W28" i="11"/>
  <c r="W29" i="11" s="1"/>
  <c r="E11" i="10"/>
  <c r="G312" i="10" s="1"/>
  <c r="B14" i="10"/>
  <c r="H12" i="5"/>
  <c r="G461" i="11"/>
  <c r="M461" i="11" s="1"/>
  <c r="G441" i="11"/>
  <c r="M441" i="11" s="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M181" i="11" s="1"/>
  <c r="G161" i="1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G359" i="11"/>
  <c r="G282" i="11"/>
  <c r="G279" i="11"/>
  <c r="G202" i="11"/>
  <c r="G199" i="11"/>
  <c r="G128" i="11"/>
  <c r="G108" i="11"/>
  <c r="G88" i="11"/>
  <c r="G68" i="11"/>
  <c r="M68" i="11" s="1"/>
  <c r="G465" i="11"/>
  <c r="G462" i="11"/>
  <c r="G459" i="11"/>
  <c r="M459" i="11" s="1"/>
  <c r="G456" i="11"/>
  <c r="M456" i="11" s="1"/>
  <c r="G453" i="11"/>
  <c r="M453" i="11" s="1"/>
  <c r="G450" i="11"/>
  <c r="G447" i="11"/>
  <c r="M447" i="11" s="1"/>
  <c r="G444" i="11"/>
  <c r="M444" i="11" s="1"/>
  <c r="G409" i="11"/>
  <c r="M409" i="11" s="1"/>
  <c r="G387" i="11"/>
  <c r="M387" i="11" s="1"/>
  <c r="G320" i="11"/>
  <c r="G317" i="11"/>
  <c r="G247" i="11"/>
  <c r="G225" i="11"/>
  <c r="G222" i="11"/>
  <c r="G216" i="11"/>
  <c r="M216" i="11" s="1"/>
  <c r="G213" i="11"/>
  <c r="G210" i="11"/>
  <c r="G207" i="11"/>
  <c r="G204" i="11"/>
  <c r="G183" i="11"/>
  <c r="G177" i="11"/>
  <c r="M177" i="11" s="1"/>
  <c r="G152" i="11"/>
  <c r="M152" i="11" s="1"/>
  <c r="G104" i="1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M155" i="11" s="1"/>
  <c r="G89" i="11"/>
  <c r="M89" i="11" s="1"/>
  <c r="G86" i="1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M252" i="11" s="1"/>
  <c r="G224" i="11"/>
  <c r="M224" i="11" s="1"/>
  <c r="G203" i="1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G91" i="11"/>
  <c r="G454" i="11"/>
  <c r="G405" i="11"/>
  <c r="G347" i="11"/>
  <c r="G329" i="11"/>
  <c r="M329" i="11" s="1"/>
  <c r="G315" i="11"/>
  <c r="G300" i="11"/>
  <c r="G193" i="11"/>
  <c r="G165" i="11"/>
  <c r="G158" i="11"/>
  <c r="G119" i="11"/>
  <c r="O11" i="11" s="1"/>
  <c r="G99" i="11"/>
  <c r="M99" i="11" s="1"/>
  <c r="G61" i="1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G333" i="11"/>
  <c r="G322" i="11"/>
  <c r="G284" i="11"/>
  <c r="G255" i="11"/>
  <c r="G140" i="11"/>
  <c r="G83" i="11"/>
  <c r="G80" i="11"/>
  <c r="G77" i="11"/>
  <c r="G74" i="11"/>
  <c r="G71" i="11"/>
  <c r="M71" i="11" s="1"/>
  <c r="G51" i="11"/>
  <c r="G42" i="11"/>
  <c r="M42" i="11" s="1"/>
  <c r="G443" i="1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M129" i="11" s="1"/>
  <c r="G115" i="11"/>
  <c r="M115" i="11" s="1"/>
  <c r="G102" i="1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G368" i="11"/>
  <c r="G350" i="11"/>
  <c r="G343" i="11"/>
  <c r="G325" i="11"/>
  <c r="G311" i="11"/>
  <c r="M311" i="11" s="1"/>
  <c r="G307" i="11"/>
  <c r="G290" i="11"/>
  <c r="G280" i="11"/>
  <c r="G248" i="11"/>
  <c r="G237" i="11"/>
  <c r="G122" i="11"/>
  <c r="M122" i="11" s="1"/>
  <c r="G64" i="11"/>
  <c r="M64" i="11" s="1"/>
  <c r="G419" i="1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G293" i="11"/>
  <c r="G233" i="11"/>
  <c r="G209" i="11"/>
  <c r="G189" i="11"/>
  <c r="G168" i="11"/>
  <c r="G132" i="11"/>
  <c r="G105" i="11"/>
  <c r="G67" i="11"/>
  <c r="G57" i="11"/>
  <c r="G464" i="11"/>
  <c r="M464" i="11" s="1"/>
  <c r="G429" i="11"/>
  <c r="M429" i="11" s="1"/>
  <c r="G386" i="11"/>
  <c r="M386" i="11" s="1"/>
  <c r="G364" i="1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G111" i="11"/>
  <c r="G415" i="11"/>
  <c r="G404" i="11"/>
  <c r="G393" i="11"/>
  <c r="G353" i="11"/>
  <c r="M353" i="11" s="1"/>
  <c r="G339" i="11"/>
  <c r="G328" i="11"/>
  <c r="G314" i="11"/>
  <c r="G299" i="11"/>
  <c r="G296" i="11"/>
  <c r="G251" i="11"/>
  <c r="M251" i="11" s="1"/>
  <c r="G244" i="11"/>
  <c r="M244" i="11" s="1"/>
  <c r="G240" i="11"/>
  <c r="G212" i="11"/>
  <c r="M212" i="11" s="1"/>
  <c r="G192" i="11"/>
  <c r="G160" i="11"/>
  <c r="M160" i="11" s="1"/>
  <c r="G157" i="11"/>
  <c r="M157" i="11" s="1"/>
  <c r="G150" i="11"/>
  <c r="M150" i="11" s="1"/>
  <c r="G125" i="11"/>
  <c r="M125" i="11" s="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M410" i="11" s="1"/>
  <c r="G371" i="11"/>
  <c r="M371" i="11" s="1"/>
  <c r="G324" i="1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G110" i="11"/>
  <c r="G63" i="11"/>
  <c r="G40" i="11"/>
  <c r="G36" i="11"/>
  <c r="G29" i="11"/>
  <c r="M29" i="11" s="1"/>
  <c r="G20" i="11"/>
  <c r="G448" i="11"/>
  <c r="G414" i="11"/>
  <c r="G348" i="11"/>
  <c r="G338" i="11"/>
  <c r="G263" i="11"/>
  <c r="M263" i="11" s="1"/>
  <c r="G194" i="11"/>
  <c r="M194" i="11" s="1"/>
  <c r="G185" i="1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M435" i="11" s="1"/>
  <c r="G418" i="11"/>
  <c r="M418" i="11" s="1"/>
  <c r="G198" i="1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G356" i="11"/>
  <c r="G294" i="11"/>
  <c r="G266" i="11"/>
  <c r="G220" i="11"/>
  <c r="G162" i="11"/>
  <c r="M162" i="11" s="1"/>
  <c r="G62" i="11"/>
  <c r="G467" i="11"/>
  <c r="G380" i="11"/>
  <c r="G313" i="11"/>
  <c r="G253" i="11"/>
  <c r="G211" i="11"/>
  <c r="M211" i="11" s="1"/>
  <c r="G166" i="11"/>
  <c r="M166" i="11" s="1"/>
  <c r="G148" i="1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G38" i="11"/>
  <c r="G370" i="11"/>
  <c r="G391" i="11"/>
  <c r="G351" i="11"/>
  <c r="G340" i="11"/>
  <c r="M340" i="11" s="1"/>
  <c r="G298" i="11"/>
  <c r="G246" i="11"/>
  <c r="G187" i="11"/>
  <c r="G170" i="11"/>
  <c r="G126" i="1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G53" i="11"/>
  <c r="G398" i="11"/>
  <c r="G392" i="11"/>
  <c r="G358" i="11"/>
  <c r="G330" i="11"/>
  <c r="M330" i="11" s="1"/>
  <c r="G242" i="11"/>
  <c r="G138" i="11"/>
  <c r="G117" i="11"/>
  <c r="G112" i="11"/>
  <c r="G69" i="11"/>
  <c r="M69" i="11" s="1"/>
  <c r="G214" i="11"/>
  <c r="M214" i="11" s="1"/>
  <c r="G96" i="11"/>
  <c r="M96" i="11" s="1"/>
  <c r="G374" i="11"/>
  <c r="G369" i="11"/>
  <c r="M369" i="11" s="1"/>
  <c r="G273" i="11"/>
  <c r="M273" i="11" s="1"/>
  <c r="G133" i="11"/>
  <c r="M133" i="11" s="1"/>
  <c r="G121" i="11"/>
  <c r="M121" i="11" s="1"/>
  <c r="E4" i="11"/>
  <c r="E13" i="11" s="1"/>
  <c r="G403" i="11"/>
  <c r="M403" i="11" s="1"/>
  <c r="G34" i="11"/>
  <c r="G420" i="11"/>
  <c r="G310" i="11"/>
  <c r="G292" i="11"/>
  <c r="G197" i="11"/>
  <c r="G191" i="11"/>
  <c r="M191" i="11" s="1"/>
  <c r="G137" i="11"/>
  <c r="G76" i="11"/>
  <c r="G72" i="11"/>
  <c r="L10" i="1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G107" i="11"/>
  <c r="G73" i="11"/>
  <c r="G312" i="11"/>
  <c r="G236" i="11"/>
  <c r="G44" i="11"/>
  <c r="M44" i="11" s="1"/>
  <c r="G269" i="11"/>
  <c r="G171" i="11"/>
  <c r="G30" i="1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G272" i="11"/>
  <c r="G120" i="11"/>
  <c r="G33" i="11"/>
  <c r="G25" i="11"/>
  <c r="G21" i="11"/>
  <c r="M21" i="11" s="1"/>
  <c r="G395" i="11"/>
  <c r="G378" i="11"/>
  <c r="G355" i="11"/>
  <c r="G276" i="11"/>
  <c r="M276" i="11" s="1"/>
  <c r="G180" i="1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G455" i="11"/>
  <c r="G413" i="11"/>
  <c r="G384" i="11"/>
  <c r="G297" i="11"/>
  <c r="G245" i="11"/>
  <c r="M245" i="11" s="1"/>
  <c r="G174" i="11"/>
  <c r="G146" i="11"/>
  <c r="G55" i="1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G275" i="11"/>
  <c r="G205" i="11"/>
  <c r="G151" i="11"/>
  <c r="G145" i="11"/>
  <c r="G65" i="11"/>
  <c r="M65" i="11" s="1"/>
  <c r="G200" i="11"/>
  <c r="G417" i="11"/>
  <c r="G342" i="1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S9" i="10"/>
  <c r="R17" i="10"/>
  <c r="R19" i="10"/>
  <c r="T21" i="10"/>
  <c r="X5" i="11" l="1"/>
  <c r="X9" i="11"/>
  <c r="W5" i="11"/>
  <c r="W9" i="11"/>
  <c r="M58" i="11"/>
  <c r="M215" i="11"/>
  <c r="M74" i="11"/>
  <c r="M319" i="11"/>
  <c r="M342" i="11"/>
  <c r="M55" i="11"/>
  <c r="M355" i="11"/>
  <c r="M30" i="11"/>
  <c r="M72" i="11"/>
  <c r="M117" i="11"/>
  <c r="M187" i="11"/>
  <c r="M380" i="11"/>
  <c r="M78" i="11"/>
  <c r="M414" i="11"/>
  <c r="M32" i="11"/>
  <c r="M229" i="11"/>
  <c r="M314" i="11"/>
  <c r="M280" i="11"/>
  <c r="M172" i="11"/>
  <c r="M77" i="11"/>
  <c r="M193" i="11"/>
  <c r="M389" i="11"/>
  <c r="M323" i="11"/>
  <c r="M207" i="11"/>
  <c r="M88" i="11"/>
  <c r="M261" i="11"/>
  <c r="M417" i="11"/>
  <c r="M146" i="11"/>
  <c r="M378" i="11"/>
  <c r="M171" i="11"/>
  <c r="M76" i="11"/>
  <c r="M138" i="11"/>
  <c r="M246" i="11"/>
  <c r="M467" i="11"/>
  <c r="M85" i="11"/>
  <c r="M448" i="11"/>
  <c r="M75" i="11"/>
  <c r="M254" i="11"/>
  <c r="M328" i="11"/>
  <c r="M105" i="11"/>
  <c r="M290" i="11"/>
  <c r="M179" i="11"/>
  <c r="M80" i="11"/>
  <c r="M300" i="11"/>
  <c r="M458" i="11"/>
  <c r="M326" i="11"/>
  <c r="M210" i="11"/>
  <c r="M108" i="11"/>
  <c r="M281" i="11"/>
  <c r="M200" i="11"/>
  <c r="M174" i="11"/>
  <c r="M269" i="11"/>
  <c r="M137" i="11"/>
  <c r="M298" i="11"/>
  <c r="M20" i="11"/>
  <c r="M114" i="11"/>
  <c r="M339" i="11"/>
  <c r="M307" i="11"/>
  <c r="M186" i="11"/>
  <c r="M315" i="11"/>
  <c r="M468" i="11"/>
  <c r="M390" i="11"/>
  <c r="M213" i="11"/>
  <c r="M128" i="11"/>
  <c r="M301" i="11"/>
  <c r="M145" i="11"/>
  <c r="M151" i="11"/>
  <c r="M33" i="11"/>
  <c r="M292" i="11"/>
  <c r="M391" i="11"/>
  <c r="M243" i="11"/>
  <c r="M259" i="11"/>
  <c r="M404" i="11"/>
  <c r="M343" i="11"/>
  <c r="M284" i="11"/>
  <c r="M234" i="11"/>
  <c r="M225" i="11"/>
  <c r="M361" i="11"/>
  <c r="M205" i="11"/>
  <c r="M413" i="11"/>
  <c r="M120" i="11"/>
  <c r="M73" i="11"/>
  <c r="M310" i="11"/>
  <c r="M398" i="11"/>
  <c r="M370" i="11"/>
  <c r="M294" i="11"/>
  <c r="M270" i="11"/>
  <c r="M63" i="11"/>
  <c r="M305" i="11"/>
  <c r="M360" i="11"/>
  <c r="M415" i="11"/>
  <c r="M233" i="11"/>
  <c r="M350" i="11"/>
  <c r="M230" i="11"/>
  <c r="M322" i="11"/>
  <c r="M454" i="11"/>
  <c r="M256" i="11"/>
  <c r="M431" i="11"/>
  <c r="M247" i="11"/>
  <c r="M282" i="11"/>
  <c r="M381" i="11"/>
  <c r="M384" i="11"/>
  <c r="M312" i="11"/>
  <c r="M392" i="11"/>
  <c r="M266" i="11"/>
  <c r="M40" i="11"/>
  <c r="M349" i="11"/>
  <c r="M209" i="11"/>
  <c r="M223" i="11"/>
  <c r="M405" i="11"/>
  <c r="M428" i="11"/>
  <c r="M279" i="11"/>
  <c r="M275" i="11"/>
  <c r="M455" i="11"/>
  <c r="M272" i="11"/>
  <c r="M107" i="11"/>
  <c r="M420" i="11"/>
  <c r="M53" i="11"/>
  <c r="M38" i="11"/>
  <c r="M356" i="11"/>
  <c r="M309" i="11"/>
  <c r="M110" i="11"/>
  <c r="M344" i="11"/>
  <c r="M400" i="11"/>
  <c r="M111" i="11"/>
  <c r="M293" i="11"/>
  <c r="M368" i="11"/>
  <c r="M265" i="11"/>
  <c r="M333" i="11"/>
  <c r="M91" i="11"/>
  <c r="M262" i="11"/>
  <c r="M434" i="11"/>
  <c r="M317" i="11"/>
  <c r="M359" i="11"/>
  <c r="M401" i="11"/>
  <c r="M285" i="11"/>
  <c r="M28" i="11"/>
  <c r="M373" i="11"/>
  <c r="M188" i="11"/>
  <c r="M34" i="11"/>
  <c r="M178" i="11"/>
  <c r="M52" i="11"/>
  <c r="M366" i="11"/>
  <c r="M352" i="11"/>
  <c r="M123" i="11"/>
  <c r="M47" i="11"/>
  <c r="M411" i="11"/>
  <c r="M118" i="11"/>
  <c r="M303" i="11"/>
  <c r="M372" i="11"/>
  <c r="M268" i="11"/>
  <c r="M354" i="11"/>
  <c r="M94" i="11"/>
  <c r="M283" i="11"/>
  <c r="M437" i="11"/>
  <c r="M320" i="11"/>
  <c r="M362" i="11"/>
  <c r="M421" i="11"/>
  <c r="G163" i="10"/>
  <c r="G305" i="10"/>
  <c r="G465" i="10"/>
  <c r="G357" i="10"/>
  <c r="M374" i="11"/>
  <c r="M148" i="11"/>
  <c r="M198" i="11"/>
  <c r="M185" i="11"/>
  <c r="M324" i="11"/>
  <c r="M240" i="11"/>
  <c r="M364" i="11"/>
  <c r="M419" i="11"/>
  <c r="M102" i="11"/>
  <c r="M443" i="11"/>
  <c r="M196" i="11"/>
  <c r="M313" i="11"/>
  <c r="M26" i="11"/>
  <c r="M57" i="11"/>
  <c r="M248" i="11"/>
  <c r="M147" i="11"/>
  <c r="M241" i="11"/>
  <c r="E5" i="10"/>
  <c r="H85" i="10" s="1"/>
  <c r="I85" i="10" s="1"/>
  <c r="M61" i="11"/>
  <c r="M86" i="11"/>
  <c r="M104" i="11"/>
  <c r="M161" i="11"/>
  <c r="M237" i="11"/>
  <c r="M180" i="11"/>
  <c r="M126" i="11"/>
  <c r="M253" i="11"/>
  <c r="M43" i="11"/>
  <c r="M338" i="11"/>
  <c r="M23" i="11"/>
  <c r="M195" i="11"/>
  <c r="M296" i="11"/>
  <c r="M136" i="11"/>
  <c r="M158" i="11"/>
  <c r="M316" i="11"/>
  <c r="M228" i="11"/>
  <c r="M183" i="11"/>
  <c r="M465" i="11"/>
  <c r="M221" i="11"/>
  <c r="M67" i="11"/>
  <c r="M112" i="11"/>
  <c r="M170" i="11"/>
  <c r="M348" i="11"/>
  <c r="M165" i="11"/>
  <c r="M250" i="11"/>
  <c r="M204" i="11"/>
  <c r="M321" i="11"/>
  <c r="M422" i="11"/>
  <c r="M395" i="11"/>
  <c r="M242" i="11"/>
  <c r="M62" i="11"/>
  <c r="M93" i="11"/>
  <c r="M286" i="11"/>
  <c r="M132" i="11"/>
  <c r="M83" i="11"/>
  <c r="M131" i="11"/>
  <c r="M173" i="11"/>
  <c r="M306" i="11"/>
  <c r="M168" i="11"/>
  <c r="M140" i="11"/>
  <c r="M139" i="11"/>
  <c r="M297" i="11"/>
  <c r="M25" i="11"/>
  <c r="M236" i="11"/>
  <c r="M197" i="11"/>
  <c r="M358" i="11"/>
  <c r="M351" i="11"/>
  <c r="M220" i="11"/>
  <c r="M135" i="11"/>
  <c r="M36" i="11"/>
  <c r="M217" i="11"/>
  <c r="M335" i="11"/>
  <c r="M393" i="11"/>
  <c r="M189" i="11"/>
  <c r="M325" i="11"/>
  <c r="M206" i="11"/>
  <c r="M255" i="11"/>
  <c r="M347" i="11"/>
  <c r="M164" i="11"/>
  <c r="M425" i="11"/>
  <c r="M222" i="11"/>
  <c r="M202" i="11"/>
  <c r="M341" i="11"/>
  <c r="M119" i="11"/>
  <c r="G123" i="10"/>
  <c r="G351" i="10"/>
  <c r="K25" i="11"/>
  <c r="K35" i="11"/>
  <c r="K45" i="11"/>
  <c r="K55" i="11"/>
  <c r="K65" i="11"/>
  <c r="K75" i="11"/>
  <c r="K85" i="11"/>
  <c r="K95" i="11"/>
  <c r="K105" i="11"/>
  <c r="K115" i="11"/>
  <c r="K125" i="11"/>
  <c r="K135" i="11"/>
  <c r="K145" i="11"/>
  <c r="K155" i="11"/>
  <c r="K165" i="11"/>
  <c r="K175" i="11"/>
  <c r="K185" i="11"/>
  <c r="K195" i="11"/>
  <c r="K205" i="11"/>
  <c r="K215" i="11"/>
  <c r="K225" i="11"/>
  <c r="K235" i="11"/>
  <c r="K245" i="11"/>
  <c r="K255" i="11"/>
  <c r="K265" i="11"/>
  <c r="K275" i="11"/>
  <c r="K285" i="11"/>
  <c r="K295" i="11"/>
  <c r="K305" i="11"/>
  <c r="K315" i="11"/>
  <c r="K325" i="11"/>
  <c r="K335" i="11"/>
  <c r="K345" i="11"/>
  <c r="K355" i="11"/>
  <c r="K365" i="11"/>
  <c r="K375" i="11"/>
  <c r="K385" i="11"/>
  <c r="K395" i="11"/>
  <c r="K405" i="11"/>
  <c r="K415" i="11"/>
  <c r="K425" i="11"/>
  <c r="K435" i="11"/>
  <c r="K445" i="11"/>
  <c r="K455" i="11"/>
  <c r="K465" i="11"/>
  <c r="K26" i="11"/>
  <c r="K46" i="11"/>
  <c r="K56" i="11"/>
  <c r="K66" i="11"/>
  <c r="K76" i="11"/>
  <c r="K86" i="11"/>
  <c r="K106" i="11"/>
  <c r="K116" i="11"/>
  <c r="K126" i="11"/>
  <c r="K146" i="11"/>
  <c r="K156" i="11"/>
  <c r="K176" i="11"/>
  <c r="K186" i="11"/>
  <c r="K196" i="11"/>
  <c r="K216" i="11"/>
  <c r="K236" i="11"/>
  <c r="K256" i="11"/>
  <c r="K276" i="11"/>
  <c r="K296" i="11"/>
  <c r="K316" i="11"/>
  <c r="K336" i="11"/>
  <c r="K356" i="11"/>
  <c r="K366" i="11"/>
  <c r="K386" i="11"/>
  <c r="K396" i="11"/>
  <c r="K416" i="11"/>
  <c r="K426" i="11"/>
  <c r="K446" i="11"/>
  <c r="K456" i="11"/>
  <c r="K466" i="11"/>
  <c r="K80" i="11"/>
  <c r="K230" i="11"/>
  <c r="K290" i="11"/>
  <c r="K380" i="11"/>
  <c r="K450" i="11"/>
  <c r="K36" i="11"/>
  <c r="K96" i="11"/>
  <c r="K136" i="11"/>
  <c r="K166" i="11"/>
  <c r="K206" i="11"/>
  <c r="K226" i="11"/>
  <c r="K246" i="11"/>
  <c r="K266" i="11"/>
  <c r="K286" i="11"/>
  <c r="K306" i="11"/>
  <c r="K326" i="11"/>
  <c r="K346" i="11"/>
  <c r="K376" i="11"/>
  <c r="K406" i="11"/>
  <c r="K436" i="11"/>
  <c r="K90" i="11"/>
  <c r="K130" i="11"/>
  <c r="K160" i="11"/>
  <c r="K220" i="11"/>
  <c r="K250" i="11"/>
  <c r="K280" i="11"/>
  <c r="K310" i="11"/>
  <c r="K350" i="11"/>
  <c r="K370" i="11"/>
  <c r="K390" i="11"/>
  <c r="K430" i="11"/>
  <c r="K460" i="11"/>
  <c r="K38" i="11"/>
  <c r="K88" i="11"/>
  <c r="K148" i="11"/>
  <c r="K188" i="11"/>
  <c r="K218" i="11"/>
  <c r="K248" i="11"/>
  <c r="K288" i="11"/>
  <c r="K318" i="11"/>
  <c r="K358" i="11"/>
  <c r="K398" i="11"/>
  <c r="K438" i="11"/>
  <c r="K468" i="11"/>
  <c r="K60" i="11"/>
  <c r="K110" i="11"/>
  <c r="K150" i="11"/>
  <c r="K210" i="11"/>
  <c r="K260" i="11"/>
  <c r="K330" i="11"/>
  <c r="K400" i="11"/>
  <c r="K27" i="11"/>
  <c r="K37" i="11"/>
  <c r="K47" i="11"/>
  <c r="K57" i="11"/>
  <c r="K67" i="11"/>
  <c r="K77" i="11"/>
  <c r="K87" i="11"/>
  <c r="K97" i="11"/>
  <c r="K107" i="11"/>
  <c r="K117" i="11"/>
  <c r="K127" i="11"/>
  <c r="K137" i="11"/>
  <c r="K147" i="11"/>
  <c r="K157" i="11"/>
  <c r="K167" i="11"/>
  <c r="K177" i="11"/>
  <c r="K187" i="11"/>
  <c r="K197" i="11"/>
  <c r="K207" i="11"/>
  <c r="K217" i="11"/>
  <c r="K227" i="11"/>
  <c r="K237" i="11"/>
  <c r="K247" i="11"/>
  <c r="K257" i="11"/>
  <c r="K267" i="11"/>
  <c r="K277" i="11"/>
  <c r="K287" i="11"/>
  <c r="K297" i="11"/>
  <c r="K307" i="11"/>
  <c r="K317" i="11"/>
  <c r="K327" i="11"/>
  <c r="K337" i="11"/>
  <c r="K347" i="11"/>
  <c r="K357" i="11"/>
  <c r="K367" i="11"/>
  <c r="K377" i="11"/>
  <c r="K387" i="11"/>
  <c r="K397" i="11"/>
  <c r="K407" i="11"/>
  <c r="K417" i="11"/>
  <c r="K427" i="11"/>
  <c r="K437" i="11"/>
  <c r="K447" i="11"/>
  <c r="K457" i="11"/>
  <c r="K467" i="11"/>
  <c r="K48" i="11"/>
  <c r="K58" i="11"/>
  <c r="K68" i="11"/>
  <c r="K78" i="11"/>
  <c r="K98" i="11"/>
  <c r="K108" i="11"/>
  <c r="K118" i="11"/>
  <c r="K138" i="11"/>
  <c r="K158" i="11"/>
  <c r="K168" i="11"/>
  <c r="K178" i="11"/>
  <c r="K208" i="11"/>
  <c r="K228" i="11"/>
  <c r="K238" i="11"/>
  <c r="K258" i="11"/>
  <c r="K278" i="11"/>
  <c r="K298" i="11"/>
  <c r="K308" i="11"/>
  <c r="K328" i="11"/>
  <c r="K348" i="11"/>
  <c r="K368" i="11"/>
  <c r="K378" i="11"/>
  <c r="K388" i="11"/>
  <c r="K408" i="11"/>
  <c r="K428" i="11"/>
  <c r="K448" i="11"/>
  <c r="K458" i="11"/>
  <c r="K40" i="11"/>
  <c r="K200" i="11"/>
  <c r="K270" i="11"/>
  <c r="K360" i="11"/>
  <c r="K440" i="11"/>
  <c r="K28" i="11"/>
  <c r="K128" i="11"/>
  <c r="K198" i="11"/>
  <c r="K268" i="11"/>
  <c r="K338" i="11"/>
  <c r="K418" i="11"/>
  <c r="K70" i="11"/>
  <c r="K100" i="11"/>
  <c r="K120" i="11"/>
  <c r="K140" i="11"/>
  <c r="K170" i="11"/>
  <c r="K240" i="11"/>
  <c r="K300" i="11"/>
  <c r="K420" i="11"/>
  <c r="K419" i="11"/>
  <c r="K449" i="11"/>
  <c r="K469" i="11"/>
  <c r="K20" i="11"/>
  <c r="K190" i="11"/>
  <c r="K340" i="11"/>
  <c r="K29" i="11"/>
  <c r="K39" i="11"/>
  <c r="K49" i="11"/>
  <c r="K59" i="11"/>
  <c r="K69" i="11"/>
  <c r="K79" i="11"/>
  <c r="K89" i="11"/>
  <c r="K99" i="11"/>
  <c r="K109" i="11"/>
  <c r="K119" i="11"/>
  <c r="K129" i="11"/>
  <c r="K139" i="11"/>
  <c r="K149" i="11"/>
  <c r="K159" i="11"/>
  <c r="K169" i="11"/>
  <c r="K179" i="11"/>
  <c r="K189" i="11"/>
  <c r="K199" i="11"/>
  <c r="K209" i="11"/>
  <c r="K219" i="11"/>
  <c r="K229" i="11"/>
  <c r="K239" i="11"/>
  <c r="K249" i="11"/>
  <c r="K259" i="11"/>
  <c r="K269" i="11"/>
  <c r="K279" i="11"/>
  <c r="K289" i="11"/>
  <c r="K299" i="11"/>
  <c r="K309" i="11"/>
  <c r="K319" i="11"/>
  <c r="K329" i="11"/>
  <c r="K339" i="11"/>
  <c r="K349" i="11"/>
  <c r="K359" i="11"/>
  <c r="K369" i="11"/>
  <c r="K379" i="11"/>
  <c r="K389" i="11"/>
  <c r="K399" i="11"/>
  <c r="K409" i="11"/>
  <c r="K429" i="11"/>
  <c r="K439" i="11"/>
  <c r="K459" i="11"/>
  <c r="K30" i="11"/>
  <c r="K180" i="11"/>
  <c r="K320" i="11"/>
  <c r="K50" i="11"/>
  <c r="K410" i="11"/>
  <c r="K32" i="11"/>
  <c r="K54" i="11"/>
  <c r="K103" i="11"/>
  <c r="K124" i="11"/>
  <c r="K173" i="11"/>
  <c r="K311" i="11"/>
  <c r="K332" i="11"/>
  <c r="K353" i="11"/>
  <c r="K374" i="11"/>
  <c r="K422" i="11"/>
  <c r="K443" i="11"/>
  <c r="K104" i="11"/>
  <c r="K354" i="11"/>
  <c r="K224" i="11"/>
  <c r="K133" i="11"/>
  <c r="K293" i="11"/>
  <c r="K451" i="11"/>
  <c r="K91" i="11"/>
  <c r="K183" i="11"/>
  <c r="K232" i="11"/>
  <c r="K432" i="11"/>
  <c r="K163" i="11"/>
  <c r="K364" i="11"/>
  <c r="K22" i="11"/>
  <c r="K281" i="11"/>
  <c r="K344" i="11"/>
  <c r="K23" i="11"/>
  <c r="K234" i="11"/>
  <c r="K303" i="11"/>
  <c r="K74" i="11"/>
  <c r="K394" i="11"/>
  <c r="K82" i="11"/>
  <c r="K152" i="11"/>
  <c r="K201" i="11"/>
  <c r="K222" i="11"/>
  <c r="K243" i="11"/>
  <c r="K264" i="11"/>
  <c r="K401" i="11"/>
  <c r="K464" i="11"/>
  <c r="K174" i="11"/>
  <c r="K291" i="11"/>
  <c r="K333" i="11"/>
  <c r="K361" i="11"/>
  <c r="K403" i="11"/>
  <c r="K182" i="11"/>
  <c r="K383" i="11"/>
  <c r="K252" i="11"/>
  <c r="K342" i="11"/>
  <c r="K21" i="11"/>
  <c r="K141" i="11"/>
  <c r="K343" i="11"/>
  <c r="K44" i="11"/>
  <c r="K164" i="11"/>
  <c r="K143" i="11"/>
  <c r="K282" i="11"/>
  <c r="K24" i="11"/>
  <c r="K193" i="11"/>
  <c r="K441" i="11"/>
  <c r="K53" i="11"/>
  <c r="K331" i="11"/>
  <c r="K151" i="11"/>
  <c r="K242" i="11"/>
  <c r="K442" i="11"/>
  <c r="K33" i="11"/>
  <c r="K61" i="11"/>
  <c r="K131" i="11"/>
  <c r="K312" i="11"/>
  <c r="K424" i="11"/>
  <c r="K63" i="11"/>
  <c r="K251" i="11"/>
  <c r="K161" i="11"/>
  <c r="K341" i="11"/>
  <c r="K134" i="11"/>
  <c r="K231" i="11"/>
  <c r="K431" i="11"/>
  <c r="K384" i="11"/>
  <c r="K411" i="11"/>
  <c r="K322" i="11"/>
  <c r="K433" i="11"/>
  <c r="K73" i="11"/>
  <c r="K461" i="11"/>
  <c r="K372" i="11"/>
  <c r="K304" i="11"/>
  <c r="K172" i="11"/>
  <c r="K83" i="11"/>
  <c r="K153" i="11"/>
  <c r="K202" i="11"/>
  <c r="K223" i="11"/>
  <c r="K244" i="11"/>
  <c r="K381" i="11"/>
  <c r="K402" i="11"/>
  <c r="K423" i="11"/>
  <c r="K444" i="11"/>
  <c r="K19" i="11"/>
  <c r="K334" i="11"/>
  <c r="K314" i="11"/>
  <c r="K112" i="11"/>
  <c r="K321" i="11"/>
  <c r="K253" i="11"/>
  <c r="K93" i="11"/>
  <c r="K212" i="11"/>
  <c r="K391" i="11"/>
  <c r="K72" i="11"/>
  <c r="K121" i="11"/>
  <c r="K392" i="11"/>
  <c r="K101" i="11"/>
  <c r="K414" i="11"/>
  <c r="K241" i="11"/>
  <c r="K102" i="11"/>
  <c r="K81" i="11"/>
  <c r="K34" i="11"/>
  <c r="K62" i="11"/>
  <c r="K132" i="11"/>
  <c r="K271" i="11"/>
  <c r="K292" i="11"/>
  <c r="K313" i="11"/>
  <c r="K382" i="11"/>
  <c r="K41" i="11"/>
  <c r="K272" i="11"/>
  <c r="K204" i="11"/>
  <c r="K404" i="11"/>
  <c r="K64" i="11"/>
  <c r="K273" i="11"/>
  <c r="K113" i="11"/>
  <c r="K162" i="11"/>
  <c r="K363" i="11"/>
  <c r="K43" i="11"/>
  <c r="K274" i="11"/>
  <c r="K114" i="11"/>
  <c r="K301" i="11"/>
  <c r="K233" i="11"/>
  <c r="K412" i="11"/>
  <c r="K323" i="11"/>
  <c r="K94" i="11"/>
  <c r="K434" i="11"/>
  <c r="K261" i="11"/>
  <c r="K351" i="11"/>
  <c r="K283" i="11"/>
  <c r="K31" i="11"/>
  <c r="K221" i="11"/>
  <c r="K263" i="11"/>
  <c r="K84" i="11"/>
  <c r="K111" i="11"/>
  <c r="K154" i="11"/>
  <c r="K181" i="11"/>
  <c r="K203" i="11"/>
  <c r="K362" i="11"/>
  <c r="K294" i="11"/>
  <c r="K92" i="11"/>
  <c r="K211" i="11"/>
  <c r="K302" i="11"/>
  <c r="K51" i="11"/>
  <c r="K371" i="11"/>
  <c r="K324" i="11"/>
  <c r="K52" i="11"/>
  <c r="K393" i="11"/>
  <c r="K352" i="11"/>
  <c r="K284" i="11"/>
  <c r="K463" i="11"/>
  <c r="K184" i="11"/>
  <c r="K191" i="11"/>
  <c r="K122" i="11"/>
  <c r="K373" i="11"/>
  <c r="K194" i="11"/>
  <c r="K421" i="11"/>
  <c r="K42" i="11"/>
  <c r="K452" i="11"/>
  <c r="K453" i="11"/>
  <c r="K71" i="11"/>
  <c r="K254" i="11"/>
  <c r="K142" i="11"/>
  <c r="K413" i="11"/>
  <c r="K192" i="11"/>
  <c r="K171" i="11"/>
  <c r="K144" i="11"/>
  <c r="K462" i="11"/>
  <c r="K454" i="11"/>
  <c r="K213" i="11"/>
  <c r="K214" i="11"/>
  <c r="K262" i="11"/>
  <c r="K123" i="11"/>
  <c r="S5" i="11"/>
  <c r="G99" i="10"/>
  <c r="G49" i="10"/>
  <c r="G174" i="10"/>
  <c r="H450" i="11"/>
  <c r="I450" i="11" s="1"/>
  <c r="G136" i="10"/>
  <c r="G61" i="10"/>
  <c r="G447" i="10"/>
  <c r="G451" i="10"/>
  <c r="G206" i="10"/>
  <c r="L10" i="10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G167" i="10"/>
  <c r="G296" i="10"/>
  <c r="G319" i="10"/>
  <c r="G30" i="10"/>
  <c r="G197" i="10"/>
  <c r="E4" i="10"/>
  <c r="E13" i="10" s="1"/>
  <c r="G374" i="10"/>
  <c r="G39" i="10"/>
  <c r="G92" i="10"/>
  <c r="G444" i="10"/>
  <c r="G303" i="10"/>
  <c r="G335" i="10"/>
  <c r="G31" i="10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M110" i="10" s="1"/>
  <c r="G119" i="10"/>
  <c r="M119" i="10" s="1"/>
  <c r="R9" i="11"/>
  <c r="R5" i="11"/>
  <c r="V9" i="11"/>
  <c r="R21" i="11"/>
  <c r="V21" i="11" s="1"/>
  <c r="R17" i="11"/>
  <c r="R21" i="10"/>
  <c r="V21" i="10" s="1"/>
  <c r="V9" i="10"/>
  <c r="M37" i="10" l="1"/>
  <c r="M439" i="10"/>
  <c r="M96" i="10"/>
  <c r="M287" i="10"/>
  <c r="M394" i="10"/>
  <c r="M202" i="10"/>
  <c r="M168" i="10"/>
  <c r="M206" i="10"/>
  <c r="M46" i="10"/>
  <c r="M218" i="10"/>
  <c r="M285" i="10"/>
  <c r="M246" i="10"/>
  <c r="M404" i="10"/>
  <c r="M294" i="10"/>
  <c r="M324" i="10"/>
  <c r="M401" i="10"/>
  <c r="M122" i="10"/>
  <c r="M415" i="10"/>
  <c r="M451" i="10"/>
  <c r="M29" i="10"/>
  <c r="M303" i="10"/>
  <c r="M310" i="10"/>
  <c r="M177" i="10"/>
  <c r="M389" i="10"/>
  <c r="M278" i="10"/>
  <c r="M132" i="10"/>
  <c r="M380" i="10"/>
  <c r="M315" i="10"/>
  <c r="M38" i="10"/>
  <c r="M313" i="10"/>
  <c r="M221" i="10"/>
  <c r="M335" i="10"/>
  <c r="M417" i="10"/>
  <c r="M247" i="10"/>
  <c r="M355" i="10"/>
  <c r="M376" i="10"/>
  <c r="M26" i="10"/>
  <c r="M105" i="10"/>
  <c r="M233" i="10"/>
  <c r="M260" i="10"/>
  <c r="M351" i="10"/>
  <c r="X5" i="10"/>
  <c r="W5" i="10"/>
  <c r="X9" i="10"/>
  <c r="Y5" i="10"/>
  <c r="W9" i="10"/>
  <c r="M312" i="10"/>
  <c r="K312" i="10"/>
  <c r="M31" i="10"/>
  <c r="M263" i="10"/>
  <c r="M161" i="10"/>
  <c r="M371" i="10"/>
  <c r="M203" i="10"/>
  <c r="M88" i="10"/>
  <c r="M426" i="10"/>
  <c r="M42" i="10"/>
  <c r="M469" i="10"/>
  <c r="M95" i="10"/>
  <c r="M327" i="10"/>
  <c r="M98" i="10"/>
  <c r="M216" i="10"/>
  <c r="M169" i="10"/>
  <c r="M291" i="10"/>
  <c r="M193" i="10"/>
  <c r="M318" i="10"/>
  <c r="M134" i="10"/>
  <c r="M441" i="10"/>
  <c r="M59" i="10"/>
  <c r="M397" i="10"/>
  <c r="M453" i="10"/>
  <c r="M430" i="10"/>
  <c r="M39" i="10"/>
  <c r="M170" i="10"/>
  <c r="M78" i="10"/>
  <c r="M140" i="10"/>
  <c r="M282" i="10"/>
  <c r="M338" i="10"/>
  <c r="M157" i="10"/>
  <c r="M467" i="10"/>
  <c r="M458" i="10"/>
  <c r="M83" i="10"/>
  <c r="M320" i="10"/>
  <c r="M187" i="10"/>
  <c r="M298" i="10"/>
  <c r="M152" i="10"/>
  <c r="M55" i="10"/>
  <c r="M133" i="10"/>
  <c r="M77" i="10"/>
  <c r="M462" i="10"/>
  <c r="M64" i="10"/>
  <c r="M440" i="10"/>
  <c r="M228" i="10"/>
  <c r="M124" i="10"/>
  <c r="M365" i="10"/>
  <c r="M256" i="10"/>
  <c r="M207" i="10"/>
  <c r="M114" i="10"/>
  <c r="M213" i="10"/>
  <c r="M70" i="10"/>
  <c r="M431" i="10"/>
  <c r="M398" i="10"/>
  <c r="M163" i="10"/>
  <c r="M307" i="10"/>
  <c r="M356" i="10"/>
  <c r="M424" i="10"/>
  <c r="M94" i="10"/>
  <c r="M226" i="10"/>
  <c r="M447" i="10"/>
  <c r="M22" i="10"/>
  <c r="M396" i="10"/>
  <c r="M159" i="10"/>
  <c r="M234" i="10"/>
  <c r="M391" i="10"/>
  <c r="M261" i="10"/>
  <c r="M254" i="10"/>
  <c r="M36" i="10"/>
  <c r="M295" i="10"/>
  <c r="M112" i="10"/>
  <c r="M74" i="10"/>
  <c r="M117" i="10"/>
  <c r="M367" i="10"/>
  <c r="M411" i="10"/>
  <c r="M173" i="10"/>
  <c r="M62" i="10"/>
  <c r="M195" i="10"/>
  <c r="M323" i="10"/>
  <c r="M374" i="10"/>
  <c r="M271" i="10"/>
  <c r="M464" i="10"/>
  <c r="M131" i="10"/>
  <c r="M449" i="10"/>
  <c r="M89" i="10"/>
  <c r="M267" i="10"/>
  <c r="M328" i="10"/>
  <c r="M24" i="10"/>
  <c r="M212" i="10"/>
  <c r="M116" i="10"/>
  <c r="M68" i="10"/>
  <c r="M465" i="10"/>
  <c r="M181" i="10"/>
  <c r="M175" i="10"/>
  <c r="M109" i="10"/>
  <c r="M225" i="10"/>
  <c r="M146" i="10"/>
  <c r="M339" i="10"/>
  <c r="M90" i="10"/>
  <c r="M118" i="10"/>
  <c r="M178" i="10"/>
  <c r="M255" i="10"/>
  <c r="M268" i="10"/>
  <c r="M50" i="10"/>
  <c r="M99" i="10"/>
  <c r="M305" i="10"/>
  <c r="M135" i="10"/>
  <c r="M30" i="10"/>
  <c r="M311" i="10"/>
  <c r="M107" i="10"/>
  <c r="M81" i="10"/>
  <c r="M148" i="10"/>
  <c r="M154" i="10"/>
  <c r="M75" i="10"/>
  <c r="M214" i="10"/>
  <c r="M405" i="10"/>
  <c r="M361" i="10"/>
  <c r="M386" i="10"/>
  <c r="M66" i="10"/>
  <c r="M319" i="10"/>
  <c r="M201" i="10"/>
  <c r="M142" i="10"/>
  <c r="M190" i="10"/>
  <c r="M372" i="10"/>
  <c r="M373" i="10"/>
  <c r="M450" i="10"/>
  <c r="M423" i="10"/>
  <c r="M418" i="10"/>
  <c r="M58" i="10"/>
  <c r="M330" i="10"/>
  <c r="M259" i="10"/>
  <c r="M165" i="10"/>
  <c r="M57" i="10"/>
  <c r="M220" i="10"/>
  <c r="M208" i="10"/>
  <c r="M317" i="10"/>
  <c r="M127" i="10"/>
  <c r="M145" i="10"/>
  <c r="M115" i="10"/>
  <c r="M269" i="10"/>
  <c r="M183" i="10"/>
  <c r="M20" i="10"/>
  <c r="M32" i="10"/>
  <c r="M123" i="10"/>
  <c r="M281" i="10"/>
  <c r="M258" i="10"/>
  <c r="M333" i="10"/>
  <c r="M180" i="10"/>
  <c r="M244" i="10"/>
  <c r="M264" i="10"/>
  <c r="M61" i="10"/>
  <c r="M92" i="10"/>
  <c r="M250" i="10"/>
  <c r="M153" i="10"/>
  <c r="M276" i="10"/>
  <c r="M43" i="10"/>
  <c r="M136" i="10"/>
  <c r="M210" i="10"/>
  <c r="M379" i="10"/>
  <c r="M188" i="10"/>
  <c r="M158" i="10"/>
  <c r="M101" i="10"/>
  <c r="M147" i="10"/>
  <c r="M277" i="10"/>
  <c r="M408" i="10"/>
  <c r="M354" i="10"/>
  <c r="M27" i="10"/>
  <c r="M65" i="10"/>
  <c r="M174" i="10"/>
  <c r="M359" i="10"/>
  <c r="M253" i="10"/>
  <c r="M67" i="10"/>
  <c r="M384" i="10"/>
  <c r="M49" i="10"/>
  <c r="M197" i="10"/>
  <c r="M56" i="10"/>
  <c r="M87" i="10"/>
  <c r="M28" i="10"/>
  <c r="M21" i="10"/>
  <c r="M198" i="10"/>
  <c r="M223" i="10"/>
  <c r="M44" i="10"/>
  <c r="M270" i="10"/>
  <c r="M429" i="10"/>
  <c r="M251" i="10"/>
  <c r="M308" i="10"/>
  <c r="M155" i="10"/>
  <c r="M189" i="10"/>
  <c r="M52" i="10"/>
  <c r="M406" i="10"/>
  <c r="M358" i="10"/>
  <c r="M422" i="10"/>
  <c r="M452" i="10"/>
  <c r="M128" i="10"/>
  <c r="M224" i="10"/>
  <c r="M248" i="10"/>
  <c r="M395" i="10"/>
  <c r="M433" i="10"/>
  <c r="M409" i="10"/>
  <c r="M321" i="10"/>
  <c r="M444" i="10"/>
  <c r="M45" i="10"/>
  <c r="M235" i="10"/>
  <c r="M304" i="10"/>
  <c r="M435" i="10"/>
  <c r="M102" i="10"/>
  <c r="M432" i="10"/>
  <c r="M209" i="10"/>
  <c r="M410" i="10"/>
  <c r="M130" i="10"/>
  <c r="M19" i="10"/>
  <c r="K19" i="10"/>
  <c r="M346" i="10"/>
  <c r="M292" i="10"/>
  <c r="M455" i="10"/>
  <c r="M69" i="10"/>
  <c r="M79" i="10"/>
  <c r="M51" i="10"/>
  <c r="M390" i="10"/>
  <c r="M60" i="10"/>
  <c r="M199" i="10"/>
  <c r="M103" i="10"/>
  <c r="M357" i="10"/>
  <c r="M382" i="10"/>
  <c r="M280" i="10"/>
  <c r="M288" i="10"/>
  <c r="M194" i="10"/>
  <c r="M113" i="10"/>
  <c r="M23" i="10"/>
  <c r="M456" i="10"/>
  <c r="M162" i="10"/>
  <c r="M236" i="10"/>
  <c r="M331" i="10"/>
  <c r="M296" i="10"/>
  <c r="M156" i="10"/>
  <c r="M286" i="10"/>
  <c r="M289" i="10"/>
  <c r="M167" i="10"/>
  <c r="M111" i="10"/>
  <c r="M392" i="10"/>
  <c r="M63" i="10"/>
  <c r="M217" i="10"/>
  <c r="M302" i="10"/>
  <c r="M252" i="10"/>
  <c r="M100" i="10"/>
  <c r="M35" i="10"/>
  <c r="M364" i="10"/>
  <c r="M262" i="10"/>
  <c r="M229" i="10"/>
  <c r="M80" i="10"/>
  <c r="M241" i="10"/>
  <c r="M337" i="10"/>
  <c r="M41" i="10"/>
  <c r="M53" i="10"/>
  <c r="M402" i="10"/>
  <c r="M93" i="10"/>
  <c r="M47" i="10"/>
  <c r="M334" i="10"/>
  <c r="M200" i="10"/>
  <c r="M231" i="10"/>
  <c r="M306" i="10"/>
  <c r="M427" i="10"/>
  <c r="M322" i="10"/>
  <c r="M215" i="10"/>
  <c r="M186" i="10"/>
  <c r="M108" i="10"/>
  <c r="M120" i="10"/>
  <c r="M171" i="10"/>
  <c r="M300" i="10"/>
  <c r="M340" i="10"/>
  <c r="M192" i="10"/>
  <c r="M393" i="10"/>
  <c r="M442" i="10"/>
  <c r="M366" i="10"/>
  <c r="M141" i="10"/>
  <c r="M86" i="10"/>
  <c r="M160" i="10"/>
  <c r="M272" i="10"/>
  <c r="E454" i="10"/>
  <c r="E197" i="10"/>
  <c r="E79" i="10"/>
  <c r="E168" i="10"/>
  <c r="E340" i="10"/>
  <c r="H375" i="10"/>
  <c r="I375" i="10" s="1"/>
  <c r="H24" i="10"/>
  <c r="I24" i="10" s="1"/>
  <c r="E232" i="10"/>
  <c r="E74" i="10"/>
  <c r="E284" i="10"/>
  <c r="H238" i="10"/>
  <c r="I238" i="10" s="1"/>
  <c r="H400" i="10"/>
  <c r="I400" i="10" s="1"/>
  <c r="E115" i="10"/>
  <c r="H245" i="10"/>
  <c r="I245" i="10" s="1"/>
  <c r="H200" i="10"/>
  <c r="I200" i="10" s="1"/>
  <c r="H23" i="10"/>
  <c r="I23" i="10" s="1"/>
  <c r="H250" i="10"/>
  <c r="I250" i="10" s="1"/>
  <c r="H31" i="10"/>
  <c r="I31" i="10" s="1"/>
  <c r="H267" i="10"/>
  <c r="I267" i="10" s="1"/>
  <c r="H76" i="10"/>
  <c r="I76" i="10" s="1"/>
  <c r="E209" i="10"/>
  <c r="E350" i="10"/>
  <c r="H295" i="10"/>
  <c r="I295" i="10" s="1"/>
  <c r="H429" i="10"/>
  <c r="I429" i="10" s="1"/>
  <c r="E198" i="10"/>
  <c r="H189" i="10"/>
  <c r="I189" i="10" s="1"/>
  <c r="H416" i="10"/>
  <c r="I416" i="10" s="1"/>
  <c r="H192" i="10"/>
  <c r="I192" i="10" s="1"/>
  <c r="H179" i="10"/>
  <c r="I179" i="10" s="1"/>
  <c r="E156" i="10"/>
  <c r="E146" i="10"/>
  <c r="E14" i="10"/>
  <c r="E125" i="10"/>
  <c r="E96" i="10"/>
  <c r="E63" i="10"/>
  <c r="E167" i="10"/>
  <c r="H53" i="10"/>
  <c r="I53" i="10" s="1"/>
  <c r="E297" i="10"/>
  <c r="H168" i="10"/>
  <c r="I168" i="10" s="1"/>
  <c r="E353" i="10"/>
  <c r="E192" i="10"/>
  <c r="E166" i="10"/>
  <c r="E256" i="10"/>
  <c r="H383" i="10"/>
  <c r="I383" i="10" s="1"/>
  <c r="E240" i="10"/>
  <c r="H161" i="10"/>
  <c r="I161" i="10" s="1"/>
  <c r="E28" i="10"/>
  <c r="H347" i="10"/>
  <c r="I347" i="10" s="1"/>
  <c r="E382" i="10"/>
  <c r="H43" i="10"/>
  <c r="I43" i="10" s="1"/>
  <c r="E59" i="10"/>
  <c r="E112" i="10"/>
  <c r="E274" i="10"/>
  <c r="E82" i="10"/>
  <c r="H59" i="10"/>
  <c r="I59" i="10" s="1"/>
  <c r="H176" i="10"/>
  <c r="I176" i="10" s="1"/>
  <c r="E222" i="10"/>
  <c r="E314" i="10"/>
  <c r="H191" i="10"/>
  <c r="I191" i="10" s="1"/>
  <c r="E429" i="10"/>
  <c r="H54" i="10"/>
  <c r="I54" i="10" s="1"/>
  <c r="H214" i="10"/>
  <c r="I214" i="10" s="1"/>
  <c r="H404" i="10"/>
  <c r="I404" i="10" s="1"/>
  <c r="H335" i="10"/>
  <c r="I335" i="10" s="1"/>
  <c r="E335" i="10"/>
  <c r="H22" i="10"/>
  <c r="I22" i="10" s="1"/>
  <c r="H156" i="10"/>
  <c r="I156" i="10" s="1"/>
  <c r="E310" i="10"/>
  <c r="E427" i="10"/>
  <c r="E245" i="10"/>
  <c r="E313" i="10"/>
  <c r="H268" i="10"/>
  <c r="I268" i="10" s="1"/>
  <c r="H55" i="10"/>
  <c r="I55" i="10" s="1"/>
  <c r="H243" i="10"/>
  <c r="I243" i="10" s="1"/>
  <c r="H445" i="10"/>
  <c r="I445" i="10" s="1"/>
  <c r="E175" i="10"/>
  <c r="E250" i="10"/>
  <c r="H435" i="10"/>
  <c r="I435" i="10" s="1"/>
  <c r="H124" i="10"/>
  <c r="I124" i="10" s="1"/>
  <c r="E389" i="10"/>
  <c r="E338" i="10"/>
  <c r="H230" i="10"/>
  <c r="I230" i="10" s="1"/>
  <c r="E68" i="10"/>
  <c r="E141" i="10"/>
  <c r="E290" i="10"/>
  <c r="H298" i="10"/>
  <c r="I298" i="10" s="1"/>
  <c r="E460" i="10"/>
  <c r="E201" i="10"/>
  <c r="E186" i="10"/>
  <c r="E69" i="10"/>
  <c r="E169" i="10"/>
  <c r="H344" i="10"/>
  <c r="I344" i="10" s="1"/>
  <c r="H360" i="10"/>
  <c r="I360" i="10" s="1"/>
  <c r="H270" i="10"/>
  <c r="I270" i="10" s="1"/>
  <c r="H428" i="10"/>
  <c r="I428" i="10" s="1"/>
  <c r="E312" i="10"/>
  <c r="E394" i="10"/>
  <c r="H329" i="10"/>
  <c r="I329" i="10" s="1"/>
  <c r="H330" i="10"/>
  <c r="I330" i="10" s="1"/>
  <c r="E459" i="10"/>
  <c r="H38" i="10"/>
  <c r="I38" i="10" s="1"/>
  <c r="H300" i="10"/>
  <c r="I300" i="10" s="1"/>
  <c r="H111" i="10"/>
  <c r="I111" i="10" s="1"/>
  <c r="E411" i="10"/>
  <c r="H410" i="10"/>
  <c r="I410" i="10" s="1"/>
  <c r="H77" i="10"/>
  <c r="I77" i="10" s="1"/>
  <c r="H455" i="10"/>
  <c r="I455" i="10" s="1"/>
  <c r="H379" i="10"/>
  <c r="I379" i="10" s="1"/>
  <c r="E257" i="10"/>
  <c r="E226" i="10"/>
  <c r="E456" i="10"/>
  <c r="H386" i="10"/>
  <c r="I386" i="10" s="1"/>
  <c r="H374" i="10"/>
  <c r="I374" i="10" s="1"/>
  <c r="E142" i="10"/>
  <c r="E320" i="10"/>
  <c r="E463" i="10"/>
  <c r="H100" i="10"/>
  <c r="I100" i="10" s="1"/>
  <c r="H41" i="10"/>
  <c r="I41" i="10" s="1"/>
  <c r="E71" i="10"/>
  <c r="H164" i="10"/>
  <c r="I164" i="10" s="1"/>
  <c r="E110" i="10"/>
  <c r="E406" i="10"/>
  <c r="E344" i="10"/>
  <c r="E446" i="10"/>
  <c r="H188" i="10"/>
  <c r="I188" i="10" s="1"/>
  <c r="H384" i="10"/>
  <c r="I384" i="10" s="1"/>
  <c r="H147" i="10"/>
  <c r="I147" i="10" s="1"/>
  <c r="H343" i="10"/>
  <c r="I343" i="10" s="1"/>
  <c r="E295" i="10"/>
  <c r="H437" i="10"/>
  <c r="I437" i="10" s="1"/>
  <c r="E413" i="10"/>
  <c r="H394" i="10"/>
  <c r="I394" i="10" s="1"/>
  <c r="H392" i="10"/>
  <c r="I392" i="10" s="1"/>
  <c r="H148" i="10"/>
  <c r="I148" i="10" s="1"/>
  <c r="H296" i="10"/>
  <c r="I296" i="10" s="1"/>
  <c r="H304" i="10"/>
  <c r="I304" i="10" s="1"/>
  <c r="H190" i="10"/>
  <c r="I190" i="10" s="1"/>
  <c r="E306" i="10"/>
  <c r="E434" i="10"/>
  <c r="E448" i="10"/>
  <c r="H212" i="10"/>
  <c r="I212" i="10" s="1"/>
  <c r="H172" i="10"/>
  <c r="I172" i="10" s="1"/>
  <c r="H354" i="10"/>
  <c r="I354" i="10" s="1"/>
  <c r="H363" i="10"/>
  <c r="I363" i="10" s="1"/>
  <c r="E439" i="10"/>
  <c r="H358" i="10"/>
  <c r="I358" i="10" s="1"/>
  <c r="E148" i="10"/>
  <c r="H221" i="10"/>
  <c r="I221" i="10" s="1"/>
  <c r="E37" i="10"/>
  <c r="E381" i="10"/>
  <c r="H337" i="10"/>
  <c r="I337" i="10" s="1"/>
  <c r="E254" i="10"/>
  <c r="H458" i="10"/>
  <c r="I458" i="10" s="1"/>
  <c r="E237" i="10"/>
  <c r="E21" i="10"/>
  <c r="E348" i="10"/>
  <c r="E180" i="10"/>
  <c r="H133" i="10"/>
  <c r="I133" i="10" s="1"/>
  <c r="E43" i="10"/>
  <c r="E78" i="10"/>
  <c r="H74" i="10"/>
  <c r="I74" i="10" s="1"/>
  <c r="E214" i="10"/>
  <c r="E238" i="10"/>
  <c r="E161" i="10"/>
  <c r="E369" i="10"/>
  <c r="E432" i="10"/>
  <c r="H79" i="10"/>
  <c r="I79" i="10" s="1"/>
  <c r="H349" i="10"/>
  <c r="I349" i="10" s="1"/>
  <c r="H125" i="10"/>
  <c r="I125" i="10" s="1"/>
  <c r="E400" i="10"/>
  <c r="E436" i="10"/>
  <c r="E461" i="10"/>
  <c r="E318" i="10"/>
  <c r="E174" i="10"/>
  <c r="E210" i="10"/>
  <c r="E437" i="10"/>
  <c r="E294" i="10"/>
  <c r="H20" i="10"/>
  <c r="I20" i="10" s="1"/>
  <c r="H286" i="10"/>
  <c r="I286" i="10" s="1"/>
  <c r="E102" i="10"/>
  <c r="H406" i="10"/>
  <c r="I406" i="10" s="1"/>
  <c r="H252" i="10"/>
  <c r="I252" i="10" s="1"/>
  <c r="H248" i="10"/>
  <c r="I248" i="10" s="1"/>
  <c r="E371" i="10"/>
  <c r="E134" i="10"/>
  <c r="H266" i="10"/>
  <c r="I266" i="10" s="1"/>
  <c r="E430" i="10"/>
  <c r="E332" i="10"/>
  <c r="E94" i="10"/>
  <c r="E377" i="10"/>
  <c r="H107" i="10"/>
  <c r="I107" i="10" s="1"/>
  <c r="H137" i="10"/>
  <c r="I137" i="10" s="1"/>
  <c r="E88" i="10"/>
  <c r="H415" i="10"/>
  <c r="I415" i="10" s="1"/>
  <c r="H426" i="10"/>
  <c r="I426" i="10" s="1"/>
  <c r="E410" i="10"/>
  <c r="H302" i="10"/>
  <c r="I302" i="10" s="1"/>
  <c r="E402" i="10"/>
  <c r="H78" i="10"/>
  <c r="I78" i="10" s="1"/>
  <c r="E275" i="10"/>
  <c r="H199" i="10"/>
  <c r="I199" i="10" s="1"/>
  <c r="H259" i="10"/>
  <c r="I259" i="10" s="1"/>
  <c r="E241" i="10"/>
  <c r="H213" i="10"/>
  <c r="I213" i="10" s="1"/>
  <c r="E359" i="10"/>
  <c r="H260" i="10"/>
  <c r="I260" i="10" s="1"/>
  <c r="H432" i="10"/>
  <c r="I432" i="10" s="1"/>
  <c r="E67" i="10"/>
  <c r="H142" i="10"/>
  <c r="I142" i="10" s="1"/>
  <c r="H71" i="10"/>
  <c r="I71" i="10" s="1"/>
  <c r="E374" i="10"/>
  <c r="E212" i="10"/>
  <c r="E172" i="10"/>
  <c r="H321" i="10"/>
  <c r="I321" i="10" s="1"/>
  <c r="H324" i="10"/>
  <c r="I324" i="10" s="1"/>
  <c r="H419" i="10"/>
  <c r="I419" i="10" s="1"/>
  <c r="E185" i="10"/>
  <c r="E62" i="10"/>
  <c r="H301" i="10"/>
  <c r="I301" i="10" s="1"/>
  <c r="E405" i="10"/>
  <c r="E101" i="10"/>
  <c r="E177" i="10"/>
  <c r="E363" i="10"/>
  <c r="H256" i="10"/>
  <c r="I256" i="10" s="1"/>
  <c r="E47" i="10"/>
  <c r="E339" i="10"/>
  <c r="E403" i="10"/>
  <c r="E443" i="10"/>
  <c r="E365" i="10"/>
  <c r="E121" i="10"/>
  <c r="E135" i="10"/>
  <c r="H61" i="10"/>
  <c r="I61" i="10" s="1"/>
  <c r="H348" i="10"/>
  <c r="I348" i="10" s="1"/>
  <c r="H351" i="10"/>
  <c r="I351" i="10" s="1"/>
  <c r="H457" i="10"/>
  <c r="I457" i="10" s="1"/>
  <c r="E321" i="10"/>
  <c r="H92" i="10"/>
  <c r="I92" i="10" s="1"/>
  <c r="H227" i="10"/>
  <c r="I227" i="10" s="1"/>
  <c r="E234" i="10"/>
  <c r="E421" i="10"/>
  <c r="H98" i="10"/>
  <c r="I98" i="10" s="1"/>
  <c r="H461" i="10"/>
  <c r="I461" i="10" s="1"/>
  <c r="H134" i="10"/>
  <c r="I134" i="10" s="1"/>
  <c r="H60" i="10"/>
  <c r="I60" i="10" s="1"/>
  <c r="E380" i="10"/>
  <c r="E24" i="10"/>
  <c r="H145" i="10"/>
  <c r="I145" i="10" s="1"/>
  <c r="E397" i="10"/>
  <c r="H40" i="10"/>
  <c r="I40" i="10" s="1"/>
  <c r="H153" i="10"/>
  <c r="I153" i="10" s="1"/>
  <c r="E304" i="10"/>
  <c r="H83" i="10"/>
  <c r="I83" i="10" s="1"/>
  <c r="E392" i="10"/>
  <c r="E360" i="10"/>
  <c r="H362" i="10"/>
  <c r="I362" i="10" s="1"/>
  <c r="E199" i="10"/>
  <c r="E242" i="10"/>
  <c r="H239" i="10"/>
  <c r="I239" i="10" s="1"/>
  <c r="H171" i="10"/>
  <c r="I171" i="10" s="1"/>
  <c r="E85" i="10"/>
  <c r="H233" i="10"/>
  <c r="I233" i="10" s="1"/>
  <c r="H75" i="10"/>
  <c r="I75" i="10" s="1"/>
  <c r="H313" i="10"/>
  <c r="I313" i="10" s="1"/>
  <c r="H141" i="10"/>
  <c r="I141" i="10" s="1"/>
  <c r="H425" i="10"/>
  <c r="I425" i="10" s="1"/>
  <c r="H422" i="10"/>
  <c r="I422" i="10" s="1"/>
  <c r="H193" i="10"/>
  <c r="I193" i="10" s="1"/>
  <c r="E305" i="10"/>
  <c r="E26" i="10"/>
  <c r="E97" i="10"/>
  <c r="E462" i="10"/>
  <c r="H280" i="10"/>
  <c r="I280" i="10" s="1"/>
  <c r="E159" i="10"/>
  <c r="H378" i="10"/>
  <c r="I378" i="10" s="1"/>
  <c r="E264" i="10"/>
  <c r="H353" i="10"/>
  <c r="I353" i="10" s="1"/>
  <c r="H195" i="10"/>
  <c r="I195" i="10" s="1"/>
  <c r="H441" i="10"/>
  <c r="I441" i="10" s="1"/>
  <c r="E352" i="10"/>
  <c r="H177" i="10"/>
  <c r="I177" i="10" s="1"/>
  <c r="E278" i="10"/>
  <c r="E76" i="10"/>
  <c r="H421" i="10"/>
  <c r="I421" i="10" s="1"/>
  <c r="E42" i="10"/>
  <c r="E103" i="10"/>
  <c r="H130" i="10"/>
  <c r="I130" i="10" s="1"/>
  <c r="E452" i="10"/>
  <c r="E139" i="10"/>
  <c r="E205" i="10"/>
  <c r="H398" i="10"/>
  <c r="I398" i="10" s="1"/>
  <c r="E253" i="10"/>
  <c r="H112" i="10"/>
  <c r="I112" i="10" s="1"/>
  <c r="H467" i="10"/>
  <c r="I467" i="10" s="1"/>
  <c r="E23" i="10"/>
  <c r="E440" i="10"/>
  <c r="H459" i="10"/>
  <c r="I459" i="10" s="1"/>
  <c r="E423" i="10"/>
  <c r="E230" i="10"/>
  <c r="E366" i="10"/>
  <c r="E466" i="10"/>
  <c r="H136" i="10"/>
  <c r="I136" i="10" s="1"/>
  <c r="E445" i="10"/>
  <c r="H412" i="10"/>
  <c r="I412" i="10" s="1"/>
  <c r="H465" i="10"/>
  <c r="I465" i="10" s="1"/>
  <c r="H377" i="10"/>
  <c r="I377" i="10" s="1"/>
  <c r="H46" i="10"/>
  <c r="I46" i="10" s="1"/>
  <c r="E269" i="10"/>
  <c r="H151" i="10"/>
  <c r="I151" i="10" s="1"/>
  <c r="H50" i="10"/>
  <c r="I50" i="10" s="1"/>
  <c r="H328" i="10"/>
  <c r="I328" i="10" s="1"/>
  <c r="H186" i="10"/>
  <c r="I186" i="10" s="1"/>
  <c r="E41" i="10"/>
  <c r="E208" i="10"/>
  <c r="H277" i="10"/>
  <c r="I277" i="10" s="1"/>
  <c r="E217" i="10"/>
  <c r="H433" i="10"/>
  <c r="I433" i="10" s="1"/>
  <c r="E227" i="10"/>
  <c r="E260" i="10"/>
  <c r="E231" i="10"/>
  <c r="H331" i="10"/>
  <c r="I331" i="10" s="1"/>
  <c r="E119" i="10"/>
  <c r="H390" i="10"/>
  <c r="I390" i="10" s="1"/>
  <c r="E73" i="10"/>
  <c r="E243" i="10"/>
  <c r="E30" i="10"/>
  <c r="H423" i="10"/>
  <c r="I423" i="10" s="1"/>
  <c r="E219" i="10"/>
  <c r="E157" i="10"/>
  <c r="E386" i="10"/>
  <c r="H105" i="10"/>
  <c r="I105" i="10" s="1"/>
  <c r="H408" i="10"/>
  <c r="I408" i="10" s="1"/>
  <c r="E426" i="10"/>
  <c r="E418" i="10"/>
  <c r="E20" i="10"/>
  <c r="H450" i="10"/>
  <c r="I450" i="10" s="1"/>
  <c r="E334" i="10"/>
  <c r="H254" i="10"/>
  <c r="I254" i="10" s="1"/>
  <c r="H90" i="10"/>
  <c r="I90" i="10" s="1"/>
  <c r="H405" i="10"/>
  <c r="I405" i="10" s="1"/>
  <c r="E251" i="10"/>
  <c r="E223" i="10"/>
  <c r="E315" i="10"/>
  <c r="E283" i="10"/>
  <c r="E420" i="10"/>
  <c r="E412" i="10"/>
  <c r="H463" i="10"/>
  <c r="I463" i="10" s="1"/>
  <c r="E329" i="10"/>
  <c r="H197" i="10"/>
  <c r="I197" i="10" s="1"/>
  <c r="E106" i="10"/>
  <c r="H102" i="10"/>
  <c r="I102" i="10" s="1"/>
  <c r="E80" i="10"/>
  <c r="E464" i="10"/>
  <c r="H279" i="10"/>
  <c r="I279" i="10" s="1"/>
  <c r="E64" i="10"/>
  <c r="H449" i="10"/>
  <c r="I449" i="10" s="1"/>
  <c r="H183" i="10"/>
  <c r="I183" i="10" s="1"/>
  <c r="H257" i="10"/>
  <c r="I257" i="10" s="1"/>
  <c r="H271" i="10"/>
  <c r="I271" i="10" s="1"/>
  <c r="E282" i="10"/>
  <c r="E137" i="10"/>
  <c r="H431" i="10"/>
  <c r="I431" i="10" s="1"/>
  <c r="H434" i="10"/>
  <c r="I434" i="10" s="1"/>
  <c r="E255" i="10"/>
  <c r="H27" i="10"/>
  <c r="I27" i="10" s="1"/>
  <c r="E367" i="10"/>
  <c r="E270" i="10"/>
  <c r="E116" i="10"/>
  <c r="E414" i="10"/>
  <c r="H116" i="10"/>
  <c r="I116" i="10" s="1"/>
  <c r="H397" i="10"/>
  <c r="I397" i="10" s="1"/>
  <c r="H299" i="10"/>
  <c r="I299" i="10" s="1"/>
  <c r="E267" i="10"/>
  <c r="H235" i="10"/>
  <c r="I235" i="10" s="1"/>
  <c r="H311" i="10"/>
  <c r="I311" i="10" s="1"/>
  <c r="E196" i="10"/>
  <c r="E204" i="10"/>
  <c r="H341" i="10"/>
  <c r="I341" i="10" s="1"/>
  <c r="H448" i="10"/>
  <c r="I448" i="10" s="1"/>
  <c r="H127" i="10"/>
  <c r="I127" i="10" s="1"/>
  <c r="E408" i="10"/>
  <c r="E233" i="10"/>
  <c r="E325" i="10"/>
  <c r="E70" i="10"/>
  <c r="H209" i="10"/>
  <c r="I209" i="10" s="1"/>
  <c r="H73" i="10"/>
  <c r="I73" i="10" s="1"/>
  <c r="H294" i="10"/>
  <c r="I294" i="10" s="1"/>
  <c r="H446" i="10"/>
  <c r="I446" i="10" s="1"/>
  <c r="E292" i="10"/>
  <c r="H387" i="10"/>
  <c r="I387" i="10" s="1"/>
  <c r="E138" i="10"/>
  <c r="E442" i="10"/>
  <c r="H225" i="10"/>
  <c r="I225" i="10" s="1"/>
  <c r="H246" i="10"/>
  <c r="I246" i="10" s="1"/>
  <c r="H326" i="10"/>
  <c r="I326" i="10" s="1"/>
  <c r="H369" i="10"/>
  <c r="I369" i="10" s="1"/>
  <c r="H95" i="10"/>
  <c r="I95" i="10" s="1"/>
  <c r="H261" i="10"/>
  <c r="I261" i="10" s="1"/>
  <c r="H48" i="10"/>
  <c r="I48" i="10" s="1"/>
  <c r="H327" i="10"/>
  <c r="I327" i="10" s="1"/>
  <c r="H185" i="10"/>
  <c r="I185" i="10" s="1"/>
  <c r="H385" i="10"/>
  <c r="I385" i="10" s="1"/>
  <c r="E246" i="10"/>
  <c r="E346" i="10"/>
  <c r="E55" i="10"/>
  <c r="H364" i="10"/>
  <c r="I364" i="10" s="1"/>
  <c r="H305" i="10"/>
  <c r="I305" i="10" s="1"/>
  <c r="H282" i="10"/>
  <c r="I282" i="10" s="1"/>
  <c r="E343" i="10"/>
  <c r="H240" i="10"/>
  <c r="I240" i="10" s="1"/>
  <c r="H228" i="10"/>
  <c r="I228" i="10" s="1"/>
  <c r="E66" i="10"/>
  <c r="E441" i="10"/>
  <c r="E467" i="10"/>
  <c r="E184" i="10"/>
  <c r="E39" i="10"/>
  <c r="E144" i="10"/>
  <c r="E280" i="10"/>
  <c r="H87" i="10"/>
  <c r="I87" i="10" s="1"/>
  <c r="H182" i="10"/>
  <c r="I182" i="10" s="1"/>
  <c r="E122" i="10"/>
  <c r="E396" i="10"/>
  <c r="E65" i="10"/>
  <c r="E50" i="10"/>
  <c r="E431" i="10"/>
  <c r="E60" i="10"/>
  <c r="H56" i="10"/>
  <c r="I56" i="10" s="1"/>
  <c r="E72" i="10"/>
  <c r="H149" i="10"/>
  <c r="I149" i="10" s="1"/>
  <c r="E224" i="10"/>
  <c r="E316" i="10"/>
  <c r="E216" i="10"/>
  <c r="H138" i="10"/>
  <c r="I138" i="10" s="1"/>
  <c r="E285" i="10"/>
  <c r="H339" i="10"/>
  <c r="I339" i="10" s="1"/>
  <c r="H123" i="10"/>
  <c r="I123" i="10" s="1"/>
  <c r="H203" i="10"/>
  <c r="I203" i="10" s="1"/>
  <c r="E123" i="10"/>
  <c r="H274" i="10"/>
  <c r="I274" i="10" s="1"/>
  <c r="E249" i="10"/>
  <c r="H287" i="10"/>
  <c r="I287" i="10" s="1"/>
  <c r="E206" i="10"/>
  <c r="H62" i="10"/>
  <c r="I62" i="10" s="1"/>
  <c r="H131" i="10"/>
  <c r="I131" i="10" s="1"/>
  <c r="H194" i="10"/>
  <c r="I194" i="10" s="1"/>
  <c r="H469" i="10"/>
  <c r="I469" i="10" s="1"/>
  <c r="H388" i="10"/>
  <c r="I388" i="10" s="1"/>
  <c r="H414" i="10"/>
  <c r="I414" i="10" s="1"/>
  <c r="E31" i="10"/>
  <c r="E291" i="10"/>
  <c r="H365" i="10"/>
  <c r="I365" i="10" s="1"/>
  <c r="E424" i="10"/>
  <c r="E35" i="10"/>
  <c r="H120" i="10"/>
  <c r="I120" i="10" s="1"/>
  <c r="E351" i="10"/>
  <c r="H129" i="10"/>
  <c r="I129" i="10" s="1"/>
  <c r="E34" i="10"/>
  <c r="E25" i="10"/>
  <c r="H438" i="10"/>
  <c r="I438" i="10" s="1"/>
  <c r="H314" i="10"/>
  <c r="I314" i="10" s="1"/>
  <c r="H103" i="10"/>
  <c r="I103" i="10" s="1"/>
  <c r="E300" i="10"/>
  <c r="H226" i="10"/>
  <c r="I226" i="10" s="1"/>
  <c r="H140" i="10"/>
  <c r="I140" i="10" s="1"/>
  <c r="H49" i="10"/>
  <c r="I49" i="10" s="1"/>
  <c r="H262" i="10"/>
  <c r="I262" i="10" s="1"/>
  <c r="E433" i="10"/>
  <c r="E279" i="10"/>
  <c r="H309" i="10"/>
  <c r="I309" i="10" s="1"/>
  <c r="H173" i="10"/>
  <c r="I173" i="10" s="1"/>
  <c r="E52" i="10"/>
  <c r="H439" i="10"/>
  <c r="I439" i="10" s="1"/>
  <c r="H380" i="10"/>
  <c r="I380" i="10" s="1"/>
  <c r="H33" i="10"/>
  <c r="I33" i="10" s="1"/>
  <c r="H117" i="10"/>
  <c r="I117" i="10" s="1"/>
  <c r="H466" i="10"/>
  <c r="I466" i="10" s="1"/>
  <c r="H253" i="10"/>
  <c r="I253" i="10" s="1"/>
  <c r="H368" i="10"/>
  <c r="I368" i="10" s="1"/>
  <c r="H399" i="10"/>
  <c r="I399" i="10" s="1"/>
  <c r="E416" i="10"/>
  <c r="H231" i="10"/>
  <c r="I231" i="10" s="1"/>
  <c r="E302" i="10"/>
  <c r="E140" i="10"/>
  <c r="H52" i="10"/>
  <c r="I52" i="10" s="1"/>
  <c r="E108" i="10"/>
  <c r="H451" i="10"/>
  <c r="I451" i="10" s="1"/>
  <c r="H265" i="10"/>
  <c r="I265" i="10" s="1"/>
  <c r="E266" i="10"/>
  <c r="E83" i="10"/>
  <c r="E390" i="10"/>
  <c r="H29" i="10"/>
  <c r="I29" i="10" s="1"/>
  <c r="H319" i="10"/>
  <c r="I319" i="10" s="1"/>
  <c r="E289" i="10"/>
  <c r="H234" i="10"/>
  <c r="I234" i="10" s="1"/>
  <c r="H37" i="10"/>
  <c r="I37" i="10" s="1"/>
  <c r="E51" i="10"/>
  <c r="E211" i="10"/>
  <c r="H223" i="10"/>
  <c r="I223" i="10" s="1"/>
  <c r="E87" i="10"/>
  <c r="H204" i="10"/>
  <c r="I204" i="10" s="1"/>
  <c r="H32" i="10"/>
  <c r="I32" i="10" s="1"/>
  <c r="H216" i="10"/>
  <c r="I216" i="10" s="1"/>
  <c r="H468" i="10"/>
  <c r="I468" i="10" s="1"/>
  <c r="H342" i="10"/>
  <c r="I342" i="10" s="1"/>
  <c r="H317" i="10"/>
  <c r="I317" i="10" s="1"/>
  <c r="H430" i="10"/>
  <c r="I430" i="10" s="1"/>
  <c r="H34" i="10"/>
  <c r="I34" i="10" s="1"/>
  <c r="H21" i="10"/>
  <c r="I21" i="10" s="1"/>
  <c r="E355" i="10"/>
  <c r="H345" i="10"/>
  <c r="I345" i="10" s="1"/>
  <c r="H464" i="10"/>
  <c r="I464" i="10" s="1"/>
  <c r="H108" i="10"/>
  <c r="I108" i="10" s="1"/>
  <c r="H372" i="10"/>
  <c r="I372" i="10" s="1"/>
  <c r="E170" i="10"/>
  <c r="E308" i="10"/>
  <c r="H417" i="10"/>
  <c r="I417" i="10" s="1"/>
  <c r="E158" i="10"/>
  <c r="H318" i="10"/>
  <c r="I318" i="10" s="1"/>
  <c r="H460" i="10"/>
  <c r="I460" i="10" s="1"/>
  <c r="H418" i="10"/>
  <c r="I418" i="10" s="1"/>
  <c r="H35" i="10"/>
  <c r="I35" i="10" s="1"/>
  <c r="H67" i="10"/>
  <c r="I67" i="10" s="1"/>
  <c r="E29" i="10"/>
  <c r="E277" i="10"/>
  <c r="H118" i="10"/>
  <c r="I118" i="10" s="1"/>
  <c r="H165" i="10"/>
  <c r="I165" i="10" s="1"/>
  <c r="E149" i="10"/>
  <c r="E220" i="10"/>
  <c r="H201" i="10"/>
  <c r="I201" i="10" s="1"/>
  <c r="H284" i="10"/>
  <c r="I284" i="10" s="1"/>
  <c r="H97" i="10"/>
  <c r="I97" i="10" s="1"/>
  <c r="H272" i="10"/>
  <c r="I272" i="10" s="1"/>
  <c r="E58" i="10"/>
  <c r="E181" i="10"/>
  <c r="E131" i="10"/>
  <c r="E225" i="10"/>
  <c r="E133" i="10"/>
  <c r="E244" i="10"/>
  <c r="H86" i="10"/>
  <c r="I86" i="10" s="1"/>
  <c r="H26" i="10"/>
  <c r="I26" i="10" s="1"/>
  <c r="H150" i="10"/>
  <c r="I150" i="10" s="1"/>
  <c r="E113" i="10"/>
  <c r="E361" i="10"/>
  <c r="E309" i="10"/>
  <c r="E331" i="10"/>
  <c r="H47" i="10"/>
  <c r="I47" i="10" s="1"/>
  <c r="E307" i="10"/>
  <c r="E150" i="10"/>
  <c r="E221" i="10"/>
  <c r="H263" i="10"/>
  <c r="I263" i="10" s="1"/>
  <c r="H36" i="10"/>
  <c r="I36" i="10" s="1"/>
  <c r="E57" i="10"/>
  <c r="E450" i="10"/>
  <c r="H454" i="10"/>
  <c r="I454" i="10" s="1"/>
  <c r="H292" i="10"/>
  <c r="I292" i="10" s="1"/>
  <c r="E451" i="10"/>
  <c r="H82" i="10"/>
  <c r="I82" i="10" s="1"/>
  <c r="H303" i="10"/>
  <c r="I303" i="10" s="1"/>
  <c r="H297" i="10"/>
  <c r="I297" i="10" s="1"/>
  <c r="H44" i="10"/>
  <c r="I44" i="10" s="1"/>
  <c r="H30" i="10"/>
  <c r="I30" i="10" s="1"/>
  <c r="E258" i="10"/>
  <c r="E455" i="10"/>
  <c r="E395" i="10"/>
  <c r="H273" i="10"/>
  <c r="I273" i="10" s="1"/>
  <c r="E153" i="10"/>
  <c r="E165" i="10"/>
  <c r="E373" i="10"/>
  <c r="E387" i="10"/>
  <c r="H157" i="10"/>
  <c r="I157" i="10" s="1"/>
  <c r="H68" i="10"/>
  <c r="I68" i="10" s="1"/>
  <c r="E19" i="10"/>
  <c r="E364" i="10"/>
  <c r="H288" i="10"/>
  <c r="I288" i="10" s="1"/>
  <c r="E342" i="10"/>
  <c r="E401" i="10"/>
  <c r="E398" i="10"/>
  <c r="H106" i="10"/>
  <c r="I106" i="10" s="1"/>
  <c r="H91" i="10"/>
  <c r="I91" i="10" s="1"/>
  <c r="E341" i="10"/>
  <c r="H409" i="10"/>
  <c r="I409" i="10" s="1"/>
  <c r="H310" i="10"/>
  <c r="I310" i="10" s="1"/>
  <c r="E419" i="10"/>
  <c r="H219" i="10"/>
  <c r="I219" i="10" s="1"/>
  <c r="H51" i="10"/>
  <c r="I51" i="10" s="1"/>
  <c r="H210" i="10"/>
  <c r="I210" i="10" s="1"/>
  <c r="H211" i="10"/>
  <c r="I211" i="10" s="1"/>
  <c r="E229" i="10"/>
  <c r="E349" i="10"/>
  <c r="H251" i="10"/>
  <c r="I251" i="10" s="1"/>
  <c r="E38" i="10"/>
  <c r="E327" i="10"/>
  <c r="H184" i="10"/>
  <c r="I184" i="10" s="1"/>
  <c r="E468" i="10"/>
  <c r="E120" i="10"/>
  <c r="E173" i="10"/>
  <c r="E179" i="10"/>
  <c r="H376" i="10"/>
  <c r="I376" i="10" s="1"/>
  <c r="E53" i="10"/>
  <c r="E151" i="10"/>
  <c r="E273" i="10"/>
  <c r="H357" i="10"/>
  <c r="I357" i="10" s="1"/>
  <c r="H109" i="10"/>
  <c r="I109" i="10" s="1"/>
  <c r="H289" i="10"/>
  <c r="I289" i="10" s="1"/>
  <c r="H401" i="10"/>
  <c r="I401" i="10" s="1"/>
  <c r="H181" i="10"/>
  <c r="I181" i="10" s="1"/>
  <c r="E311" i="10"/>
  <c r="H366" i="10"/>
  <c r="I366" i="10" s="1"/>
  <c r="H64" i="10"/>
  <c r="I64" i="10" s="1"/>
  <c r="H170" i="10"/>
  <c r="I170" i="10" s="1"/>
  <c r="H115" i="10"/>
  <c r="I115" i="10" s="1"/>
  <c r="E272" i="10"/>
  <c r="E127" i="10"/>
  <c r="H175" i="10"/>
  <c r="I175" i="10" s="1"/>
  <c r="E147" i="10"/>
  <c r="H187" i="10"/>
  <c r="I187" i="10" s="1"/>
  <c r="H84" i="10"/>
  <c r="I84" i="10" s="1"/>
  <c r="E202" i="10"/>
  <c r="H452" i="10"/>
  <c r="I452" i="10" s="1"/>
  <c r="E336" i="10"/>
  <c r="E130" i="10"/>
  <c r="E218" i="10"/>
  <c r="E190" i="10"/>
  <c r="H28" i="10"/>
  <c r="I28" i="10" s="1"/>
  <c r="E293" i="10"/>
  <c r="H122" i="10"/>
  <c r="I122" i="10" s="1"/>
  <c r="E164" i="10"/>
  <c r="E388" i="10"/>
  <c r="E155" i="10"/>
  <c r="E182" i="10"/>
  <c r="H96" i="10"/>
  <c r="I96" i="10" s="1"/>
  <c r="H132" i="10"/>
  <c r="I132" i="10" s="1"/>
  <c r="H169" i="10"/>
  <c r="I169" i="10" s="1"/>
  <c r="E136" i="10"/>
  <c r="H110" i="10"/>
  <c r="I110" i="10" s="1"/>
  <c r="H371" i="10"/>
  <c r="I371" i="10" s="1"/>
  <c r="E46" i="10"/>
  <c r="E288" i="10"/>
  <c r="E262" i="10"/>
  <c r="H442" i="10"/>
  <c r="I442" i="10" s="1"/>
  <c r="H162" i="10"/>
  <c r="I162" i="10" s="1"/>
  <c r="E86" i="10"/>
  <c r="E383" i="10"/>
  <c r="E213" i="10"/>
  <c r="H101" i="10"/>
  <c r="I101" i="10" s="1"/>
  <c r="H174" i="10"/>
  <c r="I174" i="10" s="1"/>
  <c r="H356" i="10"/>
  <c r="I356" i="10" s="1"/>
  <c r="H391" i="10"/>
  <c r="I391" i="10" s="1"/>
  <c r="H411" i="10"/>
  <c r="I411" i="10" s="1"/>
  <c r="E104" i="10"/>
  <c r="H436" i="10"/>
  <c r="I436" i="10" s="1"/>
  <c r="E75" i="10"/>
  <c r="E375" i="10"/>
  <c r="E93" i="10"/>
  <c r="E128" i="10"/>
  <c r="H316" i="10"/>
  <c r="I316" i="10" s="1"/>
  <c r="E91" i="10"/>
  <c r="E354" i="10"/>
  <c r="E356" i="10"/>
  <c r="E422" i="10"/>
  <c r="E428" i="10"/>
  <c r="H244" i="10"/>
  <c r="I244" i="10" s="1"/>
  <c r="E228" i="10"/>
  <c r="E114" i="10"/>
  <c r="E261" i="10"/>
  <c r="H19" i="10"/>
  <c r="I19" i="10" s="1"/>
  <c r="H104" i="10"/>
  <c r="I104" i="10" s="1"/>
  <c r="H143" i="10"/>
  <c r="I143" i="10" s="1"/>
  <c r="E252" i="10"/>
  <c r="H447" i="10"/>
  <c r="I447" i="10" s="1"/>
  <c r="H208" i="10"/>
  <c r="I208" i="10" s="1"/>
  <c r="E207" i="10"/>
  <c r="E376" i="10"/>
  <c r="H163" i="10"/>
  <c r="I163" i="10" s="1"/>
  <c r="E324" i="10"/>
  <c r="E99" i="10"/>
  <c r="H413" i="10"/>
  <c r="I413" i="10" s="1"/>
  <c r="E188" i="10"/>
  <c r="H220" i="10"/>
  <c r="I220" i="10" s="1"/>
  <c r="H291" i="10"/>
  <c r="I291" i="10" s="1"/>
  <c r="H88" i="10"/>
  <c r="I88" i="10" s="1"/>
  <c r="E404" i="10"/>
  <c r="E203" i="10"/>
  <c r="E193" i="10"/>
  <c r="H393" i="10"/>
  <c r="I393" i="10" s="1"/>
  <c r="H350" i="10"/>
  <c r="I350" i="10" s="1"/>
  <c r="H178" i="10"/>
  <c r="I178" i="10" s="1"/>
  <c r="H215" i="10"/>
  <c r="I215" i="10" s="1"/>
  <c r="H340" i="10"/>
  <c r="I340" i="10" s="1"/>
  <c r="H462" i="10"/>
  <c r="I462" i="10" s="1"/>
  <c r="H352" i="10"/>
  <c r="I352" i="10" s="1"/>
  <c r="E27" i="10"/>
  <c r="E328" i="10"/>
  <c r="H94" i="10"/>
  <c r="I94" i="10" s="1"/>
  <c r="E126" i="10"/>
  <c r="E132" i="10"/>
  <c r="E303" i="10"/>
  <c r="E200" i="10"/>
  <c r="E81" i="10"/>
  <c r="H39" i="10"/>
  <c r="I39" i="10" s="1"/>
  <c r="E438" i="10"/>
  <c r="E107" i="10"/>
  <c r="H229" i="10"/>
  <c r="I229" i="10" s="1"/>
  <c r="H255" i="10"/>
  <c r="I255" i="10" s="1"/>
  <c r="H93" i="10"/>
  <c r="I93" i="10" s="1"/>
  <c r="E77" i="10"/>
  <c r="H424" i="10"/>
  <c r="I424" i="10" s="1"/>
  <c r="H382" i="10"/>
  <c r="I382" i="10" s="1"/>
  <c r="E287" i="10"/>
  <c r="H159" i="10"/>
  <c r="I159" i="10" s="1"/>
  <c r="H42" i="10"/>
  <c r="I42" i="10" s="1"/>
  <c r="E276" i="10"/>
  <c r="H440" i="10"/>
  <c r="I440" i="10" s="1"/>
  <c r="H154" i="10"/>
  <c r="I154" i="10" s="1"/>
  <c r="H80" i="10"/>
  <c r="I80" i="10" s="1"/>
  <c r="E124" i="10"/>
  <c r="E453" i="10"/>
  <c r="H202" i="10"/>
  <c r="I202" i="10" s="1"/>
  <c r="E322" i="10"/>
  <c r="E191" i="10"/>
  <c r="E183" i="10"/>
  <c r="H338" i="10"/>
  <c r="I338" i="10" s="1"/>
  <c r="H217" i="10"/>
  <c r="I217" i="10" s="1"/>
  <c r="E176" i="10"/>
  <c r="H269" i="10"/>
  <c r="I269" i="10" s="1"/>
  <c r="H69" i="10"/>
  <c r="I69" i="10" s="1"/>
  <c r="E378" i="10"/>
  <c r="H155" i="10"/>
  <c r="I155" i="10" s="1"/>
  <c r="H113" i="10"/>
  <c r="I113" i="10" s="1"/>
  <c r="E391" i="10"/>
  <c r="E317" i="10"/>
  <c r="E407" i="10"/>
  <c r="E54" i="10"/>
  <c r="H207" i="10"/>
  <c r="I207" i="10" s="1"/>
  <c r="H395" i="10"/>
  <c r="I395" i="10" s="1"/>
  <c r="H308" i="10"/>
  <c r="I308" i="10" s="1"/>
  <c r="E160" i="10"/>
  <c r="H121" i="10"/>
  <c r="I121" i="10" s="1"/>
  <c r="E163" i="10"/>
  <c r="H293" i="10"/>
  <c r="I293" i="10" s="1"/>
  <c r="H58" i="10"/>
  <c r="I58" i="10" s="1"/>
  <c r="H146" i="10"/>
  <c r="I146" i="10" s="1"/>
  <c r="E215" i="10"/>
  <c r="H206" i="10"/>
  <c r="I206" i="10" s="1"/>
  <c r="E415" i="10"/>
  <c r="H264" i="10"/>
  <c r="I264" i="10" s="1"/>
  <c r="E370" i="10"/>
  <c r="E239" i="10"/>
  <c r="H66" i="10"/>
  <c r="I66" i="10" s="1"/>
  <c r="E271" i="10"/>
  <c r="H402" i="10"/>
  <c r="I402" i="10" s="1"/>
  <c r="E56" i="10"/>
  <c r="E152" i="10"/>
  <c r="E417" i="10"/>
  <c r="E337" i="10"/>
  <c r="H373" i="10"/>
  <c r="I373" i="10" s="1"/>
  <c r="H65" i="10"/>
  <c r="I65" i="10" s="1"/>
  <c r="E357" i="10"/>
  <c r="E100" i="10"/>
  <c r="E92" i="10"/>
  <c r="H258" i="10"/>
  <c r="I258" i="10" s="1"/>
  <c r="H196" i="10"/>
  <c r="I196" i="10" s="1"/>
  <c r="H198" i="10"/>
  <c r="I198" i="10" s="1"/>
  <c r="H323" i="10"/>
  <c r="I323" i="10" s="1"/>
  <c r="H81" i="10"/>
  <c r="I81" i="10" s="1"/>
  <c r="H315" i="10"/>
  <c r="I315" i="10" s="1"/>
  <c r="E105" i="10"/>
  <c r="H249" i="10"/>
  <c r="I249" i="10" s="1"/>
  <c r="E447" i="10"/>
  <c r="E95" i="10"/>
  <c r="H281" i="10"/>
  <c r="I281" i="10" s="1"/>
  <c r="H336" i="10"/>
  <c r="I336" i="10" s="1"/>
  <c r="H407" i="10"/>
  <c r="I407" i="10" s="1"/>
  <c r="H222" i="10"/>
  <c r="I222" i="10" s="1"/>
  <c r="H320" i="10"/>
  <c r="I320" i="10" s="1"/>
  <c r="H333" i="10"/>
  <c r="I333" i="10" s="1"/>
  <c r="H443" i="10"/>
  <c r="I443" i="10" s="1"/>
  <c r="H144" i="10"/>
  <c r="I144" i="10" s="1"/>
  <c r="H232" i="10"/>
  <c r="I232" i="10" s="1"/>
  <c r="H72" i="10"/>
  <c r="I72" i="10" s="1"/>
  <c r="E444" i="10"/>
  <c r="H389" i="10"/>
  <c r="I389" i="10" s="1"/>
  <c r="E235" i="10"/>
  <c r="E449" i="10"/>
  <c r="E45" i="10"/>
  <c r="H334" i="10"/>
  <c r="I334" i="10" s="1"/>
  <c r="E372" i="10"/>
  <c r="E44" i="10"/>
  <c r="H444" i="10"/>
  <c r="I444" i="10" s="1"/>
  <c r="H180" i="10"/>
  <c r="I180" i="10" s="1"/>
  <c r="E465" i="10"/>
  <c r="H218" i="10"/>
  <c r="I218" i="10" s="1"/>
  <c r="E236" i="10"/>
  <c r="E435" i="10"/>
  <c r="E323" i="10"/>
  <c r="E362" i="10"/>
  <c r="E301" i="10"/>
  <c r="H396" i="10"/>
  <c r="I396" i="10" s="1"/>
  <c r="E49" i="10"/>
  <c r="H89" i="10"/>
  <c r="I89" i="10" s="1"/>
  <c r="E286" i="10"/>
  <c r="E36" i="10"/>
  <c r="H63" i="10"/>
  <c r="I63" i="10" s="1"/>
  <c r="H359" i="10"/>
  <c r="I359" i="10" s="1"/>
  <c r="H242" i="10"/>
  <c r="I242" i="10" s="1"/>
  <c r="E40" i="10"/>
  <c r="H247" i="10"/>
  <c r="I247" i="10" s="1"/>
  <c r="H99" i="10"/>
  <c r="I99" i="10" s="1"/>
  <c r="H166" i="10"/>
  <c r="I166" i="10" s="1"/>
  <c r="E178" i="10"/>
  <c r="H205" i="10"/>
  <c r="I205" i="10" s="1"/>
  <c r="E98" i="10"/>
  <c r="E347" i="10"/>
  <c r="H285" i="10"/>
  <c r="I285" i="10" s="1"/>
  <c r="E129" i="10"/>
  <c r="E90" i="10"/>
  <c r="E368" i="10"/>
  <c r="H236" i="10"/>
  <c r="I236" i="10" s="1"/>
  <c r="E118" i="10"/>
  <c r="E84" i="10"/>
  <c r="E187" i="10"/>
  <c r="H325" i="10"/>
  <c r="I325" i="10" s="1"/>
  <c r="H25" i="10"/>
  <c r="I25" i="10" s="1"/>
  <c r="E425" i="10"/>
  <c r="H355" i="10"/>
  <c r="I355" i="10" s="1"/>
  <c r="H119" i="10"/>
  <c r="I119" i="10" s="1"/>
  <c r="H381" i="10"/>
  <c r="I381" i="10" s="1"/>
  <c r="H278" i="10"/>
  <c r="I278" i="10" s="1"/>
  <c r="E330" i="10"/>
  <c r="E298" i="10"/>
  <c r="H158" i="10"/>
  <c r="I158" i="10" s="1"/>
  <c r="H275" i="10"/>
  <c r="I275" i="10" s="1"/>
  <c r="H361" i="10"/>
  <c r="I361" i="10" s="1"/>
  <c r="E247" i="10"/>
  <c r="E457" i="10"/>
  <c r="E145" i="10"/>
  <c r="E409" i="10"/>
  <c r="H420" i="10"/>
  <c r="I420" i="10" s="1"/>
  <c r="E22" i="10"/>
  <c r="E259" i="10"/>
  <c r="E109" i="10"/>
  <c r="H370" i="10"/>
  <c r="I370" i="10" s="1"/>
  <c r="E393" i="10"/>
  <c r="E265" i="10"/>
  <c r="H160" i="10"/>
  <c r="I160" i="10" s="1"/>
  <c r="E345" i="10"/>
  <c r="E299" i="10"/>
  <c r="E385" i="10"/>
  <c r="H322" i="10"/>
  <c r="I322" i="10" s="1"/>
  <c r="E195" i="10"/>
  <c r="H139" i="10"/>
  <c r="I139" i="10" s="1"/>
  <c r="H126" i="10"/>
  <c r="I126" i="10" s="1"/>
  <c r="E358" i="10"/>
  <c r="E33" i="10"/>
  <c r="H332" i="10"/>
  <c r="I332" i="10" s="1"/>
  <c r="E89" i="10"/>
  <c r="E61" i="10"/>
  <c r="E469" i="10"/>
  <c r="E281" i="10"/>
  <c r="E48" i="10"/>
  <c r="H283" i="10"/>
  <c r="I283" i="10" s="1"/>
  <c r="E248" i="10"/>
  <c r="H456" i="10"/>
  <c r="I456" i="10" s="1"/>
  <c r="E171" i="10"/>
  <c r="H241" i="10"/>
  <c r="I241" i="10" s="1"/>
  <c r="E268" i="10"/>
  <c r="H135" i="10"/>
  <c r="I135" i="10" s="1"/>
  <c r="H290" i="10"/>
  <c r="I290" i="10" s="1"/>
  <c r="E384" i="10"/>
  <c r="E296" i="10"/>
  <c r="E143" i="10"/>
  <c r="H45" i="10"/>
  <c r="I45" i="10" s="1"/>
  <c r="H114" i="10"/>
  <c r="I114" i="10" s="1"/>
  <c r="H276" i="10"/>
  <c r="I276" i="10" s="1"/>
  <c r="E333" i="10"/>
  <c r="H57" i="10"/>
  <c r="I57" i="10" s="1"/>
  <c r="H152" i="10"/>
  <c r="I152" i="10" s="1"/>
  <c r="H307" i="10"/>
  <c r="I307" i="10" s="1"/>
  <c r="H167" i="10"/>
  <c r="I167" i="10" s="1"/>
  <c r="E319" i="10"/>
  <c r="H70" i="10"/>
  <c r="I70" i="10" s="1"/>
  <c r="E263" i="10"/>
  <c r="E194" i="10"/>
  <c r="H346" i="10"/>
  <c r="I346" i="10" s="1"/>
  <c r="E117" i="10"/>
  <c r="E189" i="10"/>
  <c r="E162" i="10"/>
  <c r="H403" i="10"/>
  <c r="I403" i="10" s="1"/>
  <c r="E32" i="10"/>
  <c r="H453" i="10"/>
  <c r="I453" i="10" s="1"/>
  <c r="E326" i="10"/>
  <c r="E154" i="10"/>
  <c r="E111" i="10"/>
  <c r="H312" i="10"/>
  <c r="I312" i="10" s="1"/>
  <c r="H237" i="10"/>
  <c r="I237" i="10" s="1"/>
  <c r="E458" i="10"/>
  <c r="H367" i="10"/>
  <c r="I367" i="10" s="1"/>
  <c r="H224" i="10"/>
  <c r="I224" i="10" s="1"/>
  <c r="E379" i="10"/>
  <c r="H306" i="10"/>
  <c r="I306" i="10" s="1"/>
  <c r="H427" i="10"/>
  <c r="I427" i="10" s="1"/>
  <c r="H128" i="10"/>
  <c r="I128" i="10" s="1"/>
  <c r="E399" i="10"/>
  <c r="K257" i="10"/>
  <c r="K275" i="10"/>
  <c r="K362" i="10"/>
  <c r="K245" i="10"/>
  <c r="K314" i="10"/>
  <c r="K182" i="10"/>
  <c r="K230" i="10"/>
  <c r="K309" i="10"/>
  <c r="K137" i="10"/>
  <c r="K459" i="10"/>
  <c r="K25" i="10"/>
  <c r="K72" i="10"/>
  <c r="K91" i="10"/>
  <c r="K301" i="10"/>
  <c r="K369" i="10"/>
  <c r="K160" i="10"/>
  <c r="K378" i="10"/>
  <c r="K329" i="10"/>
  <c r="K204" i="10"/>
  <c r="K425" i="10"/>
  <c r="K243" i="10"/>
  <c r="K420" i="10"/>
  <c r="K363" i="10"/>
  <c r="K414" i="10"/>
  <c r="K184" i="10"/>
  <c r="K211" i="10"/>
  <c r="K344" i="10"/>
  <c r="K274" i="10"/>
  <c r="K416" i="10"/>
  <c r="K468" i="10"/>
  <c r="K349" i="10"/>
  <c r="K37" i="10"/>
  <c r="K263" i="10"/>
  <c r="K96" i="10"/>
  <c r="K371" i="10"/>
  <c r="K313" i="10"/>
  <c r="K348" i="10"/>
  <c r="K335" i="10"/>
  <c r="K285" i="10"/>
  <c r="K404" i="10"/>
  <c r="K324" i="10"/>
  <c r="K98" i="10"/>
  <c r="K216" i="10"/>
  <c r="K446" i="10"/>
  <c r="K177" i="10"/>
  <c r="K94" i="10"/>
  <c r="K351" i="10"/>
  <c r="K444" i="10"/>
  <c r="K159" i="10"/>
  <c r="K235" i="10"/>
  <c r="K180" i="10"/>
  <c r="K304" i="10"/>
  <c r="K261" i="10"/>
  <c r="K244" i="10"/>
  <c r="K435" i="10"/>
  <c r="K26" i="10"/>
  <c r="K264" i="10"/>
  <c r="K102" i="10"/>
  <c r="K150" i="10"/>
  <c r="K336" i="10"/>
  <c r="K123" i="10"/>
  <c r="K166" i="10"/>
  <c r="K227" i="10"/>
  <c r="K387" i="10"/>
  <c r="K279" i="10"/>
  <c r="K284" i="10"/>
  <c r="K34" i="10"/>
  <c r="K205" i="10"/>
  <c r="K434" i="10"/>
  <c r="K238" i="10"/>
  <c r="K249" i="10"/>
  <c r="K370" i="10"/>
  <c r="K31" i="10"/>
  <c r="K439" i="10"/>
  <c r="K380" i="10"/>
  <c r="K315" i="10"/>
  <c r="K38" i="10"/>
  <c r="K203" i="10"/>
  <c r="K202" i="10"/>
  <c r="K168" i="10"/>
  <c r="K143" i="10"/>
  <c r="K260" i="10"/>
  <c r="K46" i="10"/>
  <c r="K218" i="10"/>
  <c r="K246" i="10"/>
  <c r="K42" i="10"/>
  <c r="K469" i="10"/>
  <c r="K294" i="10"/>
  <c r="K95" i="10"/>
  <c r="K327" i="10"/>
  <c r="K401" i="10"/>
  <c r="K417" i="10"/>
  <c r="K122" i="10"/>
  <c r="K247" i="10"/>
  <c r="K415" i="10"/>
  <c r="K179" i="10"/>
  <c r="K121" i="10"/>
  <c r="K29" i="10"/>
  <c r="K303" i="10"/>
  <c r="K310" i="10"/>
  <c r="K389" i="10"/>
  <c r="K376" i="10"/>
  <c r="K291" i="10"/>
  <c r="K278" i="10"/>
  <c r="K248" i="10"/>
  <c r="K307" i="10"/>
  <c r="K269" i="10"/>
  <c r="K356" i="10"/>
  <c r="K395" i="10"/>
  <c r="K183" i="10"/>
  <c r="K424" i="10"/>
  <c r="K433" i="10"/>
  <c r="K20" i="10"/>
  <c r="K409" i="10"/>
  <c r="K226" i="10"/>
  <c r="K436" i="10"/>
  <c r="K341" i="10"/>
  <c r="K377" i="10"/>
  <c r="K22" i="10"/>
  <c r="K281" i="10"/>
  <c r="K396" i="10"/>
  <c r="K45" i="10"/>
  <c r="K258" i="10"/>
  <c r="K234" i="10"/>
  <c r="K333" i="10"/>
  <c r="K391" i="10"/>
  <c r="K254" i="10"/>
  <c r="K432" i="10"/>
  <c r="K92" i="10"/>
  <c r="K318" i="10"/>
  <c r="K134" i="10"/>
  <c r="K295" i="10"/>
  <c r="K250" i="10"/>
  <c r="K209" i="10"/>
  <c r="K441" i="10"/>
  <c r="K112" i="10"/>
  <c r="K153" i="10"/>
  <c r="K410" i="10"/>
  <c r="K59" i="10"/>
  <c r="K74" i="10"/>
  <c r="K397" i="10"/>
  <c r="K276" i="10"/>
  <c r="K130" i="10"/>
  <c r="K453" i="10"/>
  <c r="K117" i="10"/>
  <c r="K43" i="10"/>
  <c r="K221" i="10"/>
  <c r="K426" i="10"/>
  <c r="K206" i="10"/>
  <c r="K54" i="10"/>
  <c r="K381" i="10"/>
  <c r="K272" i="10"/>
  <c r="O11" i="10"/>
  <c r="K119" i="10"/>
  <c r="K460" i="10"/>
  <c r="K172" i="10"/>
  <c r="K347" i="10"/>
  <c r="K185" i="10"/>
  <c r="K110" i="10"/>
  <c r="K463" i="10"/>
  <c r="K283" i="10"/>
  <c r="K399" i="10"/>
  <c r="K290" i="10"/>
  <c r="N85" i="10"/>
  <c r="K85" i="10"/>
  <c r="K97" i="10"/>
  <c r="K132" i="10"/>
  <c r="K105" i="10"/>
  <c r="K161" i="10"/>
  <c r="K287" i="10"/>
  <c r="K394" i="10"/>
  <c r="K233" i="10"/>
  <c r="K88" i="10"/>
  <c r="K125" i="10"/>
  <c r="K346" i="10"/>
  <c r="K39" i="10"/>
  <c r="K411" i="10"/>
  <c r="K210" i="10"/>
  <c r="K170" i="10"/>
  <c r="K292" i="10"/>
  <c r="K173" i="10"/>
  <c r="K379" i="10"/>
  <c r="K78" i="10"/>
  <c r="K455" i="10"/>
  <c r="K188" i="10"/>
  <c r="K62" i="10"/>
  <c r="K140" i="10"/>
  <c r="K158" i="10"/>
  <c r="K69" i="10"/>
  <c r="K195" i="10"/>
  <c r="K282" i="10"/>
  <c r="K101" i="10"/>
  <c r="K79" i="10"/>
  <c r="K169" i="10"/>
  <c r="K355" i="10"/>
  <c r="K451" i="10"/>
  <c r="K277" i="10"/>
  <c r="K374" i="10"/>
  <c r="K51" i="10"/>
  <c r="K157" i="10"/>
  <c r="K271" i="10"/>
  <c r="K408" i="10"/>
  <c r="K390" i="10"/>
  <c r="K464" i="10"/>
  <c r="K467" i="10"/>
  <c r="K354" i="10"/>
  <c r="K60" i="10"/>
  <c r="K131" i="10"/>
  <c r="K458" i="10"/>
  <c r="K449" i="10"/>
  <c r="K27" i="10"/>
  <c r="K199" i="10"/>
  <c r="K83" i="10"/>
  <c r="K89" i="10"/>
  <c r="K65" i="10"/>
  <c r="K321" i="10"/>
  <c r="K32" i="10"/>
  <c r="K447" i="10"/>
  <c r="K382" i="10"/>
  <c r="K328" i="10"/>
  <c r="K359" i="10"/>
  <c r="K187" i="10"/>
  <c r="K280" i="10"/>
  <c r="K24" i="10"/>
  <c r="K298" i="10"/>
  <c r="K253" i="10"/>
  <c r="K288" i="10"/>
  <c r="K152" i="10"/>
  <c r="K212" i="10"/>
  <c r="K67" i="10"/>
  <c r="K55" i="10"/>
  <c r="K194" i="10"/>
  <c r="K116" i="10"/>
  <c r="K133" i="10"/>
  <c r="K384" i="10"/>
  <c r="K77" i="10"/>
  <c r="K36" i="10"/>
  <c r="K193" i="10"/>
  <c r="K61" i="10"/>
  <c r="K174" i="10"/>
  <c r="K403" i="10"/>
  <c r="K407" i="10"/>
  <c r="K181" i="10"/>
  <c r="K175" i="10"/>
  <c r="K146" i="10"/>
  <c r="K90" i="10"/>
  <c r="K430" i="10"/>
  <c r="K49" i="10"/>
  <c r="K135" i="10"/>
  <c r="K81" i="10"/>
  <c r="K214" i="10"/>
  <c r="K114" i="10"/>
  <c r="K323" i="10"/>
  <c r="K142" i="10"/>
  <c r="K267" i="10"/>
  <c r="K406" i="10"/>
  <c r="K191" i="10"/>
  <c r="K129" i="10"/>
  <c r="K454" i="10"/>
  <c r="K325" i="10"/>
  <c r="K23" i="10"/>
  <c r="K456" i="10"/>
  <c r="K162" i="10"/>
  <c r="K225" i="10"/>
  <c r="K236" i="10"/>
  <c r="K118" i="10"/>
  <c r="K228" i="10"/>
  <c r="K124" i="10"/>
  <c r="K361" i="10"/>
  <c r="K319" i="10"/>
  <c r="K373" i="10"/>
  <c r="K418" i="10"/>
  <c r="K165" i="10"/>
  <c r="K317" i="10"/>
  <c r="K103" i="10"/>
  <c r="K331" i="10"/>
  <c r="K156" i="10"/>
  <c r="K286" i="10"/>
  <c r="K270" i="10"/>
  <c r="K429" i="10"/>
  <c r="K308" i="10"/>
  <c r="K52" i="10"/>
  <c r="K358" i="10"/>
  <c r="K452" i="10"/>
  <c r="K113" i="10"/>
  <c r="K462" i="10"/>
  <c r="K289" i="10"/>
  <c r="K63" i="10"/>
  <c r="K252" i="10"/>
  <c r="K262" i="10"/>
  <c r="K241" i="10"/>
  <c r="K53" i="10"/>
  <c r="K268" i="10"/>
  <c r="K465" i="10"/>
  <c r="K334" i="10"/>
  <c r="K200" i="10"/>
  <c r="K231" i="10"/>
  <c r="K306" i="10"/>
  <c r="K427" i="10"/>
  <c r="K322" i="10"/>
  <c r="K215" i="10"/>
  <c r="K186" i="10"/>
  <c r="K108" i="10"/>
  <c r="K120" i="10"/>
  <c r="K171" i="10"/>
  <c r="K300" i="10"/>
  <c r="K340" i="10"/>
  <c r="K192" i="10"/>
  <c r="K393" i="10"/>
  <c r="K442" i="10"/>
  <c r="K366" i="10"/>
  <c r="K141" i="10"/>
  <c r="K86" i="10"/>
  <c r="K70" i="10"/>
  <c r="K431" i="10"/>
  <c r="K398" i="10"/>
  <c r="K305" i="10"/>
  <c r="K164" i="10"/>
  <c r="K222" i="10"/>
  <c r="K76" i="10"/>
  <c r="K237" i="10"/>
  <c r="K352" i="10"/>
  <c r="K375" i="10"/>
  <c r="K151" i="10"/>
  <c r="K445" i="10"/>
  <c r="K84" i="10"/>
  <c r="K265" i="10"/>
  <c r="K196" i="10"/>
  <c r="K219" i="10"/>
  <c r="K176" i="10"/>
  <c r="K457" i="10"/>
  <c r="K239" i="10"/>
  <c r="K73" i="10"/>
  <c r="K297" i="10"/>
  <c r="K106" i="10"/>
  <c r="K293" i="10"/>
  <c r="K145" i="10"/>
  <c r="K115" i="10"/>
  <c r="K163" i="10"/>
  <c r="K438" i="10"/>
  <c r="K350" i="10"/>
  <c r="K64" i="10"/>
  <c r="K87" i="10"/>
  <c r="K28" i="10"/>
  <c r="K440" i="10"/>
  <c r="K178" i="10"/>
  <c r="K367" i="10"/>
  <c r="K311" i="10"/>
  <c r="K148" i="10"/>
  <c r="K75" i="10"/>
  <c r="K365" i="10"/>
  <c r="K207" i="10"/>
  <c r="K213" i="10"/>
  <c r="K147" i="10"/>
  <c r="K99" i="10"/>
  <c r="K201" i="10"/>
  <c r="K190" i="10"/>
  <c r="K450" i="10"/>
  <c r="K423" i="10"/>
  <c r="K330" i="10"/>
  <c r="K259" i="10"/>
  <c r="K57" i="10"/>
  <c r="K208" i="10"/>
  <c r="K127" i="10"/>
  <c r="K21" i="10"/>
  <c r="K198" i="10"/>
  <c r="K44" i="10"/>
  <c r="K251" i="10"/>
  <c r="K189" i="10"/>
  <c r="K422" i="10"/>
  <c r="K68" i="10"/>
  <c r="K357" i="10"/>
  <c r="K167" i="10"/>
  <c r="K392" i="10"/>
  <c r="K217" i="10"/>
  <c r="K100" i="10"/>
  <c r="K364" i="10"/>
  <c r="K80" i="10"/>
  <c r="K41" i="10"/>
  <c r="K402" i="10"/>
  <c r="K255" i="10"/>
  <c r="K50" i="10"/>
  <c r="K48" i="10"/>
  <c r="K104" i="10"/>
  <c r="K345" i="10"/>
  <c r="K197" i="10"/>
  <c r="K56" i="10"/>
  <c r="K109" i="10"/>
  <c r="K339" i="10"/>
  <c r="K136" i="10"/>
  <c r="K30" i="10"/>
  <c r="K107" i="10"/>
  <c r="K154" i="10"/>
  <c r="K405" i="10"/>
  <c r="K256" i="10"/>
  <c r="K386" i="10"/>
  <c r="K338" i="10"/>
  <c r="K66" i="10"/>
  <c r="K372" i="10"/>
  <c r="K58" i="10"/>
  <c r="K220" i="10"/>
  <c r="K320" i="10"/>
  <c r="K296" i="10"/>
  <c r="K223" i="10"/>
  <c r="K155" i="10"/>
  <c r="K111" i="10"/>
  <c r="K302" i="10"/>
  <c r="K35" i="10"/>
  <c r="K229" i="10"/>
  <c r="K337" i="10"/>
  <c r="K82" i="10"/>
  <c r="K412" i="10"/>
  <c r="K266" i="10"/>
  <c r="K342" i="10"/>
  <c r="K368" i="10"/>
  <c r="K461" i="10"/>
  <c r="K316" i="10"/>
  <c r="K413" i="10"/>
  <c r="K40" i="10"/>
  <c r="K242" i="10"/>
  <c r="K139" i="10"/>
  <c r="K360" i="10"/>
  <c r="K385" i="10"/>
  <c r="K149" i="10"/>
  <c r="K144" i="10"/>
  <c r="K33" i="10"/>
  <c r="K400" i="10"/>
  <c r="K273" i="10"/>
  <c r="K128" i="10"/>
  <c r="K224" i="10"/>
  <c r="K388" i="10"/>
  <c r="K326" i="10"/>
  <c r="K443" i="10"/>
  <c r="K448" i="10"/>
  <c r="K383" i="10"/>
  <c r="K421" i="10"/>
  <c r="K332" i="10"/>
  <c r="K353" i="10"/>
  <c r="K232" i="10"/>
  <c r="K71" i="10"/>
  <c r="K466" i="10"/>
  <c r="K428" i="10"/>
  <c r="K240" i="10"/>
  <c r="K299" i="10"/>
  <c r="K437" i="10"/>
  <c r="K126" i="10"/>
  <c r="K138" i="10"/>
  <c r="K343" i="10"/>
  <c r="K419" i="10"/>
  <c r="K93" i="10"/>
  <c r="K47" i="10"/>
  <c r="R5" i="10"/>
  <c r="R9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E15" i="10"/>
  <c r="E16" i="10" s="1"/>
  <c r="U9" i="11"/>
  <c r="N450" i="11"/>
  <c r="N67" i="11"/>
  <c r="U9" i="10"/>
  <c r="N375" i="10" l="1"/>
  <c r="N429" i="10"/>
  <c r="N206" i="10"/>
  <c r="N242" i="10"/>
  <c r="N27" i="10"/>
  <c r="N249" i="10"/>
  <c r="N24" i="10"/>
  <c r="N388" i="10"/>
  <c r="N143" i="10"/>
  <c r="N93" i="10"/>
  <c r="N321" i="10"/>
  <c r="N333" i="10"/>
  <c r="N307" i="10"/>
  <c r="N164" i="10"/>
  <c r="N229" i="10"/>
  <c r="N234" i="10"/>
  <c r="N94" i="10"/>
  <c r="N84" i="10"/>
  <c r="N252" i="10"/>
  <c r="N35" i="10"/>
  <c r="N208" i="10"/>
  <c r="N64" i="10"/>
  <c r="N185" i="10"/>
  <c r="N204" i="10"/>
  <c r="N238" i="10"/>
  <c r="N400" i="10"/>
  <c r="N200" i="10"/>
  <c r="N23" i="10"/>
  <c r="N286" i="10"/>
  <c r="N124" i="10"/>
  <c r="N232" i="10"/>
  <c r="N41" i="10"/>
  <c r="N195" i="10"/>
  <c r="N295" i="10"/>
  <c r="N245" i="10"/>
  <c r="N240" i="10"/>
  <c r="N142" i="10"/>
  <c r="N125" i="10"/>
  <c r="N250" i="10"/>
  <c r="N31" i="10"/>
  <c r="N464" i="10"/>
  <c r="N130" i="10"/>
  <c r="N266" i="10"/>
  <c r="N358" i="10"/>
  <c r="N260" i="10"/>
  <c r="N79" i="10"/>
  <c r="N383" i="10"/>
  <c r="N267" i="10"/>
  <c r="N299" i="10"/>
  <c r="N384" i="10"/>
  <c r="N298" i="10"/>
  <c r="N263" i="10"/>
  <c r="N76" i="10"/>
  <c r="N251" i="10"/>
  <c r="N40" i="10"/>
  <c r="N179" i="10"/>
  <c r="N462" i="10"/>
  <c r="N345" i="10"/>
  <c r="N77" i="10"/>
  <c r="N453" i="10"/>
  <c r="N218" i="10"/>
  <c r="N439" i="10"/>
  <c r="N387" i="10"/>
  <c r="N422" i="10"/>
  <c r="N463" i="10"/>
  <c r="N59" i="10"/>
  <c r="N22" i="10"/>
  <c r="N419" i="10"/>
  <c r="N189" i="10"/>
  <c r="N423" i="10"/>
  <c r="N148" i="10"/>
  <c r="N270" i="10"/>
  <c r="N449" i="10"/>
  <c r="N294" i="10"/>
  <c r="N353" i="10"/>
  <c r="N450" i="10"/>
  <c r="N192" i="10"/>
  <c r="N161" i="10"/>
  <c r="N416" i="10"/>
  <c r="N305" i="10"/>
  <c r="N92" i="10"/>
  <c r="N243" i="10"/>
  <c r="N191" i="10"/>
  <c r="N415" i="10"/>
  <c r="N53" i="10"/>
  <c r="N54" i="10"/>
  <c r="N168" i="10"/>
  <c r="N304" i="10"/>
  <c r="N330" i="10"/>
  <c r="N176" i="10"/>
  <c r="N214" i="10"/>
  <c r="N437" i="10"/>
  <c r="N336" i="10"/>
  <c r="N115" i="10"/>
  <c r="N458" i="10"/>
  <c r="N337" i="10"/>
  <c r="N153" i="10"/>
  <c r="N159" i="10"/>
  <c r="N55" i="10"/>
  <c r="N394" i="10"/>
  <c r="N138" i="10"/>
  <c r="N156" i="10"/>
  <c r="N374" i="10"/>
  <c r="N347" i="10"/>
  <c r="N43" i="10"/>
  <c r="N284" i="10"/>
  <c r="N126" i="10"/>
  <c r="N398" i="10"/>
  <c r="N36" i="10"/>
  <c r="N132" i="10"/>
  <c r="N351" i="10"/>
  <c r="N344" i="10"/>
  <c r="N378" i="10"/>
  <c r="N47" i="10"/>
  <c r="N426" i="10"/>
  <c r="N404" i="10"/>
  <c r="N332" i="10"/>
  <c r="N316" i="10"/>
  <c r="N302" i="10"/>
  <c r="N190" i="10"/>
  <c r="N129" i="10"/>
  <c r="N152" i="10"/>
  <c r="N335" i="10"/>
  <c r="N141" i="10"/>
  <c r="N38" i="10"/>
  <c r="N386" i="10"/>
  <c r="N300" i="10"/>
  <c r="N435" i="10"/>
  <c r="N230" i="10"/>
  <c r="N268" i="10"/>
  <c r="N428" i="10"/>
  <c r="N360" i="10"/>
  <c r="N123" i="10"/>
  <c r="N363" i="10"/>
  <c r="N445" i="10"/>
  <c r="N350" i="10"/>
  <c r="N366" i="10"/>
  <c r="N215" i="10"/>
  <c r="N241" i="10"/>
  <c r="N194" i="10"/>
  <c r="N101" i="10"/>
  <c r="N379" i="10"/>
  <c r="N410" i="10"/>
  <c r="N432" i="10"/>
  <c r="N377" i="10"/>
  <c r="N425" i="10"/>
  <c r="N343" i="10"/>
  <c r="N66" i="10"/>
  <c r="N382" i="10"/>
  <c r="N414" i="10"/>
  <c r="N221" i="10"/>
  <c r="N201" i="10"/>
  <c r="N60" i="10"/>
  <c r="N411" i="10"/>
  <c r="N282" i="10"/>
  <c r="N364" i="10"/>
  <c r="N329" i="10"/>
  <c r="N403" i="10"/>
  <c r="N340" i="10"/>
  <c r="N455" i="10"/>
  <c r="N144" i="10"/>
  <c r="N155" i="10"/>
  <c r="N256" i="10"/>
  <c r="N21" i="10"/>
  <c r="N99" i="10"/>
  <c r="N113" i="10"/>
  <c r="N349" i="10"/>
  <c r="N193" i="10"/>
  <c r="N197" i="10"/>
  <c r="N209" i="10"/>
  <c r="N278" i="10"/>
  <c r="N149" i="10"/>
  <c r="N147" i="10"/>
  <c r="N151" i="10"/>
  <c r="N465" i="10"/>
  <c r="N188" i="10"/>
  <c r="N145" i="10"/>
  <c r="N309" i="10"/>
  <c r="N100" i="10"/>
  <c r="N46" i="10"/>
  <c r="N444" i="10"/>
  <c r="N111" i="10"/>
  <c r="N213" i="10"/>
  <c r="N73" i="10"/>
  <c r="N290" i="10"/>
  <c r="N391" i="10"/>
  <c r="N446" i="10"/>
  <c r="N166" i="10"/>
  <c r="N412" i="10"/>
  <c r="N58" i="10"/>
  <c r="N359" i="10"/>
  <c r="N254" i="10"/>
  <c r="N341" i="10"/>
  <c r="N121" i="10"/>
  <c r="N285" i="10"/>
  <c r="N137" i="10"/>
  <c r="N421" i="10"/>
  <c r="N33" i="10"/>
  <c r="N331" i="10"/>
  <c r="N288" i="10"/>
  <c r="N277" i="10"/>
  <c r="N172" i="10"/>
  <c r="N354" i="10"/>
  <c r="N20" i="10"/>
  <c r="N177" i="10"/>
  <c r="N369" i="10"/>
  <c r="N134" i="10"/>
  <c r="N37" i="10"/>
  <c r="N296" i="10"/>
  <c r="N154" i="10"/>
  <c r="N86" i="10"/>
  <c r="N225" i="10"/>
  <c r="N133" i="10"/>
  <c r="N406" i="10"/>
  <c r="N313" i="10"/>
  <c r="N417" i="10"/>
  <c r="N212" i="10"/>
  <c r="N392" i="10"/>
  <c r="N248" i="10"/>
  <c r="N466" i="10"/>
  <c r="N30" i="10"/>
  <c r="N255" i="10"/>
  <c r="N457" i="10"/>
  <c r="N308" i="10"/>
  <c r="N373" i="10"/>
  <c r="N187" i="10"/>
  <c r="N283" i="10"/>
  <c r="N362" i="10"/>
  <c r="N452" i="10"/>
  <c r="N74" i="10"/>
  <c r="N109" i="10"/>
  <c r="N63" i="10"/>
  <c r="N61" i="10"/>
  <c r="N112" i="10"/>
  <c r="N436" i="10"/>
  <c r="N42" i="10"/>
  <c r="N102" i="10"/>
  <c r="N274" i="10"/>
  <c r="N441" i="10"/>
  <c r="N226" i="10"/>
  <c r="N348" i="10"/>
  <c r="N48" i="10"/>
  <c r="N217" i="10"/>
  <c r="N440" i="10"/>
  <c r="N431" i="10"/>
  <c r="N171" i="10"/>
  <c r="N90" i="10"/>
  <c r="N62" i="10"/>
  <c r="N97" i="10"/>
  <c r="N460" i="10"/>
  <c r="N461" i="10"/>
  <c r="N272" i="10"/>
  <c r="N45" i="10"/>
  <c r="N433" i="10"/>
  <c r="N301" i="10"/>
  <c r="N227" i="10"/>
  <c r="N107" i="10"/>
  <c r="N239" i="10"/>
  <c r="N280" i="10"/>
  <c r="N390" i="10"/>
  <c r="N78" i="10"/>
  <c r="N399" i="10"/>
  <c r="N87" i="10"/>
  <c r="N182" i="10"/>
  <c r="N448" i="10"/>
  <c r="N169" i="10"/>
  <c r="N220" i="10"/>
  <c r="N259" i="10"/>
  <c r="N199" i="10"/>
  <c r="N408" i="10"/>
  <c r="N233" i="10"/>
  <c r="N385" i="10"/>
  <c r="N91" i="10"/>
  <c r="N297" i="10"/>
  <c r="N108" i="10"/>
  <c r="N397" i="10"/>
  <c r="N310" i="10"/>
  <c r="N98" i="10"/>
  <c r="N468" i="10"/>
  <c r="N198" i="10"/>
  <c r="N83" i="10"/>
  <c r="N276" i="10"/>
  <c r="N71" i="10"/>
  <c r="N136" i="10"/>
  <c r="N75" i="10"/>
  <c r="N438" i="10"/>
  <c r="N319" i="10"/>
  <c r="N271" i="10"/>
  <c r="N26" i="10"/>
  <c r="N186" i="10"/>
  <c r="N434" i="10"/>
  <c r="N324" i="10"/>
  <c r="N25" i="10"/>
  <c r="N413" i="10"/>
  <c r="N80" i="10"/>
  <c r="N311" i="10"/>
  <c r="N454" i="10"/>
  <c r="N170" i="10"/>
  <c r="N44" i="10"/>
  <c r="N367" i="10"/>
  <c r="N228" i="10"/>
  <c r="N447" i="10"/>
  <c r="N158" i="10"/>
  <c r="N105" i="10"/>
  <c r="N246" i="10"/>
  <c r="N380" i="10"/>
  <c r="N279" i="10"/>
  <c r="N223" i="10"/>
  <c r="N405" i="10"/>
  <c r="N127" i="10"/>
  <c r="N120" i="10"/>
  <c r="N236" i="10"/>
  <c r="N467" i="10"/>
  <c r="N184" i="10"/>
  <c r="N418" i="10"/>
  <c r="N96" i="10"/>
  <c r="N207" i="10"/>
  <c r="N82" i="10"/>
  <c r="N68" i="10"/>
  <c r="N365" i="10"/>
  <c r="N407" i="10"/>
  <c r="N253" i="10"/>
  <c r="N396" i="10"/>
  <c r="N261" i="10"/>
  <c r="N352" i="10"/>
  <c r="N202" i="10"/>
  <c r="N314" i="10"/>
  <c r="N318" i="10"/>
  <c r="N281" i="10"/>
  <c r="N183" i="10"/>
  <c r="N327" i="10"/>
  <c r="N420" i="10"/>
  <c r="N320" i="10"/>
  <c r="N175" i="10"/>
  <c r="N326" i="10"/>
  <c r="N224" i="10"/>
  <c r="N402" i="10"/>
  <c r="N442" i="10"/>
  <c r="N322" i="10"/>
  <c r="N173" i="10"/>
  <c r="N116" i="10"/>
  <c r="N395" i="10"/>
  <c r="N303" i="10"/>
  <c r="N95" i="10"/>
  <c r="N180" i="10"/>
  <c r="N257" i="10"/>
  <c r="N312" i="10"/>
  <c r="N50" i="10"/>
  <c r="N372" i="10"/>
  <c r="N339" i="10"/>
  <c r="N163" i="10"/>
  <c r="N222" i="10"/>
  <c r="N361" i="10"/>
  <c r="N328" i="10"/>
  <c r="N157" i="10"/>
  <c r="N292" i="10"/>
  <c r="N110" i="10"/>
  <c r="N368" i="10"/>
  <c r="N106" i="10"/>
  <c r="N376" i="10"/>
  <c r="N29" i="10"/>
  <c r="N203" i="10"/>
  <c r="N205" i="10"/>
  <c r="N235" i="10"/>
  <c r="N459" i="10"/>
  <c r="N219" i="10"/>
  <c r="N174" i="10"/>
  <c r="N67" i="10"/>
  <c r="N287" i="10"/>
  <c r="N262" i="10"/>
  <c r="N469" i="10"/>
  <c r="N34" i="10"/>
  <c r="N150" i="10"/>
  <c r="N211" i="10"/>
  <c r="N401" i="10"/>
  <c r="N32" i="10"/>
  <c r="N338" i="10"/>
  <c r="N56" i="10"/>
  <c r="N265" i="10"/>
  <c r="N231" i="10"/>
  <c r="N289" i="10"/>
  <c r="N49" i="10"/>
  <c r="N131" i="10"/>
  <c r="N210" i="10"/>
  <c r="N52" i="10"/>
  <c r="N51" i="10"/>
  <c r="N181" i="10"/>
  <c r="N430" i="10"/>
  <c r="N140" i="10"/>
  <c r="N117" i="10"/>
  <c r="N264" i="10"/>
  <c r="N196" i="10"/>
  <c r="N334" i="10"/>
  <c r="N342" i="10"/>
  <c r="N317" i="10"/>
  <c r="N273" i="10"/>
  <c r="N165" i="10"/>
  <c r="N118" i="10"/>
  <c r="N451" i="10"/>
  <c r="N357" i="10"/>
  <c r="N69" i="10"/>
  <c r="N216" i="10"/>
  <c r="N19" i="10"/>
  <c r="N103" i="10"/>
  <c r="N409" i="10"/>
  <c r="N389" i="10"/>
  <c r="N381" i="10"/>
  <c r="N393" i="10"/>
  <c r="N427" i="10"/>
  <c r="N81" i="10"/>
  <c r="N356" i="10"/>
  <c r="N315" i="10"/>
  <c r="N443" i="10"/>
  <c r="N104" i="10"/>
  <c r="N28" i="10"/>
  <c r="N70" i="10"/>
  <c r="N146" i="10"/>
  <c r="N65" i="10"/>
  <c r="N355" i="10"/>
  <c r="N346" i="10"/>
  <c r="N119" i="10"/>
  <c r="N160" i="10"/>
  <c r="N247" i="10"/>
  <c r="N371" i="10"/>
  <c r="N291" i="10"/>
  <c r="N122" i="10"/>
  <c r="N135" i="10"/>
  <c r="N293" i="10"/>
  <c r="N39" i="10"/>
  <c r="N89" i="10"/>
  <c r="N424" i="10"/>
  <c r="N269" i="10"/>
  <c r="N258" i="10"/>
  <c r="N72" i="10"/>
  <c r="N244" i="10"/>
  <c r="N178" i="10"/>
  <c r="N57" i="10"/>
  <c r="N162" i="10"/>
  <c r="N323" i="10"/>
  <c r="N88" i="10"/>
  <c r="N167" i="10"/>
  <c r="N128" i="10"/>
  <c r="N325" i="10"/>
  <c r="N306" i="10"/>
  <c r="N370" i="10"/>
  <c r="N275" i="10"/>
  <c r="N139" i="10"/>
  <c r="N456" i="10"/>
  <c r="N114" i="10"/>
  <c r="N237" i="10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N3" i="5"/>
  <c r="L3" i="5"/>
  <c r="O3" i="5" s="1"/>
  <c r="K3" i="5"/>
  <c r="E3" i="5"/>
  <c r="H3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0" l="1"/>
  <c r="P19" i="11"/>
  <c r="R17" i="5"/>
  <c r="W24" i="5"/>
  <c r="AD79" i="3"/>
  <c r="R25" i="5"/>
  <c r="R19" i="5"/>
  <c r="R24" i="5"/>
  <c r="S9" i="5"/>
  <c r="W28" i="5"/>
  <c r="W29" i="5" s="1"/>
  <c r="AD6" i="3"/>
  <c r="U9" i="5" l="1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O11" i="5" s="1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M19" i="5" s="1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05" i="5" l="1"/>
  <c r="M405" i="5"/>
  <c r="K205" i="5"/>
  <c r="M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K86" i="5"/>
  <c r="M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K89" i="5"/>
  <c r="M89" i="5"/>
  <c r="N89" i="5" s="1"/>
  <c r="K65" i="5"/>
  <c r="M65" i="5"/>
  <c r="N65" i="5" s="1"/>
  <c r="K172" i="5"/>
  <c r="M172" i="5"/>
  <c r="N172" i="5" s="1"/>
  <c r="K242" i="5"/>
  <c r="M242" i="5"/>
  <c r="N242" i="5" s="1"/>
  <c r="K232" i="5"/>
  <c r="M232" i="5"/>
  <c r="K321" i="5"/>
  <c r="M321" i="5"/>
  <c r="K340" i="5"/>
  <c r="M340" i="5"/>
  <c r="N340" i="5" s="1"/>
  <c r="K285" i="5"/>
  <c r="M285" i="5"/>
  <c r="N285" i="5" s="1"/>
  <c r="K417" i="5"/>
  <c r="M417" i="5"/>
  <c r="N417" i="5" s="1"/>
  <c r="K398" i="5"/>
  <c r="M398" i="5"/>
  <c r="N398" i="5" s="1"/>
  <c r="K70" i="5"/>
  <c r="M70" i="5"/>
  <c r="N70" i="5" s="1"/>
  <c r="K150" i="5"/>
  <c r="M150" i="5"/>
  <c r="N150" i="5" s="1"/>
  <c r="K216" i="5"/>
  <c r="M216" i="5"/>
  <c r="N216" i="5" s="1"/>
  <c r="K352" i="5"/>
  <c r="M352" i="5"/>
  <c r="N352" i="5" s="1"/>
  <c r="K174" i="5"/>
  <c r="M174" i="5"/>
  <c r="N174" i="5" s="1"/>
  <c r="K66" i="5"/>
  <c r="M66" i="5"/>
  <c r="K469" i="5"/>
  <c r="M469" i="5"/>
  <c r="N469" i="5" s="1"/>
  <c r="K389" i="5"/>
  <c r="M389" i="5"/>
  <c r="K356" i="5"/>
  <c r="M356" i="5"/>
  <c r="N356" i="5" s="1"/>
  <c r="K461" i="5"/>
  <c r="M461" i="5"/>
  <c r="N461" i="5" s="1"/>
  <c r="K93" i="5"/>
  <c r="M93" i="5"/>
  <c r="N93" i="5" s="1"/>
  <c r="K447" i="5"/>
  <c r="M447" i="5"/>
  <c r="N447" i="5" s="1"/>
  <c r="K119" i="5"/>
  <c r="M119" i="5"/>
  <c r="N119" i="5" s="1"/>
  <c r="K33" i="5"/>
  <c r="M33" i="5"/>
  <c r="N33" i="5" s="1"/>
  <c r="K253" i="5"/>
  <c r="M253" i="5"/>
  <c r="K75" i="5"/>
  <c r="M75" i="5"/>
  <c r="N75" i="5" s="1"/>
  <c r="K49" i="5"/>
  <c r="M49" i="5"/>
  <c r="K180" i="5"/>
  <c r="M180" i="5"/>
  <c r="N180" i="5" s="1"/>
  <c r="K141" i="5"/>
  <c r="M141" i="5"/>
  <c r="N141" i="5" s="1"/>
  <c r="K51" i="5"/>
  <c r="M51" i="5"/>
  <c r="N51" i="5" s="1"/>
  <c r="K380" i="5"/>
  <c r="M380" i="5"/>
  <c r="N380" i="5" s="1"/>
  <c r="K415" i="5"/>
  <c r="M415" i="5"/>
  <c r="N415" i="5" s="1"/>
  <c r="K237" i="5"/>
  <c r="M237" i="5"/>
  <c r="N237" i="5" s="1"/>
  <c r="K82" i="5"/>
  <c r="M82" i="5"/>
  <c r="N82" i="5" s="1"/>
  <c r="K337" i="5"/>
  <c r="M337" i="5"/>
  <c r="N337" i="5" s="1"/>
  <c r="K355" i="5"/>
  <c r="M355" i="5"/>
  <c r="K311" i="5"/>
  <c r="M311" i="5"/>
  <c r="N311" i="5" s="1"/>
  <c r="K48" i="5"/>
  <c r="M48" i="5"/>
  <c r="N48" i="5" s="1"/>
  <c r="K185" i="5"/>
  <c r="M185" i="5"/>
  <c r="N185" i="5" s="1"/>
  <c r="K457" i="5"/>
  <c r="M457" i="5"/>
  <c r="N457" i="5" s="1"/>
  <c r="K331" i="5"/>
  <c r="M331" i="5"/>
  <c r="N331" i="5" s="1"/>
  <c r="K394" i="5"/>
  <c r="M394" i="5"/>
  <c r="N394" i="5" s="1"/>
  <c r="K448" i="5"/>
  <c r="M448" i="5"/>
  <c r="N448" i="5" s="1"/>
  <c r="K322" i="5"/>
  <c r="M322" i="5"/>
  <c r="N322" i="5" s="1"/>
  <c r="K401" i="5"/>
  <c r="M401" i="5"/>
  <c r="K241" i="5"/>
  <c r="M241" i="5"/>
  <c r="K295" i="5"/>
  <c r="M295" i="5"/>
  <c r="N295" i="5" s="1"/>
  <c r="K154" i="5"/>
  <c r="M154" i="5"/>
  <c r="N154" i="5" s="1"/>
  <c r="K47" i="5"/>
  <c r="M47" i="5"/>
  <c r="N47" i="5" s="1"/>
  <c r="K422" i="5"/>
  <c r="M422" i="5"/>
  <c r="N422" i="5" s="1"/>
  <c r="K127" i="5"/>
  <c r="M127" i="5"/>
  <c r="N127" i="5" s="1"/>
  <c r="K351" i="5"/>
  <c r="M351" i="5"/>
  <c r="N351" i="5" s="1"/>
  <c r="K71" i="5"/>
  <c r="M71" i="5"/>
  <c r="N71" i="5" s="1"/>
  <c r="K372" i="5"/>
  <c r="M372" i="5"/>
  <c r="N372" i="5" s="1"/>
  <c r="K332" i="5"/>
  <c r="M332" i="5"/>
  <c r="K67" i="5"/>
  <c r="M67" i="5"/>
  <c r="K195" i="5"/>
  <c r="M195" i="5"/>
  <c r="N195" i="5" s="1"/>
  <c r="K40" i="5"/>
  <c r="M40" i="5"/>
  <c r="N40" i="5" s="1"/>
  <c r="K43" i="5"/>
  <c r="M43" i="5"/>
  <c r="N43" i="5" s="1"/>
  <c r="K39" i="5"/>
  <c r="M39" i="5"/>
  <c r="N39" i="5" s="1"/>
  <c r="K464" i="5"/>
  <c r="M464" i="5"/>
  <c r="N464" i="5" s="1"/>
  <c r="K320" i="5"/>
  <c r="M320" i="5"/>
  <c r="N320" i="5" s="1"/>
  <c r="K410" i="5"/>
  <c r="M410" i="5"/>
  <c r="N410" i="5" s="1"/>
  <c r="K437" i="5"/>
  <c r="M437" i="5"/>
  <c r="N437" i="5" s="1"/>
  <c r="K446" i="5"/>
  <c r="M446" i="5"/>
  <c r="N446" i="5" s="1"/>
  <c r="K368" i="5"/>
  <c r="M368" i="5"/>
  <c r="K314" i="5"/>
  <c r="M314" i="5"/>
  <c r="N314" i="5" s="1"/>
  <c r="K59" i="5"/>
  <c r="M59" i="5"/>
  <c r="N59" i="5" s="1"/>
  <c r="K137" i="5"/>
  <c r="M137" i="5"/>
  <c r="N137" i="5" s="1"/>
  <c r="K354" i="5"/>
  <c r="M354" i="5"/>
  <c r="N354" i="5" s="1"/>
  <c r="K251" i="5"/>
  <c r="M251" i="5"/>
  <c r="N251" i="5" s="1"/>
  <c r="K391" i="5"/>
  <c r="M391" i="5"/>
  <c r="N391" i="5" s="1"/>
  <c r="K64" i="5"/>
  <c r="M64" i="5"/>
  <c r="N64" i="5" s="1"/>
  <c r="K27" i="5"/>
  <c r="M27" i="5"/>
  <c r="N27" i="5" s="1"/>
  <c r="K104" i="5"/>
  <c r="M104" i="5"/>
  <c r="K431" i="5"/>
  <c r="M431" i="5"/>
  <c r="N431" i="5" s="1"/>
  <c r="K219" i="5"/>
  <c r="M219" i="5"/>
  <c r="N219" i="5" s="1"/>
  <c r="K79" i="5"/>
  <c r="M79" i="5"/>
  <c r="N79" i="5" s="1"/>
  <c r="K135" i="5"/>
  <c r="M135" i="5"/>
  <c r="N135" i="5" s="1"/>
  <c r="K407" i="5"/>
  <c r="M407" i="5"/>
  <c r="N407" i="5" s="1"/>
  <c r="K362" i="5"/>
  <c r="M362" i="5"/>
  <c r="N362" i="5" s="1"/>
  <c r="K291" i="5"/>
  <c r="M291" i="5"/>
  <c r="N291" i="5" s="1"/>
  <c r="K148" i="5"/>
  <c r="M148" i="5"/>
  <c r="N148" i="5" s="1"/>
  <c r="K208" i="5"/>
  <c r="M208" i="5"/>
  <c r="N208" i="5" s="1"/>
  <c r="K414" i="5"/>
  <c r="M414" i="5"/>
  <c r="K131" i="5"/>
  <c r="M131" i="5"/>
  <c r="K99" i="5"/>
  <c r="M99" i="5"/>
  <c r="N99" i="5" s="1"/>
  <c r="K382" i="5"/>
  <c r="M382" i="5"/>
  <c r="N382" i="5" s="1"/>
  <c r="K419" i="5"/>
  <c r="M419" i="5"/>
  <c r="N419" i="5" s="1"/>
  <c r="K85" i="5"/>
  <c r="M85" i="5"/>
  <c r="N85" i="5" s="1"/>
  <c r="K125" i="5"/>
  <c r="M125" i="5"/>
  <c r="N125" i="5" s="1"/>
  <c r="K230" i="5"/>
  <c r="M230" i="5"/>
  <c r="N230" i="5" s="1"/>
  <c r="K358" i="5"/>
  <c r="M358" i="5"/>
  <c r="N358" i="5" s="1"/>
  <c r="K164" i="5"/>
  <c r="M164" i="5"/>
  <c r="N164" i="5" s="1"/>
  <c r="K279" i="5"/>
  <c r="M279" i="5"/>
  <c r="K420" i="5"/>
  <c r="M420" i="5"/>
  <c r="K402" i="5"/>
  <c r="M402" i="5"/>
  <c r="N402" i="5" s="1"/>
  <c r="K29" i="5"/>
  <c r="M29" i="5"/>
  <c r="N29" i="5" s="1"/>
  <c r="K265" i="5"/>
  <c r="M265" i="5"/>
  <c r="N265" i="5" s="1"/>
  <c r="K235" i="5"/>
  <c r="M235" i="5"/>
  <c r="N235" i="5" s="1"/>
  <c r="K203" i="5"/>
  <c r="M203" i="5"/>
  <c r="N203" i="5" s="1"/>
  <c r="K467" i="5"/>
  <c r="M467" i="5"/>
  <c r="N467" i="5" s="1"/>
  <c r="K384" i="5"/>
  <c r="M384" i="5"/>
  <c r="N384" i="5" s="1"/>
  <c r="K238" i="5"/>
  <c r="M238" i="5"/>
  <c r="N238" i="5" s="1"/>
  <c r="K465" i="5"/>
  <c r="M465" i="5"/>
  <c r="N465" i="5" s="1"/>
  <c r="K409" i="5"/>
  <c r="M409" i="5"/>
  <c r="K312" i="5"/>
  <c r="M312" i="5"/>
  <c r="N312" i="5" s="1"/>
  <c r="K128" i="5"/>
  <c r="M128" i="5"/>
  <c r="N128" i="5" s="1"/>
  <c r="K365" i="5"/>
  <c r="M365" i="5"/>
  <c r="N365" i="5" s="1"/>
  <c r="K442" i="5"/>
  <c r="M442" i="5"/>
  <c r="N442" i="5" s="1"/>
  <c r="K440" i="5"/>
  <c r="M440" i="5"/>
  <c r="N440" i="5" s="1"/>
  <c r="K199" i="5"/>
  <c r="M199" i="5"/>
  <c r="N199" i="5" s="1"/>
  <c r="K274" i="5"/>
  <c r="M274" i="5"/>
  <c r="N274" i="5" s="1"/>
  <c r="K160" i="5"/>
  <c r="M160" i="5"/>
  <c r="N160" i="5" s="1"/>
  <c r="K466" i="5"/>
  <c r="M466" i="5"/>
  <c r="K202" i="5"/>
  <c r="M202" i="5"/>
  <c r="N202" i="5" s="1"/>
  <c r="K349" i="5"/>
  <c r="M349" i="5"/>
  <c r="N349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K252" i="5"/>
  <c r="M252" i="5"/>
  <c r="N252" i="5" s="1"/>
  <c r="K303" i="5"/>
  <c r="M303" i="5"/>
  <c r="N303" i="5" s="1"/>
  <c r="K452" i="5"/>
  <c r="M452" i="5"/>
  <c r="N452" i="5" s="1"/>
  <c r="K429" i="5"/>
  <c r="M429" i="5"/>
  <c r="N429" i="5" s="1"/>
  <c r="K32" i="5"/>
  <c r="M32" i="5"/>
  <c r="N32" i="5" s="1"/>
  <c r="K260" i="5"/>
  <c r="M260" i="5"/>
  <c r="N260" i="5" s="1"/>
  <c r="K408" i="5"/>
  <c r="M408" i="5"/>
  <c r="N408" i="5" s="1"/>
  <c r="K226" i="5"/>
  <c r="M226" i="5"/>
  <c r="N226" i="5" s="1"/>
  <c r="K102" i="5"/>
  <c r="M102" i="5"/>
  <c r="N102" i="5" s="1"/>
  <c r="K186" i="5"/>
  <c r="M186" i="5"/>
  <c r="N186" i="5" s="1"/>
  <c r="K155" i="5"/>
  <c r="M155" i="5"/>
  <c r="N155" i="5" s="1"/>
  <c r="K281" i="5"/>
  <c r="M281" i="5"/>
  <c r="N281" i="5" s="1"/>
  <c r="K83" i="5"/>
  <c r="M83" i="5"/>
  <c r="N83" i="5" s="1"/>
  <c r="K98" i="5"/>
  <c r="M98" i="5"/>
  <c r="N98" i="5" s="1"/>
  <c r="K266" i="5"/>
  <c r="M266" i="5"/>
  <c r="N266" i="5" s="1"/>
  <c r="K196" i="5"/>
  <c r="M196" i="5"/>
  <c r="N196" i="5" s="1"/>
  <c r="K392" i="5"/>
  <c r="M392" i="5"/>
  <c r="N392" i="5" s="1"/>
  <c r="K140" i="5"/>
  <c r="M140" i="5"/>
  <c r="N140" i="5" s="1"/>
  <c r="K30" i="5"/>
  <c r="M30" i="5"/>
  <c r="N30" i="5" s="1"/>
  <c r="K240" i="5"/>
  <c r="M240" i="5"/>
  <c r="K350" i="5"/>
  <c r="M350" i="5"/>
  <c r="N350" i="5" s="1"/>
  <c r="K433" i="5"/>
  <c r="M433" i="5"/>
  <c r="N433" i="5" s="1"/>
  <c r="K359" i="5"/>
  <c r="M359" i="5"/>
  <c r="N359" i="5" s="1"/>
  <c r="K88" i="5"/>
  <c r="M88" i="5"/>
  <c r="N88" i="5" s="1"/>
  <c r="K421" i="5"/>
  <c r="M421" i="5"/>
  <c r="N421" i="5" s="1"/>
  <c r="K60" i="5"/>
  <c r="M60" i="5"/>
  <c r="N60" i="5" s="1"/>
  <c r="K228" i="5"/>
  <c r="M228" i="5"/>
  <c r="N228" i="5" s="1"/>
  <c r="K91" i="5"/>
  <c r="M91" i="5"/>
  <c r="N91" i="5" s="1"/>
  <c r="K250" i="5"/>
  <c r="M250" i="5"/>
  <c r="N250" i="5" s="1"/>
  <c r="K249" i="5"/>
  <c r="M249" i="5"/>
  <c r="N249" i="5" s="1"/>
  <c r="K163" i="5"/>
  <c r="M163" i="5"/>
  <c r="K151" i="5"/>
  <c r="M151" i="5"/>
  <c r="N151" i="5" s="1"/>
  <c r="K449" i="5"/>
  <c r="M449" i="5"/>
  <c r="N449" i="5" s="1"/>
  <c r="K109" i="5"/>
  <c r="M109" i="5"/>
  <c r="N109" i="5" s="1"/>
  <c r="K156" i="5"/>
  <c r="M156" i="5"/>
  <c r="N156" i="5" s="1"/>
  <c r="K34" i="5"/>
  <c r="M34" i="5"/>
  <c r="N34" i="5" s="1"/>
  <c r="K162" i="5"/>
  <c r="M162" i="5"/>
  <c r="N162" i="5" s="1"/>
  <c r="K256" i="5"/>
  <c r="M256" i="5"/>
  <c r="N256" i="5" s="1"/>
  <c r="K426" i="5"/>
  <c r="M426" i="5"/>
  <c r="N426" i="5" s="1"/>
  <c r="K236" i="5"/>
  <c r="M236" i="5"/>
  <c r="N236" i="5" s="1"/>
  <c r="K114" i="5"/>
  <c r="M114" i="5"/>
  <c r="N114" i="5" s="1"/>
  <c r="K329" i="5"/>
  <c r="M329" i="5"/>
  <c r="N329" i="5" s="1"/>
  <c r="K68" i="5"/>
  <c r="M68" i="5"/>
  <c r="N68" i="5" s="1"/>
  <c r="K299" i="5"/>
  <c r="M299" i="5"/>
  <c r="N299" i="5" s="1"/>
  <c r="K412" i="5"/>
  <c r="M412" i="5"/>
  <c r="N412" i="5" s="1"/>
  <c r="K324" i="5"/>
  <c r="M324" i="5"/>
  <c r="N324" i="5" s="1"/>
  <c r="K177" i="5"/>
  <c r="M177" i="5"/>
  <c r="N177" i="5" s="1"/>
  <c r="K41" i="5"/>
  <c r="M41" i="5"/>
  <c r="N41" i="5" s="1"/>
  <c r="K268" i="5"/>
  <c r="M268" i="5"/>
  <c r="N268" i="5" s="1"/>
  <c r="K161" i="5"/>
  <c r="M161" i="5"/>
  <c r="K153" i="5"/>
  <c r="M153" i="5"/>
  <c r="K35" i="5"/>
  <c r="M35" i="5"/>
  <c r="N35" i="5" s="1"/>
  <c r="K377" i="5"/>
  <c r="M377" i="5"/>
  <c r="N377" i="5" s="1"/>
  <c r="K434" i="5"/>
  <c r="M434" i="5"/>
  <c r="N434" i="5" s="1"/>
  <c r="K46" i="5"/>
  <c r="M46" i="5"/>
  <c r="N46" i="5" s="1"/>
  <c r="K374" i="5"/>
  <c r="M374" i="5"/>
  <c r="N374" i="5" s="1"/>
  <c r="K37" i="5"/>
  <c r="M37" i="5"/>
  <c r="N37" i="5" s="1"/>
  <c r="K307" i="5"/>
  <c r="M307" i="5"/>
  <c r="N307" i="5" s="1"/>
  <c r="K243" i="5"/>
  <c r="M243" i="5"/>
  <c r="N243" i="5" s="1"/>
  <c r="K52" i="5"/>
  <c r="M52" i="5"/>
  <c r="N52" i="5" s="1"/>
  <c r="K273" i="5"/>
  <c r="M273" i="5"/>
  <c r="K366" i="5"/>
  <c r="M366" i="5"/>
  <c r="N366" i="5" s="1"/>
  <c r="K181" i="5"/>
  <c r="M181" i="5"/>
  <c r="N181" i="5" s="1"/>
  <c r="K56" i="5"/>
  <c r="M56" i="5"/>
  <c r="N56" i="5" s="1"/>
  <c r="K126" i="5"/>
  <c r="M126" i="5"/>
  <c r="N126" i="5" s="1"/>
  <c r="K166" i="5"/>
  <c r="M166" i="5"/>
  <c r="N166" i="5" s="1"/>
  <c r="K84" i="5"/>
  <c r="M84" i="5"/>
  <c r="N84" i="5" s="1"/>
  <c r="K24" i="5"/>
  <c r="M24" i="5"/>
  <c r="N24" i="5" s="1"/>
  <c r="K316" i="5"/>
  <c r="M316" i="5"/>
  <c r="N316" i="5" s="1"/>
  <c r="K404" i="5"/>
  <c r="M404" i="5"/>
  <c r="N404" i="5" s="1"/>
  <c r="K255" i="5"/>
  <c r="M255" i="5"/>
  <c r="N255" i="5" s="1"/>
  <c r="K254" i="5"/>
  <c r="M254" i="5"/>
  <c r="N254" i="5" s="1"/>
  <c r="K20" i="5"/>
  <c r="M20" i="5"/>
  <c r="N20" i="5" s="1"/>
  <c r="K328" i="5"/>
  <c r="M328" i="5"/>
  <c r="N328" i="5" s="1"/>
  <c r="K206" i="5"/>
  <c r="M206" i="5"/>
  <c r="N206" i="5" s="1"/>
  <c r="K204" i="5"/>
  <c r="M204" i="5"/>
  <c r="N204" i="5" s="1"/>
  <c r="K385" i="5"/>
  <c r="M385" i="5"/>
  <c r="N385" i="5" s="1"/>
  <c r="K313" i="5"/>
  <c r="M313" i="5"/>
  <c r="N313" i="5" s="1"/>
  <c r="K390" i="5"/>
  <c r="M390" i="5"/>
  <c r="N390" i="5" s="1"/>
  <c r="K246" i="5"/>
  <c r="M246" i="5"/>
  <c r="N246" i="5" s="1"/>
  <c r="K201" i="5"/>
  <c r="M201" i="5"/>
  <c r="N201" i="5" s="1"/>
  <c r="K276" i="5"/>
  <c r="M276" i="5"/>
  <c r="N276" i="5" s="1"/>
  <c r="K19" i="5"/>
  <c r="N19" i="5"/>
  <c r="K292" i="5"/>
  <c r="M292" i="5"/>
  <c r="N292" i="5" s="1"/>
  <c r="K269" i="5"/>
  <c r="M269" i="5"/>
  <c r="N269" i="5" s="1"/>
  <c r="K427" i="5"/>
  <c r="M427" i="5"/>
  <c r="N427" i="5" s="1"/>
  <c r="K103" i="5"/>
  <c r="M103" i="5"/>
  <c r="N103" i="5" s="1"/>
  <c r="K264" i="5"/>
  <c r="M264" i="5"/>
  <c r="N264" i="5" s="1"/>
  <c r="K54" i="5"/>
  <c r="M54" i="5"/>
  <c r="N54" i="5" s="1"/>
  <c r="K69" i="5"/>
  <c r="M69" i="5"/>
  <c r="K278" i="5"/>
  <c r="M278" i="5"/>
  <c r="N278" i="5" s="1"/>
  <c r="K395" i="5"/>
  <c r="M395" i="5"/>
  <c r="N395" i="5" s="1"/>
  <c r="K198" i="5"/>
  <c r="M198" i="5"/>
  <c r="N198" i="5" s="1"/>
  <c r="K308" i="5"/>
  <c r="M308" i="5"/>
  <c r="N308" i="5" s="1"/>
  <c r="K357" i="5"/>
  <c r="M357" i="5"/>
  <c r="N357" i="5" s="1"/>
  <c r="K74" i="5"/>
  <c r="M74" i="5"/>
  <c r="N74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399" i="5"/>
  <c r="M399" i="5"/>
  <c r="N399" i="5" s="1"/>
  <c r="K105" i="5"/>
  <c r="M105" i="5"/>
  <c r="N105" i="5" s="1"/>
  <c r="K275" i="5"/>
  <c r="M275" i="5"/>
  <c r="N275" i="5" s="1"/>
  <c r="K288" i="5"/>
  <c r="M288" i="5"/>
  <c r="N288" i="5" s="1"/>
  <c r="K373" i="5"/>
  <c r="M373" i="5"/>
  <c r="N373" i="5" s="1"/>
  <c r="K341" i="5"/>
  <c r="M341" i="5"/>
  <c r="N341" i="5" s="1"/>
  <c r="K197" i="5"/>
  <c r="M197" i="5"/>
  <c r="N197" i="5" s="1"/>
  <c r="K146" i="5"/>
  <c r="M146" i="5"/>
  <c r="N146" i="5" s="1"/>
  <c r="K245" i="5"/>
  <c r="M245" i="5"/>
  <c r="N245" i="5" s="1"/>
  <c r="K369" i="5"/>
  <c r="M369" i="5"/>
  <c r="N369" i="5" s="1"/>
  <c r="K344" i="5"/>
  <c r="M344" i="5"/>
  <c r="N344" i="5" s="1"/>
  <c r="K53" i="5"/>
  <c r="M53" i="5"/>
  <c r="N53" i="5" s="1"/>
  <c r="K38" i="5"/>
  <c r="M38" i="5"/>
  <c r="N38" i="5" s="1"/>
  <c r="K361" i="5"/>
  <c r="M361" i="5"/>
  <c r="N361" i="5" s="1"/>
  <c r="K168" i="5"/>
  <c r="M168" i="5"/>
  <c r="N168" i="5" s="1"/>
  <c r="K165" i="5"/>
  <c r="M165" i="5"/>
  <c r="N165" i="5" s="1"/>
  <c r="K305" i="5"/>
  <c r="M305" i="5"/>
  <c r="N305" i="5" s="1"/>
  <c r="K173" i="5"/>
  <c r="M173" i="5"/>
  <c r="N173" i="5" s="1"/>
  <c r="K72" i="5"/>
  <c r="M72" i="5"/>
  <c r="K21" i="5"/>
  <c r="M21" i="5"/>
  <c r="K222" i="5"/>
  <c r="M222" i="5"/>
  <c r="N222" i="5" s="1"/>
  <c r="K223" i="5"/>
  <c r="M223" i="5"/>
  <c r="N223" i="5" s="1"/>
  <c r="K42" i="5"/>
  <c r="M42" i="5"/>
  <c r="N42" i="5" s="1"/>
  <c r="K282" i="5"/>
  <c r="M282" i="5"/>
  <c r="N282" i="5" s="1"/>
  <c r="K225" i="5"/>
  <c r="M225" i="5"/>
  <c r="N225" i="5" s="1"/>
  <c r="K345" i="5"/>
  <c r="M345" i="5"/>
  <c r="N345" i="5" s="1"/>
  <c r="K167" i="5"/>
  <c r="M167" i="5"/>
  <c r="N167" i="5" s="1"/>
  <c r="K112" i="5"/>
  <c r="M112" i="5"/>
  <c r="N112" i="5" s="1"/>
  <c r="K284" i="5"/>
  <c r="M284" i="5"/>
  <c r="N284" i="5" s="1"/>
  <c r="K134" i="5"/>
  <c r="M134" i="5"/>
  <c r="N134" i="5" s="1"/>
  <c r="K381" i="5"/>
  <c r="M381" i="5"/>
  <c r="N381" i="5" s="1"/>
  <c r="K239" i="5"/>
  <c r="M239" i="5"/>
  <c r="N239" i="5" s="1"/>
  <c r="K348" i="5"/>
  <c r="M348" i="5"/>
  <c r="N348" i="5" s="1"/>
  <c r="K139" i="5"/>
  <c r="M139" i="5"/>
  <c r="N139" i="5" s="1"/>
  <c r="K262" i="5"/>
  <c r="M262" i="5"/>
  <c r="N262" i="5" s="1"/>
  <c r="K263" i="5"/>
  <c r="M263" i="5"/>
  <c r="N263" i="5" s="1"/>
  <c r="K468" i="5"/>
  <c r="M468" i="5"/>
  <c r="N468" i="5" s="1"/>
  <c r="K100" i="5"/>
  <c r="M100" i="5"/>
  <c r="N100" i="5" s="1"/>
  <c r="K323" i="5"/>
  <c r="M323" i="5"/>
  <c r="N323" i="5" s="1"/>
  <c r="K61" i="5"/>
  <c r="M61" i="5"/>
  <c r="N61" i="5" s="1"/>
  <c r="K200" i="5"/>
  <c r="M200" i="5"/>
  <c r="N200" i="5" s="1"/>
  <c r="K81" i="5"/>
  <c r="M81" i="5"/>
  <c r="N81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95" i="5"/>
  <c r="M95" i="5"/>
  <c r="N95" i="5" s="1"/>
  <c r="K111" i="5"/>
  <c r="M111" i="5"/>
  <c r="N111" i="5" s="1"/>
  <c r="K318" i="5"/>
  <c r="M318" i="5"/>
  <c r="N318" i="5" s="1"/>
  <c r="K122" i="5"/>
  <c r="M122" i="5"/>
  <c r="N122" i="5" s="1"/>
  <c r="K80" i="5"/>
  <c r="M80" i="5"/>
  <c r="N80" i="5" s="1"/>
  <c r="K306" i="5"/>
  <c r="M306" i="5"/>
  <c r="N306" i="5" s="1"/>
  <c r="K129" i="5"/>
  <c r="M129" i="5"/>
  <c r="N129" i="5" s="1"/>
  <c r="K326" i="5"/>
  <c r="M326" i="5"/>
  <c r="N326" i="5" s="1"/>
  <c r="K335" i="5"/>
  <c r="M335" i="5"/>
  <c r="N335" i="5" s="1"/>
  <c r="K184" i="5"/>
  <c r="M184" i="5"/>
  <c r="N184" i="5" s="1"/>
  <c r="K121" i="5"/>
  <c r="M121" i="5"/>
  <c r="N121" i="5" s="1"/>
  <c r="K28" i="5"/>
  <c r="M28" i="5"/>
  <c r="N28" i="5" s="1"/>
  <c r="K244" i="5"/>
  <c r="M244" i="5"/>
  <c r="N244" i="5" s="1"/>
  <c r="K108" i="5"/>
  <c r="M108" i="5"/>
  <c r="N108" i="5" s="1"/>
  <c r="K258" i="5"/>
  <c r="M258" i="5"/>
  <c r="N258" i="5" s="1"/>
  <c r="K333" i="5"/>
  <c r="M333" i="5"/>
  <c r="N333" i="5" s="1"/>
  <c r="K117" i="5"/>
  <c r="M117" i="5"/>
  <c r="N117" i="5" s="1"/>
  <c r="K379" i="5"/>
  <c r="M379" i="5"/>
  <c r="N379" i="5" s="1"/>
  <c r="K413" i="5"/>
  <c r="M413" i="5"/>
  <c r="N413" i="5" s="1"/>
  <c r="K425" i="5"/>
  <c r="M425" i="5"/>
  <c r="N425" i="5" s="1"/>
  <c r="K118" i="5"/>
  <c r="M118" i="5"/>
  <c r="N118" i="5" s="1"/>
  <c r="K460" i="5"/>
  <c r="M460" i="5"/>
  <c r="N460" i="5" s="1"/>
  <c r="K22" i="5"/>
  <c r="M22" i="5"/>
  <c r="K309" i="5"/>
  <c r="M309" i="5"/>
  <c r="N309" i="5" s="1"/>
  <c r="K267" i="5"/>
  <c r="M267" i="5"/>
  <c r="N267" i="5" s="1"/>
  <c r="K342" i="5"/>
  <c r="M342" i="5"/>
  <c r="N342" i="5" s="1"/>
  <c r="K182" i="5"/>
  <c r="M182" i="5"/>
  <c r="N182" i="5" s="1"/>
  <c r="K327" i="5"/>
  <c r="M327" i="5"/>
  <c r="N327" i="5" s="1"/>
  <c r="K176" i="5"/>
  <c r="M176" i="5"/>
  <c r="N176" i="5" s="1"/>
  <c r="K370" i="5"/>
  <c r="M370" i="5"/>
  <c r="N370" i="5" s="1"/>
  <c r="K190" i="5"/>
  <c r="M190" i="5"/>
  <c r="N190" i="5" s="1"/>
  <c r="K170" i="5"/>
  <c r="M170" i="5"/>
  <c r="N170" i="5" s="1"/>
  <c r="K319" i="5"/>
  <c r="M319" i="5"/>
  <c r="N319" i="5" s="1"/>
  <c r="K277" i="5"/>
  <c r="M277" i="5"/>
  <c r="N277" i="5" s="1"/>
  <c r="K132" i="5"/>
  <c r="M132" i="5"/>
  <c r="N132" i="5" s="1"/>
  <c r="K218" i="5"/>
  <c r="M218" i="5"/>
  <c r="N218" i="5" s="1"/>
  <c r="K330" i="5"/>
  <c r="M330" i="5"/>
  <c r="N330" i="5" s="1"/>
  <c r="K378" i="5"/>
  <c r="M378" i="5"/>
  <c r="N378" i="5" s="1"/>
  <c r="K406" i="5"/>
  <c r="M406" i="5"/>
  <c r="N406" i="5" s="1"/>
  <c r="K221" i="5"/>
  <c r="M221" i="5"/>
  <c r="N221" i="5" s="1"/>
  <c r="K286" i="5"/>
  <c r="M286" i="5"/>
  <c r="N286" i="5" s="1"/>
  <c r="K76" i="5"/>
  <c r="M76" i="5"/>
  <c r="N76" i="5" s="1"/>
  <c r="K194" i="5"/>
  <c r="M194" i="5"/>
  <c r="N194" i="5" s="1"/>
  <c r="K113" i="5"/>
  <c r="M113" i="5"/>
  <c r="N113" i="5" s="1"/>
  <c r="K455" i="5"/>
  <c r="M455" i="5"/>
  <c r="N455" i="5" s="1"/>
  <c r="K55" i="5"/>
  <c r="M55" i="5"/>
  <c r="N55" i="5" s="1"/>
  <c r="K191" i="5"/>
  <c r="M191" i="5"/>
  <c r="N191" i="5" s="1"/>
  <c r="K120" i="5"/>
  <c r="M120" i="5"/>
  <c r="N120" i="5" s="1"/>
  <c r="K347" i="5"/>
  <c r="M347" i="5"/>
  <c r="N347" i="5" s="1"/>
  <c r="K450" i="5"/>
  <c r="M450" i="5"/>
  <c r="N450" i="5" s="1"/>
  <c r="K302" i="5"/>
  <c r="M302" i="5"/>
  <c r="N302" i="5" s="1"/>
  <c r="K272" i="5"/>
  <c r="M272" i="5"/>
  <c r="N272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98" i="5"/>
  <c r="M298" i="5"/>
  <c r="N298" i="5" s="1"/>
  <c r="K231" i="5"/>
  <c r="M231" i="5"/>
  <c r="N231" i="5" s="1"/>
  <c r="K171" i="5"/>
  <c r="M171" i="5"/>
  <c r="N171" i="5" s="1"/>
  <c r="K463" i="5"/>
  <c r="M463" i="5"/>
  <c r="N463" i="5" s="1"/>
  <c r="K50" i="5"/>
  <c r="M50" i="5"/>
  <c r="N50" i="5" s="1"/>
  <c r="K430" i="5"/>
  <c r="M430" i="5"/>
  <c r="N430" i="5" s="1"/>
  <c r="K25" i="5"/>
  <c r="M25" i="5"/>
  <c r="N25" i="5" s="1"/>
  <c r="K462" i="5"/>
  <c r="M462" i="5"/>
  <c r="N462" i="5" s="1"/>
  <c r="K297" i="5"/>
  <c r="M297" i="5"/>
  <c r="N297" i="5" s="1"/>
  <c r="K210" i="5"/>
  <c r="M210" i="5"/>
  <c r="N210" i="5" s="1"/>
  <c r="K96" i="5"/>
  <c r="M96" i="5"/>
  <c r="N96" i="5" s="1"/>
  <c r="K353" i="5"/>
  <c r="M353" i="5"/>
  <c r="N353" i="5" s="1"/>
  <c r="K159" i="5"/>
  <c r="M159" i="5"/>
  <c r="N159" i="5" s="1"/>
  <c r="K301" i="5"/>
  <c r="M301" i="5"/>
  <c r="N301" i="5" s="1"/>
  <c r="K387" i="5"/>
  <c r="M387" i="5"/>
  <c r="N387" i="5" s="1"/>
  <c r="K214" i="5"/>
  <c r="M214" i="5"/>
  <c r="N214" i="5" s="1"/>
  <c r="K63" i="5"/>
  <c r="M63" i="5"/>
  <c r="N63" i="5" s="1"/>
  <c r="K290" i="5"/>
  <c r="M290" i="5"/>
  <c r="N290" i="5" s="1"/>
  <c r="K90" i="5"/>
  <c r="M90" i="5"/>
  <c r="N90" i="5" s="1"/>
  <c r="K157" i="5"/>
  <c r="M157" i="5"/>
  <c r="N157" i="5" s="1"/>
  <c r="K459" i="5"/>
  <c r="M459" i="5"/>
  <c r="N459" i="5" s="1"/>
  <c r="K418" i="5"/>
  <c r="M418" i="5"/>
  <c r="N418" i="5" s="1"/>
  <c r="K334" i="5"/>
  <c r="M334" i="5"/>
  <c r="N334" i="5" s="1"/>
  <c r="K317" i="5"/>
  <c r="M317" i="5"/>
  <c r="N317" i="5" s="1"/>
  <c r="K234" i="5"/>
  <c r="M234" i="5"/>
  <c r="N234" i="5" s="1"/>
  <c r="K375" i="5"/>
  <c r="M375" i="5"/>
  <c r="N375" i="5" s="1"/>
  <c r="K145" i="5"/>
  <c r="M145" i="5"/>
  <c r="N145" i="5" s="1"/>
  <c r="K224" i="5"/>
  <c r="M224" i="5"/>
  <c r="N224" i="5" s="1"/>
  <c r="K371" i="5"/>
  <c r="M371" i="5"/>
  <c r="N371" i="5" s="1"/>
  <c r="K393" i="5"/>
  <c r="M393" i="5"/>
  <c r="N393" i="5" s="1"/>
  <c r="K183" i="5"/>
  <c r="M183" i="5"/>
  <c r="N183" i="5" s="1"/>
  <c r="K209" i="5"/>
  <c r="M209" i="5"/>
  <c r="N209" i="5" s="1"/>
  <c r="K435" i="5"/>
  <c r="M435" i="5"/>
  <c r="N435" i="5" s="1"/>
  <c r="K188" i="5"/>
  <c r="M188" i="5"/>
  <c r="N188" i="5" s="1"/>
  <c r="K454" i="5"/>
  <c r="M454" i="5"/>
  <c r="N454" i="5" s="1"/>
  <c r="K94" i="5"/>
  <c r="M94" i="5"/>
  <c r="N94" i="5" s="1"/>
  <c r="K388" i="5"/>
  <c r="M388" i="5"/>
  <c r="N388" i="5" s="1"/>
  <c r="K325" i="5"/>
  <c r="M325" i="5"/>
  <c r="N325" i="5" s="1"/>
  <c r="K57" i="5"/>
  <c r="M57" i="5"/>
  <c r="N57" i="5" s="1"/>
  <c r="K142" i="5"/>
  <c r="M142" i="5"/>
  <c r="N142" i="5" s="1"/>
  <c r="K175" i="5"/>
  <c r="M175" i="5"/>
  <c r="N175" i="5" s="1"/>
  <c r="K107" i="5"/>
  <c r="M107" i="5"/>
  <c r="N107" i="5" s="1"/>
  <c r="K310" i="5"/>
  <c r="M310" i="5"/>
  <c r="N310" i="5" s="1"/>
  <c r="K143" i="5"/>
  <c r="M143" i="5"/>
  <c r="N143" i="5" s="1"/>
  <c r="K261" i="5"/>
  <c r="M261" i="5"/>
  <c r="N261" i="5" s="1"/>
  <c r="K45" i="5"/>
  <c r="M45" i="5"/>
  <c r="N45" i="5" s="1"/>
  <c r="K271" i="5"/>
  <c r="M271" i="5"/>
  <c r="N271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405" i="5"/>
  <c r="N153" i="5"/>
  <c r="N401" i="5"/>
  <c r="N67" i="5"/>
  <c r="N205" i="5"/>
  <c r="N87" i="5"/>
  <c r="N240" i="5"/>
  <c r="N49" i="5"/>
  <c r="N414" i="5"/>
  <c r="N332" i="5"/>
  <c r="N321" i="5"/>
  <c r="N420" i="5"/>
  <c r="N389" i="5"/>
  <c r="N22" i="5"/>
  <c r="N368" i="5"/>
  <c r="N163" i="5"/>
  <c r="N232" i="5"/>
  <c r="N104" i="5"/>
  <c r="N72" i="5"/>
  <c r="N227" i="5"/>
  <c r="N279" i="5"/>
  <c r="N253" i="5"/>
  <c r="N86" i="5"/>
  <c r="N273" i="5"/>
  <c r="N21" i="5"/>
  <c r="N409" i="5"/>
  <c r="N131" i="5"/>
  <c r="N241" i="5"/>
  <c r="N161" i="5"/>
  <c r="N355" i="5"/>
  <c r="N66" i="5"/>
  <c r="N466" i="5"/>
  <c r="N69" i="5"/>
  <c r="E14" i="5"/>
  <c r="R9" i="5"/>
  <c r="R5" i="5"/>
  <c r="P19" i="5" l="1"/>
</calcChain>
</file>

<file path=xl/sharedStrings.xml><?xml version="1.0" encoding="utf-8"?>
<sst xmlns="http://schemas.openxmlformats.org/spreadsheetml/2006/main" count="2395" uniqueCount="340">
  <si>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</si>
  <si>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</si>
  <si>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</si>
  <si>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</si>
  <si>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</si>
  <si>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</si>
  <si>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</si>
  <si>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</si>
  <si>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</si>
  <si>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</si>
  <si>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</si>
  <si>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</si>
  <si>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</si>
  <si>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</si>
  <si>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</si>
  <si>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</si>
  <si>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</si>
  <si>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</si>
  <si>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</si>
  <si>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</si>
  <si>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</si>
  <si>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</si>
  <si>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</si>
  <si>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</si>
  <si>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</si>
  <si>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</si>
  <si>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</si>
  <si>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</si>
  <si>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</si>
  <si>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</si>
  <si>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</si>
  <si>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</si>
  <si>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</si>
  <si>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</si>
  <si>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</si>
  <si>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</si>
  <si>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</si>
  <si>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</si>
  <si>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</si>
  <si>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</si>
  <si>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</si>
  <si>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</si>
  <si>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</si>
  <si>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</si>
  <si>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</si>
  <si>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</si>
  <si>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</si>
  <si>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</si>
  <si>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</si>
  <si>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</si>
  <si>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</si>
  <si>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</si>
  <si>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</si>
  <si>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</si>
  <si>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</si>
  <si>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</si>
  <si>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</si>
  <si>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</si>
  <si>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</si>
  <si>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</si>
  <si>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</si>
  <si>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</si>
  <si>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</si>
  <si>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</si>
  <si>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</si>
  <si>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</si>
  <si>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</si>
  <si>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</si>
  <si>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</si>
  <si>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</si>
  <si>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</si>
  <si>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</si>
  <si>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</si>
  <si>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</si>
  <si>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</si>
  <si>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</si>
  <si>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</si>
  <si>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</si>
  <si>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</si>
  <si>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</si>
  <si>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</si>
  <si>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</si>
  <si>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</si>
  <si>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</si>
  <si>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</si>
  <si>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</si>
  <si>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</si>
  <si>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</si>
  <si>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</si>
  <si>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</si>
  <si>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</si>
  <si>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</si>
  <si>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</si>
  <si>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</si>
  <si>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</si>
  <si>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</si>
  <si>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</si>
  <si>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</si>
  <si>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</si>
  <si>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</si>
  <si>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</si>
  <si>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</si>
  <si>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</si>
  <si>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</si>
  <si>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</si>
  <si>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</si>
  <si>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</si>
  <si>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</si>
  <si>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</si>
  <si>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</si>
  <si>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</si>
  <si>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</si>
  <si>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</si>
  <si>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</si>
  <si>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</si>
  <si>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</si>
  <si>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</si>
  <si>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</si>
  <si>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</si>
  <si>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</si>
  <si>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</si>
  <si>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</si>
  <si>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</si>
  <si>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</si>
  <si>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</si>
  <si>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</si>
  <si>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</si>
  <si>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</si>
  <si>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</si>
  <si>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</si>
  <si>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</si>
  <si>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</si>
  <si>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</si>
  <si>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</si>
  <si>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</si>
  <si>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</si>
  <si>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</si>
  <si>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</si>
  <si>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</si>
  <si>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</si>
  <si>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</si>
  <si>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</si>
  <si>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</si>
  <si>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</si>
  <si>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</si>
  <si>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</si>
  <si>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</si>
  <si>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</si>
  <si>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</si>
  <si>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</si>
  <si>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</si>
  <si>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</si>
  <si>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</si>
  <si>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</si>
  <si>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</si>
  <si>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</si>
  <si>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</si>
  <si>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</si>
  <si>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</si>
  <si>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</si>
  <si>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</si>
  <si>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</si>
  <si>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</si>
  <si>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</si>
  <si>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</si>
  <si>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</si>
  <si>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</si>
  <si>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</si>
  <si>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</si>
  <si>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</si>
  <si>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</si>
  <si>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</si>
  <si>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</si>
  <si>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</si>
  <si>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</si>
  <si>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</si>
  <si>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</si>
  <si>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</si>
  <si>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</si>
  <si>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</si>
  <si>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</si>
  <si>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</si>
  <si>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</si>
  <si>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</si>
  <si>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</si>
  <si>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</si>
  <si>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</si>
  <si>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</si>
  <si>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</si>
  <si>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</si>
  <si>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</si>
  <si>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</si>
  <si>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</si>
  <si>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</si>
  <si>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</si>
  <si>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</si>
  <si>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</si>
  <si>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</si>
  <si>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</si>
  <si>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</si>
  <si>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</si>
  <si>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</si>
  <si>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</si>
  <si>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</si>
  <si>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</si>
  <si>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</si>
  <si>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</si>
  <si>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</si>
  <si>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</si>
  <si>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</si>
  <si>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</si>
  <si>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</si>
  <si>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</si>
  <si>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</si>
  <si>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</si>
  <si>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</si>
  <si>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</si>
  <si>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</si>
  <si>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</si>
  <si>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</si>
  <si>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</si>
  <si>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</si>
  <si>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</si>
  <si>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</si>
  <si>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</si>
  <si>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</si>
  <si>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</si>
  <si>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</si>
  <si>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</si>
  <si>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</si>
  <si>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</si>
  <si>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</si>
  <si>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</si>
  <si>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</si>
  <si>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</si>
  <si>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</si>
  <si>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</si>
  <si>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</si>
  <si>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</si>
  <si>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</si>
  <si>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</si>
  <si>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</si>
  <si>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</si>
  <si>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</si>
  <si>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</si>
  <si>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</si>
  <si>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</si>
  <si>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</si>
  <si>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</si>
  <si>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</si>
  <si>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</si>
  <si>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</si>
  <si>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</si>
  <si>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</si>
  <si>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</si>
  <si>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</si>
  <si>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</si>
  <si>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</si>
  <si>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</si>
  <si>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</si>
  <si>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</si>
  <si>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</si>
  <si>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</si>
  <si>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</si>
  <si>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</si>
  <si>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</si>
  <si>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</si>
  <si>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</si>
  <si>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</si>
  <si>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</si>
  <si>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</si>
  <si>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</si>
  <si>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</si>
  <si>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</si>
  <si>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</si>
  <si>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</si>
  <si>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</si>
  <si>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d-d(6NN)</t>
    <phoneticPr fontId="1"/>
  </si>
  <si>
    <t>pair_style smatb # R0(A)   p       q     A(eV)   xi(eV)  Rcs(A)   Rc(A), 5NN: Rcs=5NN, Rc=(5NN+6NN)/2</t>
    <phoneticPr fontId="1"/>
  </si>
  <si>
    <t>pair_style smatb # R0(A)   p       q     A(eV)   xi(eV)  Rcs(A)   Rc(A), 6NN: Rcs=6NN, Rc=(6NN+7NN)/2</t>
    <phoneticPr fontId="1"/>
  </si>
  <si>
    <t>Ref (HCP): https://www.nature.com/articles/srep10213.pdf</t>
    <phoneticPr fontId="1"/>
  </si>
  <si>
    <t>Simplehexagonal</t>
  </si>
  <si>
    <t>1e12 [dyne/cm^2] = 1e2 [GPa]</t>
    <phoneticPr fontId="1"/>
  </si>
  <si>
    <t>1 [eV/A^3] = 160.21766 [GPa]</t>
    <phoneticPr fontId="1"/>
  </si>
  <si>
    <t>1e12 [dyne/cm^2] = 1e2/160.21766 [eV/A^3]</t>
    <phoneticPr fontId="1"/>
  </si>
  <si>
    <t>maybe, B = Bulk modulus [eV/A^3]</t>
    <phoneticPr fontId="1"/>
  </si>
  <si>
    <t>Data: [1] Materials Project(murnaghan), and [2] Y. Wang et al., Calphad 28 (2004) 79-90.: https://doi.org/10.1016/j.calphad.2004.05.002</t>
    <phoneticPr fontId="1"/>
  </si>
  <si>
    <t>Ref [SC]: https://arxiv.org/pdf/1312.4047</t>
    <phoneticPr fontId="1"/>
  </si>
  <si>
    <t>Zn [2]</t>
    <phoneticPr fontId="1"/>
  </si>
  <si>
    <t>Ga [2]</t>
    <phoneticPr fontId="1"/>
  </si>
  <si>
    <t>As [2]</t>
    <phoneticPr fontId="1"/>
  </si>
  <si>
    <t>Y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</si>
  <si>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</si>
  <si>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</si>
  <si>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</si>
  <si>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</si>
  <si>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</si>
  <si>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</si>
  <si>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</si>
  <si>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</si>
  <si>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</si>
  <si>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</si>
  <si>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</si>
  <si>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</si>
  <si>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</si>
  <si>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Pa [2]</t>
    <phoneticPr fontId="1"/>
  </si>
  <si>
    <t>Te [2]</t>
    <phoneticPr fontId="1"/>
  </si>
  <si>
    <t>Be [2]</t>
    <phoneticPr fontId="1"/>
  </si>
  <si>
    <t>B [2]</t>
    <phoneticPr fontId="1"/>
  </si>
  <si>
    <t>C [2]</t>
    <phoneticPr fontId="1"/>
  </si>
  <si>
    <t>P [2]</t>
    <phoneticPr fontId="1"/>
  </si>
  <si>
    <t>Se [2]</t>
    <phoneticPr fontId="1"/>
  </si>
  <si>
    <t>I [2]</t>
    <phoneticPr fontId="1"/>
  </si>
  <si>
    <t>Al [2]</t>
    <phoneticPr fontId="1"/>
  </si>
  <si>
    <t>S [2]</t>
    <phoneticPr fontId="1"/>
  </si>
  <si>
    <t>Ref (SC): https://iopscience.iop.org/article/10.1088/0953-8984/24/22/225002/pdf</t>
    <phoneticPr fontId="1"/>
  </si>
  <si>
    <t>V [2]</t>
    <phoneticPr fontId="1"/>
  </si>
  <si>
    <t>Mn [2]</t>
    <phoneticPr fontId="1"/>
  </si>
  <si>
    <t>Br [2]</t>
    <phoneticPr fontId="1"/>
  </si>
  <si>
    <t>Nb [2]</t>
    <phoneticPr fontId="1"/>
  </si>
  <si>
    <t>Mo [2]</t>
    <phoneticPr fontId="1"/>
  </si>
  <si>
    <t>Sn [2]</t>
    <phoneticPr fontId="1"/>
  </si>
  <si>
    <t>La [2]</t>
    <phoneticPr fontId="1"/>
  </si>
  <si>
    <t>Nd [2]</t>
    <phoneticPr fontId="1"/>
  </si>
  <si>
    <t>Bi [2]</t>
    <phoneticPr fontId="1"/>
  </si>
  <si>
    <t>Th [2]</t>
    <phoneticPr fontId="1"/>
  </si>
  <si>
    <t>Pu [2]</t>
    <phoneticPr fontId="1"/>
  </si>
  <si>
    <t>1 [Mbar] = 100 [Gpa] = 100/160.21766 [eV/A^3]</t>
    <phoneticPr fontId="1"/>
  </si>
  <si>
    <t>Ref [B, SC]: https://journals.aps.org/prb/pdf/10.1103/PhysRevB.50.15606</t>
    <phoneticPr fontId="1"/>
  </si>
  <si>
    <t>Ref [B]: https://periodictable.com/Elements/052/data.html</t>
    <phoneticPr fontId="1"/>
  </si>
  <si>
    <t>B = 64 [Gpa]</t>
    <phoneticPr fontId="1"/>
  </si>
  <si>
    <t>Ref [B]: https://periodictable.com/Elements/069/data.html</t>
    <phoneticPr fontId="1"/>
  </si>
  <si>
    <t>B = 45 [GPa]</t>
    <phoneticPr fontId="1"/>
  </si>
  <si>
    <t>Ref [B]: https://periodictable.com/Elements/070/data.html</t>
    <phoneticPr fontId="1"/>
  </si>
  <si>
    <t>B = 31 [GPa]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</si>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</sst>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177" fontId="0" fillId="0" borderId="9" xfId="0" applyNumberFormat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0" fontId="6" fillId="13" borderId="0" xfId="0" applyFont="1" applyFill="1">
      <alignment vertical="center"/>
    </xf>
    <xf numFmtId="177" fontId="6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1.1293743066679498</c:v>
                </c:pt>
                <c:pt idx="1">
                  <c:v>0.5987790360780344</c:v>
                </c:pt>
                <c:pt idx="2">
                  <c:v>9.1306060651181242E-2</c:v>
                </c:pt>
                <c:pt idx="3">
                  <c:v>-0.39385387006613626</c:v>
                </c:pt>
                <c:pt idx="4">
                  <c:v>-0.85748400163380079</c:v>
                </c:pt>
                <c:pt idx="5">
                  <c:v>-1.3003423671469609</c:v>
                </c:pt>
                <c:pt idx="6">
                  <c:v>-1.7231625565011042</c:v>
                </c:pt>
                <c:pt idx="7">
                  <c:v>-2.1266544631469988</c:v>
                </c:pt>
                <c:pt idx="8">
                  <c:v>-2.5115050089712332</c:v>
                </c:pt>
                <c:pt idx="9">
                  <c:v>-2.8783788479207164</c:v>
                </c:pt>
                <c:pt idx="10">
                  <c:v>-3.2279190489725433</c:v>
                </c:pt>
                <c:pt idx="11">
                  <c:v>-3.5607477590341357</c:v>
                </c:pt>
                <c:pt idx="12">
                  <c:v>-3.8774668463424828</c:v>
                </c:pt>
                <c:pt idx="13">
                  <c:v>-4.1786585249157389</c:v>
                </c:pt>
                <c:pt idx="14">
                  <c:v>-4.4648859605951605</c:v>
                </c:pt>
                <c:pt idx="15">
                  <c:v>-4.7366938592006056</c:v>
                </c:pt>
                <c:pt idx="16">
                  <c:v>-4.9946090373083925</c:v>
                </c:pt>
                <c:pt idx="17">
                  <c:v>-5.2391409761463175</c:v>
                </c:pt>
                <c:pt idx="18">
                  <c:v>-5.4707823590869182</c:v>
                </c:pt>
                <c:pt idx="19">
                  <c:v>-5.6900095932069163</c:v>
                </c:pt>
                <c:pt idx="20">
                  <c:v>-5.8972833153677069</c:v>
                </c:pt>
                <c:pt idx="21">
                  <c:v>-6.0930488832592973</c:v>
                </c:pt>
                <c:pt idx="22">
                  <c:v>-6.2777368518377967</c:v>
                </c:pt>
                <c:pt idx="23">
                  <c:v>-6.4517634355746942</c:v>
                </c:pt>
                <c:pt idx="24">
                  <c:v>-6.615530956924518</c:v>
                </c:pt>
                <c:pt idx="25">
                  <c:v>-6.7694282814062658</c:v>
                </c:pt>
                <c:pt idx="26">
                  <c:v>-6.9138312396829669</c:v>
                </c:pt>
                <c:pt idx="27">
                  <c:v>-7.049103037013067</c:v>
                </c:pt>
                <c:pt idx="28">
                  <c:v>-7.1755946504369943</c:v>
                </c:pt>
                <c:pt idx="29">
                  <c:v>-7.2936452140520664</c:v>
                </c:pt>
                <c:pt idx="30">
                  <c:v>-7.4035823927191329</c:v>
                </c:pt>
                <c:pt idx="31">
                  <c:v>-7.5057227445348005</c:v>
                </c:pt>
                <c:pt idx="32">
                  <c:v>-7.6003720723936423</c:v>
                </c:pt>
                <c:pt idx="33">
                  <c:v>-7.6878257649559441</c:v>
                </c:pt>
                <c:pt idx="34">
                  <c:v>-7.7683691273275146</c:v>
                </c:pt>
                <c:pt idx="35">
                  <c:v>-7.8422777017496985</c:v>
                </c:pt>
                <c:pt idx="36">
                  <c:v>-7.909817578589232</c:v>
                </c:pt>
                <c:pt idx="37">
                  <c:v>-7.9712456979096231</c:v>
                </c:pt>
                <c:pt idx="38">
                  <c:v>-8.0268101418976769</c:v>
                </c:pt>
                <c:pt idx="39">
                  <c:v>-8.07675041841126</c:v>
                </c:pt>
                <c:pt idx="40">
                  <c:v>-8.1212977359068415</c:v>
                </c:pt>
                <c:pt idx="41">
                  <c:v>-8.1606752699981087</c:v>
                </c:pt>
                <c:pt idx="42">
                  <c:v>-8.1950984218898473</c:v>
                </c:pt>
                <c:pt idx="43">
                  <c:v>-8.2247750689245116</c:v>
                </c:pt>
                <c:pt idx="44">
                  <c:v>-8.2499058074720644</c:v>
                </c:pt>
                <c:pt idx="45">
                  <c:v>-8.270684188387289</c:v>
                </c:pt>
                <c:pt idx="46">
                  <c:v>-8.2872969452524075</c:v>
                </c:pt>
                <c:pt idx="47">
                  <c:v>-8.2999242156166417</c:v>
                </c:pt>
                <c:pt idx="48">
                  <c:v>-8.3087397554384452</c:v>
                </c:pt>
                <c:pt idx="49">
                  <c:v>-8.3139111469302662</c:v>
                </c:pt>
                <c:pt idx="50">
                  <c:v>-8.3155999999999999</c:v>
                </c:pt>
                <c:pt idx="51">
                  <c:v>-8.3139621474779322</c:v>
                </c:pt>
                <c:pt idx="52">
                  <c:v>-8.3091478343123875</c:v>
                </c:pt>
                <c:pt idx="53">
                  <c:v>-8.3013019009123337</c:v>
                </c:pt>
                <c:pt idx="54">
                  <c:v>-8.2905639608099211</c:v>
                </c:pt>
                <c:pt idx="55">
                  <c:v>-8.277068572811169</c:v>
                </c:pt>
                <c:pt idx="56">
                  <c:v>-8.2609454077981059</c:v>
                </c:pt>
                <c:pt idx="57">
                  <c:v>-8.2423194103410804</c:v>
                </c:pt>
                <c:pt idx="58">
                  <c:v>-8.2213109552754169</c:v>
                </c:pt>
                <c:pt idx="59">
                  <c:v>-8.1980359993921486</c:v>
                </c:pt>
                <c:pt idx="60">
                  <c:v>-8.1726062283883252</c:v>
                </c:pt>
                <c:pt idx="61">
                  <c:v>-8.1451291992182213</c:v>
                </c:pt>
                <c:pt idx="62">
                  <c:v>-8.1157084779826913</c:v>
                </c:pt>
                <c:pt idx="63">
                  <c:v>-8.0844437734899888</c:v>
                </c:pt>
                <c:pt idx="64">
                  <c:v>-8.0514310666176083</c:v>
                </c:pt>
                <c:pt idx="65">
                  <c:v>-8.0167627356008353</c:v>
                </c:pt>
                <c:pt idx="66">
                  <c:v>-7.9805276773702634</c:v>
                </c:pt>
                <c:pt idx="67">
                  <c:v>-7.9428114250568491</c:v>
                </c:pt>
                <c:pt idx="68">
                  <c:v>-7.9036962617797615</c:v>
                </c:pt>
                <c:pt idx="69">
                  <c:v>-7.8632613308289345</c:v>
                </c:pt>
                <c:pt idx="70">
                  <c:v>-7.8215827423509365</c:v>
                </c:pt>
                <c:pt idx="71">
                  <c:v>-7.7787336766437543</c:v>
                </c:pt>
                <c:pt idx="72">
                  <c:v>-7.7347844841629056</c:v>
                </c:pt>
                <c:pt idx="73">
                  <c:v>-7.6898027823384032</c:v>
                </c:pt>
                <c:pt idx="74">
                  <c:v>-7.6438535492991919</c:v>
                </c:pt>
                <c:pt idx="75">
                  <c:v>-7.5969992145988536</c:v>
                </c:pt>
                <c:pt idx="76">
                  <c:v>-7.5492997470336771</c:v>
                </c:pt>
                <c:pt idx="77">
                  <c:v>-7.5008127396415096</c:v>
                </c:pt>
                <c:pt idx="78">
                  <c:v>-7.4515934919672864</c:v>
                </c:pt>
                <c:pt idx="79">
                  <c:v>-7.401695089678535</c:v>
                </c:pt>
                <c:pt idx="80">
                  <c:v>-7.3511684816118175</c:v>
                </c:pt>
                <c:pt idx="81">
                  <c:v>-7.3000625543286723</c:v>
                </c:pt>
                <c:pt idx="82">
                  <c:v>-7.2484242042572662</c:v>
                </c:pt>
                <c:pt idx="83">
                  <c:v>-7.196298407493841</c:v>
                </c:pt>
                <c:pt idx="84">
                  <c:v>-7.1437282873357697</c:v>
                </c:pt>
                <c:pt idx="85">
                  <c:v>-7.0907551796159698</c:v>
                </c:pt>
                <c:pt idx="86">
                  <c:v>-7.037418695906398</c:v>
                </c:pt>
                <c:pt idx="87">
                  <c:v>-6.9837567846562951</c:v>
                </c:pt>
                <c:pt idx="88">
                  <c:v>-6.9298057903289845</c:v>
                </c:pt>
                <c:pt idx="89">
                  <c:v>-6.8756005105990727</c:v>
                </c:pt>
                <c:pt idx="90">
                  <c:v>-6.8211742516701594</c:v>
                </c:pt>
                <c:pt idx="91">
                  <c:v>-6.7665588817713056</c:v>
                </c:pt>
                <c:pt idx="92">
                  <c:v>-6.711784882888848</c:v>
                </c:pt>
                <c:pt idx="93">
                  <c:v>-6.6568814007884258</c:v>
                </c:pt>
                <c:pt idx="94">
                  <c:v>-6.6018762933805037</c:v>
                </c:pt>
                <c:pt idx="95">
                  <c:v>-6.5467961774810322</c:v>
                </c:pt>
                <c:pt idx="96">
                  <c:v>-6.4916664740174284</c:v>
                </c:pt>
                <c:pt idx="97">
                  <c:v>-6.4365114517284878</c:v>
                </c:pt>
                <c:pt idx="98">
                  <c:v>-6.3813542694054428</c:v>
                </c:pt>
                <c:pt idx="99">
                  <c:v>-6.3262170167199736</c:v>
                </c:pt>
                <c:pt idx="100">
                  <c:v>-6.2711207536835527</c:v>
                </c:pt>
                <c:pt idx="101">
                  <c:v>-6.2160855487812485</c:v>
                </c:pt>
                <c:pt idx="102">
                  <c:v>-6.1611305158217915</c:v>
                </c:pt>
                <c:pt idx="103">
                  <c:v>-6.1062738495444213</c:v>
                </c:pt>
                <c:pt idx="104">
                  <c:v>-6.0515328600218865</c:v>
                </c:pt>
                <c:pt idx="105">
                  <c:v>-5.9969240058977071</c:v>
                </c:pt>
                <c:pt idx="106">
                  <c:v>-5.9424629264947288</c:v>
                </c:pt>
                <c:pt idx="107">
                  <c:v>-5.8881644728308435</c:v>
                </c:pt>
                <c:pt idx="108">
                  <c:v>-5.834042737576671</c:v>
                </c:pt>
                <c:pt idx="109">
                  <c:v>-5.7801110839889569</c:v>
                </c:pt>
                <c:pt idx="110">
                  <c:v>-5.726382173852433</c:v>
                </c:pt>
                <c:pt idx="111">
                  <c:v>-5.6728679944618294</c:v>
                </c:pt>
                <c:pt idx="112">
                  <c:v>-5.619579884674887</c:v>
                </c:pt>
                <c:pt idx="113">
                  <c:v>-5.5665285600661178</c:v>
                </c:pt>
                <c:pt idx="114">
                  <c:v>-5.5137241372103309</c:v>
                </c:pt>
                <c:pt idx="115">
                  <c:v>-5.4611761571239086</c:v>
                </c:pt>
                <c:pt idx="116">
                  <c:v>-5.4088936078910672</c:v>
                </c:pt>
                <c:pt idx="117">
                  <c:v>-5.3568849465014452</c:v>
                </c:pt>
                <c:pt idx="118">
                  <c:v>-5.3051581199245774</c:v>
                </c:pt>
                <c:pt idx="119">
                  <c:v>-5.2537205854460334</c:v>
                </c:pt>
                <c:pt idx="120">
                  <c:v>-5.2025793302892387</c:v>
                </c:pt>
                <c:pt idx="121">
                  <c:v>-5.1517408905462307</c:v>
                </c:pt>
                <c:pt idx="122">
                  <c:v>-5.1012113694399384</c:v>
                </c:pt>
                <c:pt idx="123">
                  <c:v>-5.0509964549398285</c:v>
                </c:pt>
                <c:pt idx="124">
                  <c:v>-5.00110143675212</c:v>
                </c:pt>
                <c:pt idx="125">
                  <c:v>-4.9515312227050883</c:v>
                </c:pt>
                <c:pt idx="126">
                  <c:v>-4.9022903545493737</c:v>
                </c:pt>
                <c:pt idx="127">
                  <c:v>-4.8533830231925688</c:v>
                </c:pt>
                <c:pt idx="128">
                  <c:v>-4.8048130833867493</c:v>
                </c:pt>
                <c:pt idx="129">
                  <c:v>-4.7565840678871041</c:v>
                </c:pt>
                <c:pt idx="130">
                  <c:v>-4.7086992010991287</c:v>
                </c:pt>
                <c:pt idx="131">
                  <c:v>-4.6611614122314418</c:v>
                </c:pt>
                <c:pt idx="132">
                  <c:v>-4.6139733479706466</c:v>
                </c:pt>
                <c:pt idx="133">
                  <c:v>-4.5671373846941936</c:v>
                </c:pt>
                <c:pt idx="134">
                  <c:v>-4.5206556402366864</c:v>
                </c:pt>
                <c:pt idx="135">
                  <c:v>-4.4745299852246196</c:v>
                </c:pt>
                <c:pt idx="136">
                  <c:v>-4.428762053993978</c:v>
                </c:pt>
                <c:pt idx="137">
                  <c:v>-4.3833532551048124</c:v>
                </c:pt>
                <c:pt idx="138">
                  <c:v>-4.3383047814663147</c:v>
                </c:pt>
                <c:pt idx="139">
                  <c:v>-4.2936176200855902</c:v>
                </c:pt>
                <c:pt idx="140">
                  <c:v>-4.2492925614528785</c:v>
                </c:pt>
                <c:pt idx="141">
                  <c:v>-4.2053302085755346</c:v>
                </c:pt>
                <c:pt idx="142">
                  <c:v>-4.1617309856727545</c:v>
                </c:pt>
                <c:pt idx="143">
                  <c:v>-4.1184951465425934</c:v>
                </c:pt>
                <c:pt idx="144">
                  <c:v>-4.0756227826124816</c:v>
                </c:pt>
                <c:pt idx="145">
                  <c:v>-4.0331138306840986</c:v>
                </c:pt>
                <c:pt idx="146">
                  <c:v>-3.990968080383078</c:v>
                </c:pt>
                <c:pt idx="147">
                  <c:v>-3.9491851813237195</c:v>
                </c:pt>
                <c:pt idx="148">
                  <c:v>-3.907764649998549</c:v>
                </c:pt>
                <c:pt idx="149">
                  <c:v>-3.8667058764022233</c:v>
                </c:pt>
                <c:pt idx="150">
                  <c:v>-3.8260081303990185</c:v>
                </c:pt>
                <c:pt idx="151">
                  <c:v>-3.7856705678428009</c:v>
                </c:pt>
                <c:pt idx="152">
                  <c:v>-3.7456922364581082</c:v>
                </c:pt>
                <c:pt idx="153">
                  <c:v>-3.7060720814907011</c:v>
                </c:pt>
                <c:pt idx="154">
                  <c:v>-3.666808951135645</c:v>
                </c:pt>
                <c:pt idx="155">
                  <c:v>-3.6279016017507582</c:v>
                </c:pt>
                <c:pt idx="156">
                  <c:v>-3.5893487028629565</c:v>
                </c:pt>
                <c:pt idx="157">
                  <c:v>-3.5511488419748445</c:v>
                </c:pt>
                <c:pt idx="158">
                  <c:v>-3.513300529178597</c:v>
                </c:pt>
                <c:pt idx="159">
                  <c:v>-3.4758022015839876</c:v>
                </c:pt>
                <c:pt idx="160">
                  <c:v>-3.4386522275671831</c:v>
                </c:pt>
                <c:pt idx="161">
                  <c:v>-3.4018489108467005</c:v>
                </c:pt>
                <c:pt idx="162">
                  <c:v>-3.3653904943927162</c:v>
                </c:pt>
                <c:pt idx="163">
                  <c:v>-3.3292751641757126</c:v>
                </c:pt>
                <c:pt idx="164">
                  <c:v>-3.2935010527602553</c:v>
                </c:pt>
                <c:pt idx="165">
                  <c:v>-3.2580662427494844</c:v>
                </c:pt>
                <c:pt idx="166">
                  <c:v>-3.2229687700857426</c:v>
                </c:pt>
                <c:pt idx="167">
                  <c:v>-3.1882066272125607</c:v>
                </c:pt>
                <c:pt idx="168">
                  <c:v>-3.1537777661030546</c:v>
                </c:pt>
                <c:pt idx="169">
                  <c:v>-3.1196801011596289</c:v>
                </c:pt>
                <c:pt idx="170">
                  <c:v>-3.0859115119896972</c:v>
                </c:pt>
                <c:pt idx="171">
                  <c:v>-3.052469846061991</c:v>
                </c:pt>
                <c:pt idx="172">
                  <c:v>-3.0193529212478656</c:v>
                </c:pt>
                <c:pt idx="173">
                  <c:v>-2.9865585282518592</c:v>
                </c:pt>
                <c:pt idx="174">
                  <c:v>-2.9540844329356295</c:v>
                </c:pt>
                <c:pt idx="175">
                  <c:v>-2.9219283785392376</c:v>
                </c:pt>
                <c:pt idx="176">
                  <c:v>-2.8900880878036297</c:v>
                </c:pt>
                <c:pt idx="177">
                  <c:v>-2.8585612649980199</c:v>
                </c:pt>
                <c:pt idx="178">
                  <c:v>-2.8273455978557656</c:v>
                </c:pt>
                <c:pt idx="179">
                  <c:v>-2.7964387594221933</c:v>
                </c:pt>
                <c:pt idx="180">
                  <c:v>-2.7658384098177202</c:v>
                </c:pt>
                <c:pt idx="181">
                  <c:v>-2.7355421979194956</c:v>
                </c:pt>
                <c:pt idx="182">
                  <c:v>-2.7055477629646933</c:v>
                </c:pt>
                <c:pt idx="183">
                  <c:v>-2.6758527360784439</c:v>
                </c:pt>
                <c:pt idx="184">
                  <c:v>-2.6464547417293232</c:v>
                </c:pt>
                <c:pt idx="185">
                  <c:v>-2.6173513991152118</c:v>
                </c:pt>
                <c:pt idx="186">
                  <c:v>-2.588540323482202</c:v>
                </c:pt>
                <c:pt idx="187">
                  <c:v>-2.5600191273792046</c:v>
                </c:pt>
                <c:pt idx="188">
                  <c:v>-2.531785421850735</c:v>
                </c:pt>
                <c:pt idx="189">
                  <c:v>-2.5038368175703432</c:v>
                </c:pt>
                <c:pt idx="190">
                  <c:v>-2.4761709259170188</c:v>
                </c:pt>
                <c:pt idx="191">
                  <c:v>-2.4487853599968372</c:v>
                </c:pt>
                <c:pt idx="192">
                  <c:v>-2.421677735612028</c:v>
                </c:pt>
                <c:pt idx="193">
                  <c:v>-2.3948456721795788</c:v>
                </c:pt>
                <c:pt idx="194">
                  <c:v>-2.3682867936014027</c:v>
                </c:pt>
                <c:pt idx="195">
                  <c:v>-2.3419987290880222</c:v>
                </c:pt>
                <c:pt idx="196">
                  <c:v>-2.3159791139376655</c:v>
                </c:pt>
                <c:pt idx="197">
                  <c:v>-2.2902255902725952</c:v>
                </c:pt>
                <c:pt idx="198">
                  <c:v>-2.2647358077344171</c:v>
                </c:pt>
                <c:pt idx="199">
                  <c:v>-2.2395074241400756</c:v>
                </c:pt>
                <c:pt idx="200">
                  <c:v>-2.2145381061001448</c:v>
                </c:pt>
                <c:pt idx="201">
                  <c:v>-2.1898255296010101</c:v>
                </c:pt>
                <c:pt idx="202">
                  <c:v>-2.1653673805524352</c:v>
                </c:pt>
                <c:pt idx="203">
                  <c:v>-2.1411613553019819</c:v>
                </c:pt>
                <c:pt idx="204">
                  <c:v>-2.1172051611176887</c:v>
                </c:pt>
                <c:pt idx="205">
                  <c:v>-2.0934965166403541</c:v>
                </c:pt>
                <c:pt idx="206">
                  <c:v>-2.0700331523067375</c:v>
                </c:pt>
                <c:pt idx="207">
                  <c:v>-2.046812810744925</c:v>
                </c:pt>
                <c:pt idx="208">
                  <c:v>-2.0238332471430676</c:v>
                </c:pt>
                <c:pt idx="209">
                  <c:v>-2.0010922295926656</c:v>
                </c:pt>
                <c:pt idx="210">
                  <c:v>-1.9785875394075039</c:v>
                </c:pt>
                <c:pt idx="211">
                  <c:v>-1.9563169714193271</c:v>
                </c:pt>
                <c:pt idx="212">
                  <c:v>-1.9342783342512839</c:v>
                </c:pt>
                <c:pt idx="213">
                  <c:v>-1.9124694505701463</c:v>
                </c:pt>
                <c:pt idx="214">
                  <c:v>-1.8908881573182483</c:v>
                </c:pt>
                <c:pt idx="215">
                  <c:v>-1.8695323059260907</c:v>
                </c:pt>
                <c:pt idx="216">
                  <c:v>-1.8483997625064721</c:v>
                </c:pt>
                <c:pt idx="217">
                  <c:v>-1.8274884080310214</c:v>
                </c:pt>
                <c:pt idx="218">
                  <c:v>-1.8067961384899416</c:v>
                </c:pt>
                <c:pt idx="219">
                  <c:v>-1.7863208650357547</c:v>
                </c:pt>
                <c:pt idx="220">
                  <c:v>-1.7660605141118069</c:v>
                </c:pt>
                <c:pt idx="221">
                  <c:v>-1.7460130275662651</c:v>
                </c:pt>
                <c:pt idx="222">
                  <c:v>-1.7261763627522959</c:v>
                </c:pt>
                <c:pt idx="223">
                  <c:v>-1.7065484926151115</c:v>
                </c:pt>
                <c:pt idx="224">
                  <c:v>-1.6871274057665147</c:v>
                </c:pt>
                <c:pt idx="225">
                  <c:v>-1.6679111065475729</c:v>
                </c:pt>
                <c:pt idx="226">
                  <c:v>-1.6488976150800132</c:v>
                </c:pt>
                <c:pt idx="227">
                  <c:v>-1.630084967306904</c:v>
                </c:pt>
                <c:pt idx="228">
                  <c:v>-1.6114712150231818</c:v>
                </c:pt>
                <c:pt idx="229">
                  <c:v>-1.593054425896538</c:v>
                </c:pt>
                <c:pt idx="230">
                  <c:v>-1.5748326834791806</c:v>
                </c:pt>
                <c:pt idx="231">
                  <c:v>-1.5568040872109428</c:v>
                </c:pt>
                <c:pt idx="232">
                  <c:v>-1.5389667524142148</c:v>
                </c:pt>
                <c:pt idx="233">
                  <c:v>-1.5213188102811301</c:v>
                </c:pt>
                <c:pt idx="234">
                  <c:v>-1.5038584078534496</c:v>
                </c:pt>
                <c:pt idx="235">
                  <c:v>-1.4865837079955289</c:v>
                </c:pt>
                <c:pt idx="236">
                  <c:v>-1.4694928893607841</c:v>
                </c:pt>
                <c:pt idx="237">
                  <c:v>-1.4525841463520108</c:v>
                </c:pt>
                <c:pt idx="238">
                  <c:v>-1.4358556890759295</c:v>
                </c:pt>
                <c:pt idx="239">
                  <c:v>-1.4193057432922873</c:v>
                </c:pt>
                <c:pt idx="240">
                  <c:v>-1.4029325503578602</c:v>
                </c:pt>
                <c:pt idx="241">
                  <c:v>-1.3867343671656529</c:v>
                </c:pt>
                <c:pt idx="242">
                  <c:v>-1.3707094660796095</c:v>
                </c:pt>
                <c:pt idx="243">
                  <c:v>-1.3548561348651189</c:v>
                </c:pt>
                <c:pt idx="244">
                  <c:v>-1.3391726766155863</c:v>
                </c:pt>
                <c:pt idx="245">
                  <c:v>-1.3236574096753335</c:v>
                </c:pt>
                <c:pt idx="246">
                  <c:v>-1.3083086675590883</c:v>
                </c:pt>
                <c:pt idx="247">
                  <c:v>-1.2931247988682864</c:v>
                </c:pt>
                <c:pt idx="248">
                  <c:v>-1.2781041672044289</c:v>
                </c:pt>
                <c:pt idx="249">
                  <c:v>-1.2632451510797011</c:v>
                </c:pt>
                <c:pt idx="250">
                  <c:v>-1.2485461438250727</c:v>
                </c:pt>
                <c:pt idx="251">
                  <c:v>-1.2340055534960681</c:v>
                </c:pt>
                <c:pt idx="252">
                  <c:v>-1.2196218027763992</c:v>
                </c:pt>
                <c:pt idx="253">
                  <c:v>-1.2053933288796432</c:v>
                </c:pt>
                <c:pt idx="254">
                  <c:v>-1.1913185834491307</c:v>
                </c:pt>
                <c:pt idx="255">
                  <c:v>-1.1773960324562152</c:v>
                </c:pt>
                <c:pt idx="256">
                  <c:v>-1.1636241560970702</c:v>
                </c:pt>
                <c:pt idx="257">
                  <c:v>-1.1500014486881756</c:v>
                </c:pt>
                <c:pt idx="258">
                  <c:v>-1.1365264185606092</c:v>
                </c:pt>
                <c:pt idx="259">
                  <c:v>-1.1231975879533049</c:v>
                </c:pt>
                <c:pt idx="260">
                  <c:v>-1.1100134929054166</c:v>
                </c:pt>
                <c:pt idx="261">
                  <c:v>-1.0969726831477862</c:v>
                </c:pt>
                <c:pt idx="262">
                  <c:v>-1.0840737219938663</c:v>
                </c:pt>
                <c:pt idx="263">
                  <c:v>-1.0713151862299524</c:v>
                </c:pt>
                <c:pt idx="264">
                  <c:v>-1.0586956660050197</c:v>
                </c:pt>
                <c:pt idx="265">
                  <c:v>-1.0462137647200851</c:v>
                </c:pt>
                <c:pt idx="266">
                  <c:v>-1.0338680989173996</c:v>
                </c:pt>
                <c:pt idx="267">
                  <c:v>-1.0216572981693539</c:v>
                </c:pt>
                <c:pt idx="268">
                  <c:v>-1.0095800049673245</c:v>
                </c:pt>
                <c:pt idx="269">
                  <c:v>-0.99763487461039935</c:v>
                </c:pt>
                <c:pt idx="270">
                  <c:v>-0.98582057509424026</c:v>
                </c:pt>
                <c:pt idx="271">
                  <c:v>-0.97413578699996195</c:v>
                </c:pt>
                <c:pt idx="272">
                  <c:v>-0.96257920338323955</c:v>
                </c:pt>
                <c:pt idx="273">
                  <c:v>-0.95114952966355581</c:v>
                </c:pt>
                <c:pt idx="274">
                  <c:v>-0.93984548351383979</c:v>
                </c:pt>
                <c:pt idx="275">
                  <c:v>-0.92866579475035715</c:v>
                </c:pt>
                <c:pt idx="276">
                  <c:v>-0.91760920522304756</c:v>
                </c:pt>
                <c:pt idx="277">
                  <c:v>-0.90667446870621304</c:v>
                </c:pt>
                <c:pt idx="278">
                  <c:v>-0.8958603507897912</c:v>
                </c:pt>
                <c:pt idx="279">
                  <c:v>-0.88516562877105531</c:v>
                </c:pt>
                <c:pt idx="280">
                  <c:v>-0.87458909154694275</c:v>
                </c:pt>
                <c:pt idx="281">
                  <c:v>-0.86412953950688054</c:v>
                </c:pt>
                <c:pt idx="282">
                  <c:v>-0.85378578442634367</c:v>
                </c:pt>
                <c:pt idx="283">
                  <c:v>-0.84355664936100894</c:v>
                </c:pt>
                <c:pt idx="284">
                  <c:v>-0.83344096854157179</c:v>
                </c:pt>
                <c:pt idx="285">
                  <c:v>-0.8234375872693267</c:v>
                </c:pt>
                <c:pt idx="286">
                  <c:v>-0.81354536181241743</c:v>
                </c:pt>
                <c:pt idx="287">
                  <c:v>-0.8037631593029253</c:v>
                </c:pt>
                <c:pt idx="288">
                  <c:v>-0.7940898576346278</c:v>
                </c:pt>
                <c:pt idx="289">
                  <c:v>-0.78452434536163029</c:v>
                </c:pt>
                <c:pt idx="290">
                  <c:v>-0.77506552159774622</c:v>
                </c:pt>
                <c:pt idx="291">
                  <c:v>-0.76571229591677081</c:v>
                </c:pt>
                <c:pt idx="292">
                  <c:v>-0.75646358825350302</c:v>
                </c:pt>
                <c:pt idx="293">
                  <c:v>-0.7473183288056805</c:v>
                </c:pt>
                <c:pt idx="294">
                  <c:v>-0.738275457936724</c:v>
                </c:pt>
                <c:pt idx="295">
                  <c:v>-0.72933392607941028</c:v>
                </c:pt>
                <c:pt idx="296">
                  <c:v>-0.72049269364033708</c:v>
                </c:pt>
                <c:pt idx="297">
                  <c:v>-0.71175073090533103</c:v>
                </c:pt>
                <c:pt idx="298">
                  <c:v>-0.70310701794569308</c:v>
                </c:pt>
                <c:pt idx="299">
                  <c:v>-0.69456054452539695</c:v>
                </c:pt>
                <c:pt idx="300">
                  <c:v>-0.68611031000909661</c:v>
                </c:pt>
                <c:pt idx="301">
                  <c:v>-0.67775532327109367</c:v>
                </c:pt>
                <c:pt idx="302">
                  <c:v>-0.66949460260515103</c:v>
                </c:pt>
                <c:pt idx="303">
                  <c:v>-0.66132717563526811</c:v>
                </c:pt>
                <c:pt idx="304">
                  <c:v>-0.65325207922726802</c:v>
                </c:pt>
                <c:pt idx="305">
                  <c:v>-0.64526835940134519</c:v>
                </c:pt>
                <c:pt idx="306">
                  <c:v>-0.63737507124545756</c:v>
                </c:pt>
                <c:pt idx="307">
                  <c:v>-0.62957127882967157</c:v>
                </c:pt>
                <c:pt idx="308">
                  <c:v>-0.62185605512131625</c:v>
                </c:pt>
                <c:pt idx="309">
                  <c:v>-0.61422848190107682</c:v>
                </c:pt>
                <c:pt idx="310">
                  <c:v>-0.60668764967994904</c:v>
                </c:pt>
                <c:pt idx="311">
                  <c:v>-0.59923265761706734</c:v>
                </c:pt>
                <c:pt idx="312">
                  <c:v>-0.59186261343840552</c:v>
                </c:pt>
                <c:pt idx="313">
                  <c:v>-0.58457663335633947</c:v>
                </c:pt>
                <c:pt idx="314">
                  <c:v>-0.57737384199006969</c:v>
                </c:pt>
                <c:pt idx="315">
                  <c:v>-0.5702533722868951</c:v>
                </c:pt>
                <c:pt idx="316">
                  <c:v>-0.56321436544433034</c:v>
                </c:pt>
                <c:pt idx="317">
                  <c:v>-0.55625597083306511</c:v>
                </c:pt>
                <c:pt idx="318">
                  <c:v>-0.54937734592074949</c:v>
                </c:pt>
                <c:pt idx="319">
                  <c:v>-0.54257765619660814</c:v>
                </c:pt>
                <c:pt idx="320">
                  <c:v>-0.53585607509686484</c:v>
                </c:pt>
                <c:pt idx="321">
                  <c:v>-0.52921178393098045</c:v>
                </c:pt>
                <c:pt idx="322">
                  <c:v>-0.52264397180868449</c:v>
                </c:pt>
                <c:pt idx="323">
                  <c:v>-0.51615183556780542</c:v>
                </c:pt>
                <c:pt idx="324">
                  <c:v>-0.50973457970287528</c:v>
                </c:pt>
                <c:pt idx="325">
                  <c:v>-0.50339141629451722</c:v>
                </c:pt>
                <c:pt idx="326">
                  <c:v>-0.49712156493959125</c:v>
                </c:pt>
                <c:pt idx="327">
                  <c:v>-0.49092425268210294</c:v>
                </c:pt>
                <c:pt idx="328">
                  <c:v>-0.48479871394485458</c:v>
                </c:pt>
                <c:pt idx="329">
                  <c:v>-0.47874419046184019</c:v>
                </c:pt>
                <c:pt idx="330">
                  <c:v>-0.47275993121136584</c:v>
                </c:pt>
                <c:pt idx="331">
                  <c:v>-0.46684519234989513</c:v>
                </c:pt>
                <c:pt idx="332">
                  <c:v>-0.46099923714660174</c:v>
                </c:pt>
                <c:pt idx="333">
                  <c:v>-0.45522133591862946</c:v>
                </c:pt>
                <c:pt idx="334">
                  <c:v>-0.44951076596704054</c:v>
                </c:pt>
                <c:pt idx="335">
                  <c:v>-0.44386681151345336</c:v>
                </c:pt>
                <c:pt idx="336">
                  <c:v>-0.43828876363735003</c:v>
                </c:pt>
                <c:pt idx="337">
                  <c:v>-0.43277592021405509</c:v>
                </c:pt>
                <c:pt idx="338">
                  <c:v>-0.42732758585336644</c:v>
                </c:pt>
                <c:pt idx="339">
                  <c:v>-0.42194307183883761</c:v>
                </c:pt>
                <c:pt idx="340">
                  <c:v>-0.41662169606769811</c:v>
                </c:pt>
                <c:pt idx="341">
                  <c:v>-0.41136278299140105</c:v>
                </c:pt>
                <c:pt idx="342">
                  <c:v>-0.40616566355679623</c:v>
                </c:pt>
                <c:pt idx="343">
                  <c:v>-0.40102967514791077</c:v>
                </c:pt>
                <c:pt idx="344">
                  <c:v>-0.39595416152833757</c:v>
                </c:pt>
                <c:pt idx="345">
                  <c:v>-0.39093847278421417</c:v>
                </c:pt>
                <c:pt idx="346">
                  <c:v>-0.38598196526779122</c:v>
                </c:pt>
                <c:pt idx="347">
                  <c:v>-0.3810840015415759</c:v>
                </c:pt>
                <c:pt idx="348">
                  <c:v>-0.37624395032304686</c:v>
                </c:pt>
                <c:pt idx="349">
                  <c:v>-0.37146118642992682</c:v>
                </c:pt>
                <c:pt idx="350">
                  <c:v>-0.36673509072601113</c:v>
                </c:pt>
                <c:pt idx="351">
                  <c:v>-0.36206505006753742</c:v>
                </c:pt>
                <c:pt idx="352">
                  <c:v>-0.35745045725009439</c:v>
                </c:pt>
                <c:pt idx="353">
                  <c:v>-0.3528907109560559</c:v>
                </c:pt>
                <c:pt idx="354">
                  <c:v>-0.34838521570253872</c:v>
                </c:pt>
                <c:pt idx="355">
                  <c:v>-0.34393338178986965</c:v>
                </c:pt>
                <c:pt idx="356">
                  <c:v>-0.33953462525056111</c:v>
                </c:pt>
                <c:pt idx="357">
                  <c:v>-0.3351883677987802</c:v>
                </c:pt>
                <c:pt idx="358">
                  <c:v>-0.33089403678031276</c:v>
                </c:pt>
                <c:pt idx="359">
                  <c:v>-0.32665106512300518</c:v>
                </c:pt>
                <c:pt idx="360">
                  <c:v>-0.32245889128768584</c:v>
                </c:pt>
                <c:pt idx="361">
                  <c:v>-0.318316959219552</c:v>
                </c:pt>
                <c:pt idx="362">
                  <c:v>-0.31422471830002158</c:v>
                </c:pt>
                <c:pt idx="363">
                  <c:v>-0.31018162329903554</c:v>
                </c:pt>
                <c:pt idx="364">
                  <c:v>-0.30618713432781186</c:v>
                </c:pt>
                <c:pt idx="365">
                  <c:v>-0.30224071679203907</c:v>
                </c:pt>
                <c:pt idx="366">
                  <c:v>-0.2983418413455049</c:v>
                </c:pt>
                <c:pt idx="367">
                  <c:v>-0.29448998384415376</c:v>
                </c:pt>
                <c:pt idx="368">
                  <c:v>-0.29068462530056555</c:v>
                </c:pt>
                <c:pt idx="369">
                  <c:v>-0.28692525183885215</c:v>
                </c:pt>
                <c:pt idx="370">
                  <c:v>-0.28321135464996178</c:v>
                </c:pt>
                <c:pt idx="371">
                  <c:v>-0.2795424299473897</c:v>
                </c:pt>
                <c:pt idx="372">
                  <c:v>-0.27591797892328473</c:v>
                </c:pt>
                <c:pt idx="373">
                  <c:v>-0.2723375077049513</c:v>
                </c:pt>
                <c:pt idx="374">
                  <c:v>-0.26880052731173509</c:v>
                </c:pt>
                <c:pt idx="375">
                  <c:v>-0.26530655361229344</c:v>
                </c:pt>
                <c:pt idx="376">
                  <c:v>-0.26185510728223871</c:v>
                </c:pt>
                <c:pt idx="377">
                  <c:v>-0.25844571376215603</c:v>
                </c:pt>
                <c:pt idx="378">
                  <c:v>-0.25507790321598289</c:v>
                </c:pt>
                <c:pt idx="379">
                  <c:v>-0.25175121048975296</c:v>
                </c:pt>
                <c:pt idx="380">
                  <c:v>-0.24846517507069277</c:v>
                </c:pt>
                <c:pt idx="381">
                  <c:v>-0.2452193410466714</c:v>
                </c:pt>
                <c:pt idx="382">
                  <c:v>-0.24201325706599444</c:v>
                </c:pt>
                <c:pt idx="383">
                  <c:v>-0.23884647629754141</c:v>
                </c:pt>
                <c:pt idx="384">
                  <c:v>-0.23571855639123784</c:v>
                </c:pt>
                <c:pt idx="385">
                  <c:v>-0.23262905943886217</c:v>
                </c:pt>
                <c:pt idx="386">
                  <c:v>-0.22957755193517887</c:v>
                </c:pt>
                <c:pt idx="387">
                  <c:v>-0.22656360473939693</c:v>
                </c:pt>
                <c:pt idx="388">
                  <c:v>-0.22358679303694681</c:v>
                </c:pt>
                <c:pt idx="389">
                  <c:v>-0.22064669630157374</c:v>
                </c:pt>
                <c:pt idx="390">
                  <c:v>-0.21774289825774354</c:v>
                </c:pt>
                <c:pt idx="391">
                  <c:v>-0.21487498684335385</c:v>
                </c:pt>
                <c:pt idx="392">
                  <c:v>-0.21204255417275233</c:v>
                </c:pt>
                <c:pt idx="393">
                  <c:v>-0.20924519650005238</c:v>
                </c:pt>
                <c:pt idx="394">
                  <c:v>-0.20648251418274788</c:v>
                </c:pt>
                <c:pt idx="395">
                  <c:v>-0.20375411164561891</c:v>
                </c:pt>
                <c:pt idx="396">
                  <c:v>-0.20105959734492926</c:v>
                </c:pt>
                <c:pt idx="397">
                  <c:v>-0.19839858373290775</c:v>
                </c:pt>
                <c:pt idx="398">
                  <c:v>-0.19577068722251489</c:v>
                </c:pt>
                <c:pt idx="399">
                  <c:v>-0.1931755281524872</c:v>
                </c:pt>
                <c:pt idx="400">
                  <c:v>-0.19061273075265966</c:v>
                </c:pt>
                <c:pt idx="401">
                  <c:v>-0.18808192310956029</c:v>
                </c:pt>
                <c:pt idx="402">
                  <c:v>-0.18558273713227597</c:v>
                </c:pt>
                <c:pt idx="403">
                  <c:v>-0.18311480851858525</c:v>
                </c:pt>
                <c:pt idx="404">
                  <c:v>-0.18067777672135624</c:v>
                </c:pt>
                <c:pt idx="405">
                  <c:v>-0.17827128491520544</c:v>
                </c:pt>
                <c:pt idx="406">
                  <c:v>-0.17589497996341669</c:v>
                </c:pt>
                <c:pt idx="407">
                  <c:v>-0.17354851238511493</c:v>
                </c:pt>
                <c:pt idx="408">
                  <c:v>-0.17123153632269544</c:v>
                </c:pt>
                <c:pt idx="409">
                  <c:v>-0.16894370950950247</c:v>
                </c:pt>
                <c:pt idx="410">
                  <c:v>-0.16668469323775795</c:v>
                </c:pt>
                <c:pt idx="411">
                  <c:v>-0.16445415232673491</c:v>
                </c:pt>
                <c:pt idx="412">
                  <c:v>-0.16225175509117631</c:v>
                </c:pt>
                <c:pt idx="413">
                  <c:v>-0.16007717330995364</c:v>
                </c:pt>
                <c:pt idx="414">
                  <c:v>-0.15793008219496563</c:v>
                </c:pt>
                <c:pt idx="415">
                  <c:v>-0.15581016036027417</c:v>
                </c:pt>
                <c:pt idx="416">
                  <c:v>-0.1537170897914735</c:v>
                </c:pt>
                <c:pt idx="417">
                  <c:v>-0.15165055581529388</c:v>
                </c:pt>
                <c:pt idx="418">
                  <c:v>-0.14961024706943388</c:v>
                </c:pt>
                <c:pt idx="419">
                  <c:v>-0.14759585547262277</c:v>
                </c:pt>
                <c:pt idx="420">
                  <c:v>-0.14560707619490801</c:v>
                </c:pt>
                <c:pt idx="421">
                  <c:v>-0.14364360762816847</c:v>
                </c:pt>
                <c:pt idx="422">
                  <c:v>-0.14170515135684872</c:v>
                </c:pt>
                <c:pt idx="423">
                  <c:v>-0.13979141212891594</c:v>
                </c:pt>
                <c:pt idx="424">
                  <c:v>-0.13790209782703386</c:v>
                </c:pt>
                <c:pt idx="425">
                  <c:v>-0.13603691943995538</c:v>
                </c:pt>
                <c:pt idx="426">
                  <c:v>-0.13419559103412901</c:v>
                </c:pt>
                <c:pt idx="427">
                  <c:v>-0.13237782972552065</c:v>
                </c:pt>
                <c:pt idx="428">
                  <c:v>-0.13058335565164561</c:v>
                </c:pt>
                <c:pt idx="429">
                  <c:v>-0.12881189194381254</c:v>
                </c:pt>
                <c:pt idx="430">
                  <c:v>-0.12706316469957449</c:v>
                </c:pt>
                <c:pt idx="431">
                  <c:v>-0.12533690295538871</c:v>
                </c:pt>
                <c:pt idx="432">
                  <c:v>-0.12363283865948047</c:v>
                </c:pt>
                <c:pt idx="433">
                  <c:v>-0.12195070664491248</c:v>
                </c:pt>
                <c:pt idx="434">
                  <c:v>-0.12029024460285526</c:v>
                </c:pt>
                <c:pt idx="435">
                  <c:v>-0.11865119305606028</c:v>
                </c:pt>
                <c:pt idx="436">
                  <c:v>-0.11703329533253132</c:v>
                </c:pt>
                <c:pt idx="437">
                  <c:v>-0.11543629753939531</c:v>
                </c:pt>
                <c:pt idx="438">
                  <c:v>-0.11385994853696915</c:v>
                </c:pt>
                <c:pt idx="439">
                  <c:v>-0.11230399991302258</c:v>
                </c:pt>
                <c:pt idx="440">
                  <c:v>-0.11076820595723547</c:v>
                </c:pt>
                <c:pt idx="441">
                  <c:v>-0.10925232363584721</c:v>
                </c:pt>
                <c:pt idx="442">
                  <c:v>-0.10775611256649888</c:v>
                </c:pt>
                <c:pt idx="443">
                  <c:v>-0.10627933499326452</c:v>
                </c:pt>
                <c:pt idx="444">
                  <c:v>-0.10482175576187286</c:v>
                </c:pt>
                <c:pt idx="445">
                  <c:v>-0.10338314229511568</c:v>
                </c:pt>
                <c:pt idx="446">
                  <c:v>-0.10196326456844414</c:v>
                </c:pt>
                <c:pt idx="447">
                  <c:v>-0.10056189508574935</c:v>
                </c:pt>
                <c:pt idx="448">
                  <c:v>-9.9178808855328607E-2</c:v>
                </c:pt>
                <c:pt idx="449">
                  <c:v>-9.7813783366033677E-2</c:v>
                </c:pt>
                <c:pt idx="450">
                  <c:v>-9.6466598563602124E-2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2.7241989764623931</c:v>
                </c:pt>
                <c:pt idx="1">
                  <c:v>2.1025306626118514</c:v>
                </c:pt>
                <c:pt idx="2">
                  <c:v>1.5092812823348325</c:v>
                </c:pt>
                <c:pt idx="3">
                  <c:v>0.94328303127418778</c:v>
                </c:pt>
                <c:pt idx="4">
                  <c:v>0.40341767952286745</c:v>
                </c:pt>
                <c:pt idx="5">
                  <c:v>-0.11138567493554774</c:v>
                </c:pt>
                <c:pt idx="6">
                  <c:v>-0.60215274395750384</c:v>
                </c:pt>
                <c:pt idx="7">
                  <c:v>-1.0698660837215179</c:v>
                </c:pt>
                <c:pt idx="8">
                  <c:v>-1.5154670312430909</c:v>
                </c:pt>
                <c:pt idx="9">
                  <c:v>-1.939857547921104</c:v>
                </c:pt>
                <c:pt idx="10">
                  <c:v>-2.3439019748473093</c:v>
                </c:pt>
                <c:pt idx="11">
                  <c:v>-2.7284287043579774</c:v>
                </c:pt>
                <c:pt idx="12">
                  <c:v>-3.0942317720692678</c:v>
                </c:pt>
                <c:pt idx="13">
                  <c:v>-3.4420723734117082</c:v>
                </c:pt>
                <c:pt idx="14">
                  <c:v>-3.7726803084671801</c:v>
                </c:pt>
                <c:pt idx="15">
                  <c:v>-4.0867553587103558</c:v>
                </c:pt>
                <c:pt idx="16">
                  <c:v>-4.3849685990666103</c:v>
                </c:pt>
                <c:pt idx="17">
                  <c:v>-4.6679636485189313</c:v>
                </c:pt>
                <c:pt idx="18">
                  <c:v>-4.9363578623262452</c:v>
                </c:pt>
                <c:pt idx="19">
                  <c:v>-5.1907434687553895</c:v>
                </c:pt>
                <c:pt idx="20">
                  <c:v>-5.4316886530769519</c:v>
                </c:pt>
                <c:pt idx="21">
                  <c:v>-5.6597385914318892</c:v>
                </c:pt>
                <c:pt idx="22">
                  <c:v>-5.8754164370398474</c:v>
                </c:pt>
                <c:pt idx="23">
                  <c:v>-6.0792242610920191</c:v>
                </c:pt>
                <c:pt idx="24">
                  <c:v>-6.2716439505497767</c:v>
                </c:pt>
                <c:pt idx="25">
                  <c:v>-6.4531380649554766</c:v>
                </c:pt>
                <c:pt idx="26">
                  <c:v>-6.6241506542532846</c:v>
                </c:pt>
                <c:pt idx="27">
                  <c:v>-6.7851080395149772</c:v>
                </c:pt>
                <c:pt idx="28">
                  <c:v>-6.9364195583682111</c:v>
                </c:pt>
                <c:pt idx="29">
                  <c:v>-7.078478276833069</c:v>
                </c:pt>
                <c:pt idx="30">
                  <c:v>-7.2116616691851281</c:v>
                </c:pt>
                <c:pt idx="31">
                  <c:v>-7.3363322673810476</c:v>
                </c:pt>
                <c:pt idx="32">
                  <c:v>-7.4528382815045084</c:v>
                </c:pt>
                <c:pt idx="33">
                  <c:v>-7.5615141926163254</c:v>
                </c:pt>
                <c:pt idx="34">
                  <c:v>-7.6626813193226386</c:v>
                </c:pt>
                <c:pt idx="35">
                  <c:v>-7.7566483593087518</c:v>
                </c:pt>
                <c:pt idx="36">
                  <c:v>-7.8437119070232537</c:v>
                </c:pt>
                <c:pt idx="37">
                  <c:v>-7.9241569486377639</c:v>
                </c:pt>
                <c:pt idx="38">
                  <c:v>-7.9982573353511963</c:v>
                </c:pt>
                <c:pt idx="39">
                  <c:v>-8.0662762360539286</c:v>
                </c:pt>
                <c:pt idx="40">
                  <c:v>-8.1284665703169328</c:v>
                </c:pt>
                <c:pt idx="41">
                  <c:v>-8.1850714226226629</c:v>
                </c:pt>
                <c:pt idx="42">
                  <c:v>-8.2363244387092642</c:v>
                </c:pt>
                <c:pt idx="43">
                  <c:v>-8.2824502048565485</c:v>
                </c:pt>
                <c:pt idx="44">
                  <c:v>-8.3236646109012504</c:v>
                </c:pt>
                <c:pt idx="45">
                  <c:v>-8.3601751977305057</c:v>
                </c:pt>
                <c:pt idx="46">
                  <c:v>-8.3921814899655782</c:v>
                </c:pt>
                <c:pt idx="47">
                  <c:v>-8.4198753145132823</c:v>
                </c:pt>
                <c:pt idx="48">
                  <c:v>-8.4434411056293133</c:v>
                </c:pt>
                <c:pt idx="49">
                  <c:v>-8.4630561971064786</c:v>
                </c:pt>
                <c:pt idx="50">
                  <c:v>-8.4788911021710405</c:v>
                </c:pt>
                <c:pt idx="51">
                  <c:v>-8.4911097816422831</c:v>
                </c:pt>
                <c:pt idx="52">
                  <c:v>-8.4998699008834855</c:v>
                </c:pt>
                <c:pt idx="53">
                  <c:v>-8.5053230760472456</c:v>
                </c:pt>
                <c:pt idx="54">
                  <c:v>-8.5076151100939192</c:v>
                </c:pt>
                <c:pt idx="55">
                  <c:v>-8.5068862190390284</c:v>
                </c:pt>
                <c:pt idx="56">
                  <c:v>-8.5032712488638111</c:v>
                </c:pt>
                <c:pt idx="57">
                  <c:v>-8.4968998835024259</c:v>
                </c:pt>
                <c:pt idx="58">
                  <c:v>-8.4878968442997706</c:v>
                </c:pt>
                <c:pt idx="59">
                  <c:v>-8.4763820813151405</c:v>
                </c:pt>
                <c:pt idx="60">
                  <c:v>-8.4624709568294882</c:v>
                </c:pt>
                <c:pt idx="61">
                  <c:v>-8.4462744213969927</c:v>
                </c:pt>
                <c:pt idx="62">
                  <c:v>-8.4278991827659073</c:v>
                </c:pt>
                <c:pt idx="63">
                  <c:v>-8.4074478679783375</c:v>
                </c:pt>
                <c:pt idx="64">
                  <c:v>-8.3850191789442992</c:v>
                </c:pt>
                <c:pt idx="65">
                  <c:v>-8.3607080417715736</c:v>
                </c:pt>
                <c:pt idx="66">
                  <c:v>-8.3346057501200121</c:v>
                </c:pt>
                <c:pt idx="67">
                  <c:v>-8.3068001028363767</c:v>
                </c:pt>
                <c:pt idx="68">
                  <c:v>-8.2773755361141923</c:v>
                </c:pt>
                <c:pt idx="69">
                  <c:v>-8.2464132504117629</c:v>
                </c:pt>
                <c:pt idx="70">
                  <c:v>-8.2139913323509148</c:v>
                </c:pt>
                <c:pt idx="71">
                  <c:v>-8.1801848718088372</c:v>
                </c:pt>
                <c:pt idx="72">
                  <c:v>-8.1450660744058183</c:v>
                </c:pt>
                <c:pt idx="73">
                  <c:v>-8.1087043695824264</c:v>
                </c:pt>
                <c:pt idx="74">
                  <c:v>-8.0711665144509883</c:v>
                </c:pt>
                <c:pt idx="75">
                  <c:v>-8.0325166935978682</c:v>
                </c:pt>
                <c:pt idx="76">
                  <c:v>-7.992816615005216</c:v>
                </c:pt>
                <c:pt idx="77">
                  <c:v>-7.9521256022531848</c:v>
                </c:pt>
                <c:pt idx="78">
                  <c:v>-7.9105006831565312</c:v>
                </c:pt>
                <c:pt idx="79">
                  <c:v>-7.8679966749827184</c:v>
                </c:pt>
                <c:pt idx="80">
                  <c:v>-7.8246662663919686</c:v>
                </c:pt>
                <c:pt idx="81">
                  <c:v>-7.7805600962336836</c:v>
                </c:pt>
                <c:pt idx="82">
                  <c:v>-7.7357268293276196</c:v>
                </c:pt>
                <c:pt idx="83">
                  <c:v>-7.6902132293526515</c:v>
                </c:pt>
                <c:pt idx="84">
                  <c:v>-7.6440642289605032</c:v>
                </c:pt>
                <c:pt idx="85">
                  <c:v>-7.5973229972268328</c:v>
                </c:pt>
                <c:pt idx="86">
                  <c:v>-7.5500310045470265</c:v>
                </c:pt>
                <c:pt idx="87">
                  <c:v>-7.5022280850795173</c:v>
                </c:pt>
                <c:pt idx="88">
                  <c:v>-7.4539524968350053</c:v>
                </c:pt>
                <c:pt idx="89">
                  <c:v>-7.4052409795056322</c:v>
                </c:pt>
                <c:pt idx="90">
                  <c:v>-7.3561288101242157</c:v>
                </c:pt>
                <c:pt idx="91">
                  <c:v>-7.3066498566397842</c:v>
                </c:pt>
                <c:pt idx="92">
                  <c:v>-7.2568366294919535</c:v>
                </c:pt>
                <c:pt idx="93">
                  <c:v>-7.2067203312631678</c:v>
                </c:pt>
                <c:pt idx="94">
                  <c:v>-7.15633090448455</c:v>
                </c:pt>
                <c:pt idx="95">
                  <c:v>-7.1056970776678137</c:v>
                </c:pt>
                <c:pt idx="96">
                  <c:v>-7.054846409632745</c:v>
                </c:pt>
                <c:pt idx="97">
                  <c:v>-7.0038053321967535</c:v>
                </c:pt>
                <c:pt idx="98">
                  <c:v>-6.9525991912902434</c:v>
                </c:pt>
                <c:pt idx="99">
                  <c:v>-6.901252286558984</c:v>
                </c:pt>
                <c:pt idx="100">
                  <c:v>-6.8497879095119458</c:v>
                </c:pt>
                <c:pt idx="101">
                  <c:v>-6.798228380270797</c:v>
                </c:pt>
                <c:pt idx="102">
                  <c:v>-6.746595082974876</c:v>
                </c:pt>
                <c:pt idx="103">
                  <c:v>-6.6949084998932609</c:v>
                </c:pt>
                <c:pt idx="104">
                  <c:v>-6.6431882442933681</c:v>
                </c:pt>
                <c:pt idx="105">
                  <c:v>-6.5914530921136398</c:v>
                </c:pt>
                <c:pt idx="106">
                  <c:v>-6.5397210124857681</c:v>
                </c:pt>
                <c:pt idx="107">
                  <c:v>-6.4880091971501912</c:v>
                </c:pt>
                <c:pt idx="108">
                  <c:v>-6.4363340888067455</c:v>
                </c:pt>
                <c:pt idx="109">
                  <c:v>-6.3847114084407313</c:v>
                </c:pt>
                <c:pt idx="110">
                  <c:v>-6.3331561816629334</c:v>
                </c:pt>
                <c:pt idx="111">
                  <c:v>-6.2816827641007063</c:v>
                </c:pt>
                <c:pt idx="112">
                  <c:v>-6.2303048658756852</c:v>
                </c:pt>
                <c:pt idx="113">
                  <c:v>-6.1790355752022119</c:v>
                </c:pt>
                <c:pt idx="114">
                  <c:v>-6.1278873811393773</c:v>
                </c:pt>
                <c:pt idx="115">
                  <c:v>-6.0768721955280629</c:v>
                </c:pt>
                <c:pt idx="116">
                  <c:v>-6.0260013741433003</c:v>
                </c:pt>
                <c:pt idx="117">
                  <c:v>-5.975285737090986</c:v>
                </c:pt>
                <c:pt idx="118">
                  <c:v>-5.9247355884768389</c:v>
                </c:pt>
                <c:pt idx="119">
                  <c:v>-5.8743607353744771</c:v>
                </c:pt>
                <c:pt idx="120">
                  <c:v>-5.824170506118298</c:v>
                </c:pt>
                <c:pt idx="121">
                  <c:v>-5.7741737679460501</c:v>
                </c:pt>
                <c:pt idx="122">
                  <c:v>-5.7243789440147674</c:v>
                </c:pt>
                <c:pt idx="123">
                  <c:v>-5.6747940298130821</c:v>
                </c:pt>
                <c:pt idx="124">
                  <c:v>-5.6254266089917948</c:v>
                </c:pt>
                <c:pt idx="125">
                  <c:v>-5.5762838686339586</c:v>
                </c:pt>
                <c:pt idx="126">
                  <c:v>-5.5273726139847481</c:v>
                </c:pt>
                <c:pt idx="127">
                  <c:v>-5.4786992826607053</c:v>
                </c:pt>
                <c:pt idx="128">
                  <c:v>-5.4302699583571767</c:v>
                </c:pt>
                <c:pt idx="129">
                  <c:v>-5.3820903840720318</c:v>
                </c:pt>
                <c:pt idx="130">
                  <c:v>-5.3341659748630814</c:v>
                </c:pt>
                <c:pt idx="131">
                  <c:v>-5.2865018301559399</c:v>
                </c:pt>
                <c:pt idx="132">
                  <c:v>-5.2391027456184531</c:v>
                </c:pt>
                <c:pt idx="133">
                  <c:v>-5.1919732246172128</c:v>
                </c:pt>
                <c:pt idx="134">
                  <c:v>-5.1451174892710707</c:v>
                </c:pt>
                <c:pt idx="135">
                  <c:v>-5.0985394911160391</c:v>
                </c:pt>
                <c:pt idx="136">
                  <c:v>-5.0522429213953837</c:v>
                </c:pt>
                <c:pt idx="137">
                  <c:v>-5.0062312209882673</c:v>
                </c:pt>
                <c:pt idx="138">
                  <c:v>-4.960507589989712</c:v>
                </c:pt>
                <c:pt idx="139">
                  <c:v>-4.9150749969542851</c:v>
                </c:pt>
                <c:pt idx="140">
                  <c:v>-4.8699361878153296</c:v>
                </c:pt>
                <c:pt idx="141">
                  <c:v>-4.825093694491267</c:v>
                </c:pt>
                <c:pt idx="142">
                  <c:v>-4.7805498431899309</c:v>
                </c:pt>
                <c:pt idx="143">
                  <c:v>-4.7363067624215924</c:v>
                </c:pt>
                <c:pt idx="144">
                  <c:v>-4.6923663907309097</c:v>
                </c:pt>
                <c:pt idx="145">
                  <c:v>-4.6487304841576478</c:v>
                </c:pt>
                <c:pt idx="146">
                  <c:v>-4.6054006234356732</c:v>
                </c:pt>
                <c:pt idx="147">
                  <c:v>-4.5623782209393946</c:v>
                </c:pt>
                <c:pt idx="148">
                  <c:v>-4.5196645273864497</c:v>
                </c:pt>
                <c:pt idx="149">
                  <c:v>-4.4772606383051299</c:v>
                </c:pt>
                <c:pt idx="150">
                  <c:v>-4.4351675002748063</c:v>
                </c:pt>
                <c:pt idx="151">
                  <c:v>-4.3933859169471434</c:v>
                </c:pt>
                <c:pt idx="152">
                  <c:v>-4.3519165548558458</c:v>
                </c:pt>
                <c:pt idx="153">
                  <c:v>-4.3107599490221578</c:v>
                </c:pt>
                <c:pt idx="154">
                  <c:v>-4.2699165083632868</c:v>
                </c:pt>
                <c:pt idx="155">
                  <c:v>-4.2293865209105297</c:v>
                </c:pt>
                <c:pt idx="156">
                  <c:v>-4.1891701588436874</c:v>
                </c:pt>
                <c:pt idx="157">
                  <c:v>-4.1492674833481402</c:v>
                </c:pt>
                <c:pt idx="158">
                  <c:v>-4.1096784493006622</c:v>
                </c:pt>
                <c:pt idx="159">
                  <c:v>-4.0704029097899443</c:v>
                </c:pt>
                <c:pt idx="160">
                  <c:v>-4.0314406204774373</c:v>
                </c:pt>
                <c:pt idx="161">
                  <c:v>-3.9927912438040947</c:v>
                </c:pt>
                <c:pt idx="162">
                  <c:v>-3.9544543530482574</c:v>
                </c:pt>
                <c:pt idx="163">
                  <c:v>-3.9164294362398158</c:v>
                </c:pt>
                <c:pt idx="164">
                  <c:v>-3.8787158999355844</c:v>
                </c:pt>
                <c:pt idx="165">
                  <c:v>-3.8413130728606468</c:v>
                </c:pt>
                <c:pt idx="166">
                  <c:v>-3.8042202094202655</c:v>
                </c:pt>
                <c:pt idx="167">
                  <c:v>-3.7674364930867918</c:v>
                </c:pt>
                <c:pt idx="168">
                  <c:v>-3.7309610396658552</c:v>
                </c:pt>
                <c:pt idx="169">
                  <c:v>-3.6947929004459525</c:v>
                </c:pt>
                <c:pt idx="170">
                  <c:v>-3.6589310652354547</c:v>
                </c:pt>
                <c:pt idx="171">
                  <c:v>-3.6233744652908193</c:v>
                </c:pt>
                <c:pt idx="172">
                  <c:v>-3.5881219761398082</c:v>
                </c:pt>
                <c:pt idx="173">
                  <c:v>-3.5531724203032047</c:v>
                </c:pt>
                <c:pt idx="174">
                  <c:v>-3.5185245699185597</c:v>
                </c:pt>
                <c:pt idx="175">
                  <c:v>-3.484177149269287</c:v>
                </c:pt>
                <c:pt idx="176">
                  <c:v>-3.4501288372223193</c:v>
                </c:pt>
                <c:pt idx="177">
                  <c:v>-3.4163782695774785</c:v>
                </c:pt>
                <c:pt idx="178">
                  <c:v>-3.3829240413315134</c:v>
                </c:pt>
                <c:pt idx="179">
                  <c:v>-3.3497647088597855</c:v>
                </c:pt>
                <c:pt idx="180">
                  <c:v>-3.3168987920183333</c:v>
                </c:pt>
                <c:pt idx="181">
                  <c:v>-3.2843247761690777</c:v>
                </c:pt>
                <c:pt idx="182">
                  <c:v>-3.2520411141307615</c:v>
                </c:pt>
                <c:pt idx="183">
                  <c:v>-3.2200462280581652</c:v>
                </c:pt>
                <c:pt idx="184">
                  <c:v>-3.1883385112520348</c:v>
                </c:pt>
                <c:pt idx="185">
                  <c:v>-3.1569163299020508</c:v>
                </c:pt>
                <c:pt idx="186">
                  <c:v>-3.1257780247652063</c:v>
                </c:pt>
                <c:pt idx="187">
                  <c:v>-3.0949219127816647</c:v>
                </c:pt>
                <c:pt idx="188">
                  <c:v>-3.0643462886303521</c:v>
                </c:pt>
                <c:pt idx="189">
                  <c:v>-3.0340494262262374</c:v>
                </c:pt>
                <c:pt idx="190">
                  <c:v>-3.004029580161371</c:v>
                </c:pt>
                <c:pt idx="191">
                  <c:v>-2.9742849870915027</c:v>
                </c:pt>
                <c:pt idx="192">
                  <c:v>-2.9448138670702444</c:v>
                </c:pt>
                <c:pt idx="193">
                  <c:v>-2.9156144248324627</c:v>
                </c:pt>
                <c:pt idx="194">
                  <c:v>-2.8866848510287033</c:v>
                </c:pt>
                <c:pt idx="195">
                  <c:v>-2.8580233234122825</c:v>
                </c:pt>
                <c:pt idx="196">
                  <c:v>-2.8296280079806775</c:v>
                </c:pt>
                <c:pt idx="197">
                  <c:v>-2.8014970600727707</c:v>
                </c:pt>
                <c:pt idx="198">
                  <c:v>-2.7736286254234424</c:v>
                </c:pt>
                <c:pt idx="199">
                  <c:v>-2.7460208411770131</c:v>
                </c:pt>
                <c:pt idx="200">
                  <c:v>-2.7186718368608815</c:v>
                </c:pt>
                <c:pt idx="201">
                  <c:v>-2.6915797353207758</c:v>
                </c:pt>
                <c:pt idx="202">
                  <c:v>-2.6647426536189016</c:v>
                </c:pt>
                <c:pt idx="203">
                  <c:v>-2.6381587038962708</c:v>
                </c:pt>
                <c:pt idx="204">
                  <c:v>-2.611825994200446</c:v>
                </c:pt>
                <c:pt idx="205">
                  <c:v>-2.585742629279848</c:v>
                </c:pt>
                <c:pt idx="206">
                  <c:v>-2.559906711345866</c:v>
                </c:pt>
                <c:pt idx="207">
                  <c:v>-2.5343163408037594</c:v>
                </c:pt>
                <c:pt idx="208">
                  <c:v>-2.5089696169535221</c:v>
                </c:pt>
                <c:pt idx="209">
                  <c:v>-2.483864638661712</c:v>
                </c:pt>
                <c:pt idx="210">
                  <c:v>-2.4589995050052278</c:v>
                </c:pt>
                <c:pt idx="211">
                  <c:v>-2.4343723158880373</c:v>
                </c:pt>
                <c:pt idx="212">
                  <c:v>-2.4099811726317668</c:v>
                </c:pt>
                <c:pt idx="213">
                  <c:v>-2.3858241785410872</c:v>
                </c:pt>
                <c:pt idx="214">
                  <c:v>-2.361899439444719</c:v>
                </c:pt>
                <c:pt idx="215">
                  <c:v>-2.3382050642129832</c:v>
                </c:pt>
                <c:pt idx="216">
                  <c:v>-2.314739165252619</c:v>
                </c:pt>
                <c:pt idx="217">
                  <c:v>-2.2914998589797597</c:v>
                </c:pt>
                <c:pt idx="218">
                  <c:v>-2.2684852662717319</c:v>
                </c:pt>
                <c:pt idx="219">
                  <c:v>-2.2456935128985158</c:v>
                </c:pt>
                <c:pt idx="220">
                  <c:v>-2.2231227299344876</c:v>
                </c:pt>
                <c:pt idx="221">
                  <c:v>-2.2007710541512084</c:v>
                </c:pt>
                <c:pt idx="222">
                  <c:v>-2.1786366283918825</c:v>
                </c:pt>
                <c:pt idx="223">
                  <c:v>-2.1567176019281522</c:v>
                </c:pt>
                <c:pt idx="224">
                  <c:v>-2.1350121307998511</c:v>
                </c:pt>
                <c:pt idx="225">
                  <c:v>-2.11351837813829</c:v>
                </c:pt>
                <c:pt idx="226">
                  <c:v>-2.0922345144737236</c:v>
                </c:pt>
                <c:pt idx="227">
                  <c:v>-2.071158718027486</c:v>
                </c:pt>
                <c:pt idx="228">
                  <c:v>-2.0502891749893903</c:v>
                </c:pt>
                <c:pt idx="229">
                  <c:v>-2.0296240797809024</c:v>
                </c:pt>
                <c:pt idx="230">
                  <c:v>-2.0091616353046065</c:v>
                </c:pt>
                <c:pt idx="231">
                  <c:v>-1.9889000531804335</c:v>
                </c:pt>
                <c:pt idx="232">
                  <c:v>-1.9688375539691594</c:v>
                </c:pt>
                <c:pt idx="233">
                  <c:v>-1.9489723673836064</c:v>
                </c:pt>
                <c:pt idx="234">
                  <c:v>-1.9293027324880083</c:v>
                </c:pt>
                <c:pt idx="235">
                  <c:v>-1.9098268978859678</c:v>
                </c:pt>
                <c:pt idx="236">
                  <c:v>-1.8905431218974063</c:v>
                </c:pt>
                <c:pt idx="237">
                  <c:v>-1.8714496727249326</c:v>
                </c:pt>
                <c:pt idx="238">
                  <c:v>-1.8525448286099999</c:v>
                </c:pt>
                <c:pt idx="239">
                  <c:v>-1.8338268779792397</c:v>
                </c:pt>
                <c:pt idx="240">
                  <c:v>-1.8152941195813217</c:v>
                </c:pt>
                <c:pt idx="241">
                  <c:v>-1.7969448626146955</c:v>
                </c:pt>
                <c:pt idx="242">
                  <c:v>-1.7787774268465653</c:v>
                </c:pt>
                <c:pt idx="243">
                  <c:v>-1.7607901427234105</c:v>
                </c:pt>
                <c:pt idx="244">
                  <c:v>-1.7429813514733719</c:v>
                </c:pt>
                <c:pt idx="245">
                  <c:v>-1.7253494052008149</c:v>
                </c:pt>
                <c:pt idx="246">
                  <c:v>-1.707892666973355</c:v>
                </c:pt>
                <c:pt idx="247">
                  <c:v>-1.6906095109016508</c:v>
                </c:pt>
                <c:pt idx="248">
                  <c:v>-1.6734983222122197</c:v>
                </c:pt>
                <c:pt idx="249">
                  <c:v>-1.6565574973135593</c:v>
                </c:pt>
                <c:pt idx="250">
                  <c:v>-1.6397854438558144</c:v>
                </c:pt>
                <c:pt idx="251">
                  <c:v>-1.623180580784263</c:v>
                </c:pt>
                <c:pt idx="252">
                  <c:v>-1.606741338386845</c:v>
                </c:pt>
                <c:pt idx="253">
                  <c:v>-1.5904661583359727</c:v>
                </c:pt>
                <c:pt idx="254">
                  <c:v>-1.5743534937248376</c:v>
                </c:pt>
                <c:pt idx="255">
                  <c:v>-1.5584018090984559</c:v>
                </c:pt>
                <c:pt idx="256">
                  <c:v>-1.542609580479632</c:v>
                </c:pt>
                <c:pt idx="257">
                  <c:v>-1.5269752953900706</c:v>
                </c:pt>
                <c:pt idx="258">
                  <c:v>-1.5114974528668081</c:v>
                </c:pt>
                <c:pt idx="259">
                  <c:v>-1.4961745634741643</c:v>
                </c:pt>
                <c:pt idx="260">
                  <c:v>-1.4810051493114491</c:v>
                </c:pt>
                <c:pt idx="261">
                  <c:v>-1.4659877440164206</c:v>
                </c:pt>
                <c:pt idx="262">
                  <c:v>-1.4511208927649664</c:v>
                </c:pt>
                <c:pt idx="263">
                  <c:v>-1.4364031522668659</c:v>
                </c:pt>
                <c:pt idx="264">
                  <c:v>-1.4218330907580137</c:v>
                </c:pt>
                <c:pt idx="265">
                  <c:v>-1.4074092879890781</c:v>
                </c:pt>
                <c:pt idx="266">
                  <c:v>-1.3931303352109599</c:v>
                </c:pt>
                <c:pt idx="267">
                  <c:v>-1.3789948351569683</c:v>
                </c:pt>
                <c:pt idx="268">
                  <c:v>-1.3650014020220338</c:v>
                </c:pt>
                <c:pt idx="269">
                  <c:v>-1.3511486614389148</c:v>
                </c:pt>
                <c:pt idx="270">
                  <c:v>-1.3374352504517542</c:v>
                </c:pt>
                <c:pt idx="271">
                  <c:v>-1.3238598174868803</c:v>
                </c:pt>
                <c:pt idx="272">
                  <c:v>-1.3104210223211479</c:v>
                </c:pt>
                <c:pt idx="273">
                  <c:v>-1.2971175360477718</c:v>
                </c:pt>
                <c:pt idx="274">
                  <c:v>-1.2839480410399655</c:v>
                </c:pt>
                <c:pt idx="275">
                  <c:v>-1.2709112309123003</c:v>
                </c:pt>
                <c:pt idx="276">
                  <c:v>-1.2580058104800373</c:v>
                </c:pt>
                <c:pt idx="277">
                  <c:v>-1.2452304957163687</c:v>
                </c:pt>
                <c:pt idx="278">
                  <c:v>-1.2325840137078887</c:v>
                </c:pt>
                <c:pt idx="279">
                  <c:v>-1.2200651026081757</c:v>
                </c:pt>
                <c:pt idx="280">
                  <c:v>-1.2076725115897229</c:v>
                </c:pt>
                <c:pt idx="281">
                  <c:v>-1.1954050007941521</c:v>
                </c:pt>
                <c:pt idx="282">
                  <c:v>-1.1832613412810158</c:v>
                </c:pt>
                <c:pt idx="283">
                  <c:v>-1.1712403149750614</c:v>
                </c:pt>
                <c:pt idx="284">
                  <c:v>-1.1593407146121129</c:v>
                </c:pt>
                <c:pt idx="285">
                  <c:v>-1.1475613436836891</c:v>
                </c:pt>
                <c:pt idx="286">
                  <c:v>-1.135901016380338</c:v>
                </c:pt>
                <c:pt idx="287">
                  <c:v>-1.1243585575339006</c:v>
                </c:pt>
                <c:pt idx="288">
                  <c:v>-1.1129328025585561</c:v>
                </c:pt>
                <c:pt idx="289">
                  <c:v>-1.1016225973909479</c:v>
                </c:pt>
                <c:pt idx="290">
                  <c:v>-1.0904267984292593</c:v>
                </c:pt>
                <c:pt idx="291">
                  <c:v>-1.0793442724714744</c:v>
                </c:pt>
                <c:pt idx="292">
                  <c:v>-1.0683738966526948</c:v>
                </c:pt>
                <c:pt idx="293">
                  <c:v>-1.057514558381736</c:v>
                </c:pt>
                <c:pt idx="294">
                  <c:v>-1.0467651552769306</c:v>
                </c:pt>
                <c:pt idx="295">
                  <c:v>-1.0361245951013265</c:v>
                </c:pt>
                <c:pt idx="296">
                  <c:v>-1.0255917956971508</c:v>
                </c:pt>
                <c:pt idx="297">
                  <c:v>-1.0151656849197599</c:v>
                </c:pt>
                <c:pt idx="298">
                  <c:v>-1.0048452005709982</c:v>
                </c:pt>
                <c:pt idx="299">
                  <c:v>-0.99462929033213032</c:v>
                </c:pt>
                <c:pt idx="300">
                  <c:v>-0.98451691169623057</c:v>
                </c:pt>
                <c:pt idx="301">
                  <c:v>-0.97450703190022647</c:v>
                </c:pt>
                <c:pt idx="302">
                  <c:v>-0.96459862785652728</c:v>
                </c:pt>
                <c:pt idx="303">
                  <c:v>-0.95479068608438056</c:v>
                </c:pt>
                <c:pt idx="304">
                  <c:v>-0.94508220264084364</c:v>
                </c:pt>
                <c:pt idx="305">
                  <c:v>-0.93547218305156121</c:v>
                </c:pt>
                <c:pt idx="306">
                  <c:v>-0.92595964224127192</c:v>
                </c:pt>
                <c:pt idx="307">
                  <c:v>-0.9165436044641776</c:v>
                </c:pt>
                <c:pt idx="308">
                  <c:v>-0.90722310323406297</c:v>
                </c:pt>
                <c:pt idx="309">
                  <c:v>-0.89799718125434824</c:v>
                </c:pt>
                <c:pt idx="310">
                  <c:v>-0.88886489034800809</c:v>
                </c:pt>
                <c:pt idx="311">
                  <c:v>-0.87982529138741827</c:v>
                </c:pt>
                <c:pt idx="312">
                  <c:v>-0.87087745422414775</c:v>
                </c:pt>
                <c:pt idx="313">
                  <c:v>-0.86202045761872359</c:v>
                </c:pt>
                <c:pt idx="314">
                  <c:v>-0.85325338917039639</c:v>
                </c:pt>
                <c:pt idx="315">
                  <c:v>-0.84457534524692723</c:v>
                </c:pt>
                <c:pt idx="316">
                  <c:v>-0.83598543091441502</c:v>
                </c:pt>
                <c:pt idx="317">
                  <c:v>-0.82748275986719078</c:v>
                </c:pt>
                <c:pt idx="318">
                  <c:v>-0.81906645435779368</c:v>
                </c:pt>
                <c:pt idx="319">
                  <c:v>-0.81073564512706198</c:v>
                </c:pt>
                <c:pt idx="320">
                  <c:v>-0.80248947133433568</c:v>
                </c:pt>
                <c:pt idx="321">
                  <c:v>-0.79432708048780865</c:v>
                </c:pt>
                <c:pt idx="322">
                  <c:v>-0.78624762837503503</c:v>
                </c:pt>
                <c:pt idx="323">
                  <c:v>-0.77825027899361598</c:v>
                </c:pt>
                <c:pt idx="324">
                  <c:v>-0.77033420448207313</c:v>
                </c:pt>
                <c:pt idx="325">
                  <c:v>-0.76249858505093115</c:v>
                </c:pt>
                <c:pt idx="326">
                  <c:v>-0.75474260891401435</c:v>
                </c:pt>
                <c:pt idx="327">
                  <c:v>-0.74706547221998676</c:v>
                </c:pt>
                <c:pt idx="328">
                  <c:v>-0.73946637898412781</c:v>
                </c:pt>
                <c:pt idx="329">
                  <c:v>-0.73194454102037743</c:v>
                </c:pt>
                <c:pt idx="330">
                  <c:v>-0.72449917787364293</c:v>
                </c:pt>
                <c:pt idx="331">
                  <c:v>-0.71712951675239223</c:v>
                </c:pt>
                <c:pt idx="332">
                  <c:v>-0.7098347924615388</c:v>
                </c:pt>
                <c:pt idx="333">
                  <c:v>-0.7026142473356296</c:v>
                </c:pt>
                <c:pt idx="334">
                  <c:v>-0.69546713117234171</c:v>
                </c:pt>
                <c:pt idx="335">
                  <c:v>-0.68839270116630391</c:v>
                </c:pt>
                <c:pt idx="336">
                  <c:v>-0.68139022184324383</c:v>
                </c:pt>
                <c:pt idx="337">
                  <c:v>-0.67445896499447444</c:v>
                </c:pt>
                <c:pt idx="338">
                  <c:v>-0.66759820961172911</c:v>
                </c:pt>
                <c:pt idx="339">
                  <c:v>-0.66080724182233974</c:v>
                </c:pt>
                <c:pt idx="340">
                  <c:v>-0.65408535482478436</c:v>
                </c:pt>
                <c:pt idx="341">
                  <c:v>-0.64743184882459115</c:v>
                </c:pt>
                <c:pt idx="342">
                  <c:v>-0.64084603097062232</c:v>
                </c:pt>
                <c:pt idx="343">
                  <c:v>-0.63432721529172609</c:v>
                </c:pt>
                <c:pt idx="344">
                  <c:v>-0.62787472263377964</c:v>
                </c:pt>
                <c:pt idx="345">
                  <c:v>-0.62148788059710813</c:v>
                </c:pt>
                <c:pt idx="346">
                  <c:v>-0.61516602347431104</c:v>
                </c:pt>
                <c:pt idx="347">
                  <c:v>-0.60890849218846788</c:v>
                </c:pt>
                <c:pt idx="348">
                  <c:v>-0.60271463423175609</c:v>
                </c:pt>
                <c:pt idx="349">
                  <c:v>-0.59658380360446395</c:v>
                </c:pt>
                <c:pt idx="350">
                  <c:v>-0.59051536075441557</c:v>
                </c:pt>
                <c:pt idx="351">
                  <c:v>-0.58450867251680538</c:v>
                </c:pt>
                <c:pt idx="352">
                  <c:v>-0.57856311205444344</c:v>
                </c:pt>
                <c:pt idx="353">
                  <c:v>-0.5726780587984136</c:v>
                </c:pt>
                <c:pt idx="354">
                  <c:v>-0.56685289838915853</c:v>
                </c:pt>
                <c:pt idx="355">
                  <c:v>-0.56108702261797117</c:v>
                </c:pt>
                <c:pt idx="356">
                  <c:v>-0.55537982936892083</c:v>
                </c:pt>
                <c:pt idx="357">
                  <c:v>-0.5497307225611926</c:v>
                </c:pt>
                <c:pt idx="358">
                  <c:v>-0.54413911209185595</c:v>
                </c:pt>
                <c:pt idx="359">
                  <c:v>-0.53860441377905821</c:v>
                </c:pt>
                <c:pt idx="360">
                  <c:v>-0.53312604930564489</c:v>
                </c:pt>
                <c:pt idx="361">
                  <c:v>-0.52770344616320808</c:v>
                </c:pt>
                <c:pt idx="362">
                  <c:v>-0.52233603759656277</c:v>
                </c:pt>
                <c:pt idx="363">
                  <c:v>-0.51702326254864761</c:v>
                </c:pt>
                <c:pt idx="364">
                  <c:v>-0.51176456560586547</c:v>
                </c:pt>
                <c:pt idx="365">
                  <c:v>-0.506559396943844</c:v>
                </c:pt>
                <c:pt idx="366">
                  <c:v>-0.5014072122736255</c:v>
                </c:pt>
                <c:pt idx="367">
                  <c:v>-0.49630747278829401</c:v>
                </c:pt>
                <c:pt idx="368">
                  <c:v>-0.49125964511002118</c:v>
                </c:pt>
                <c:pt idx="369">
                  <c:v>-0.48626320123754962</c:v>
                </c:pt>
                <c:pt idx="370">
                  <c:v>-0.48131761849409738</c:v>
                </c:pt>
                <c:pt idx="371">
                  <c:v>-0.47642237947569527</c:v>
                </c:pt>
                <c:pt idx="372">
                  <c:v>-0.47157697199994408</c:v>
                </c:pt>
                <c:pt idx="373">
                  <c:v>-0.46678088905520643</c:v>
                </c:pt>
                <c:pt idx="374">
                  <c:v>-0.46203362875021625</c:v>
                </c:pt>
                <c:pt idx="375">
                  <c:v>-0.4573346942641151</c:v>
                </c:pt>
                <c:pt idx="376">
                  <c:v>-0.45268359379690859</c:v>
                </c:pt>
                <c:pt idx="377">
                  <c:v>-0.44807984052034722</c:v>
                </c:pt>
                <c:pt idx="378">
                  <c:v>-0.44352295252922719</c:v>
                </c:pt>
                <c:pt idx="379">
                  <c:v>-0.43901245279310502</c:v>
                </c:pt>
                <c:pt idx="380">
                  <c:v>-0.43454786910843396</c:v>
                </c:pt>
                <c:pt idx="381">
                  <c:v>-0.43012873405111507</c:v>
                </c:pt>
                <c:pt idx="382">
                  <c:v>-0.42575458492945834</c:v>
                </c:pt>
                <c:pt idx="383">
                  <c:v>-0.42142496373756161</c:v>
                </c:pt>
                <c:pt idx="384">
                  <c:v>-0.41713941710909502</c:v>
                </c:pt>
                <c:pt idx="385">
                  <c:v>-0.41289749627149508</c:v>
                </c:pt>
                <c:pt idx="386">
                  <c:v>-0.40869875700056513</c:v>
                </c:pt>
                <c:pt idx="387">
                  <c:v>-0.40454275957548286</c:v>
                </c:pt>
                <c:pt idx="388">
                  <c:v>-0.40042906873420619</c:v>
                </c:pt>
                <c:pt idx="389">
                  <c:v>-0.39635725362927976</c:v>
                </c:pt>
                <c:pt idx="390">
                  <c:v>-0.39232688778404395</c:v>
                </c:pt>
                <c:pt idx="391">
                  <c:v>-0.3883375490492359</c:v>
                </c:pt>
                <c:pt idx="392">
                  <c:v>-0.38438881955998516</c:v>
                </c:pt>
                <c:pt idx="393">
                  <c:v>-0.38048028569320108</c:v>
                </c:pt>
                <c:pt idx="394">
                  <c:v>-0.37661153802535158</c:v>
                </c:pt>
                <c:pt idx="395">
                  <c:v>-0.37278217129062463</c:v>
                </c:pt>
                <c:pt idx="396">
                  <c:v>-0.36899178433947838</c:v>
                </c:pt>
                <c:pt idx="397">
                  <c:v>-0.36523998009757225</c:v>
                </c:pt>
                <c:pt idx="398">
                  <c:v>-0.36152636552507617</c:v>
                </c:pt>
                <c:pt idx="399">
                  <c:v>-0.35785055157635898</c:v>
                </c:pt>
                <c:pt idx="400">
                  <c:v>-0.35421215316005339</c:v>
                </c:pt>
                <c:pt idx="401">
                  <c:v>-0.35061078909948934</c:v>
                </c:pt>
                <c:pt idx="402">
                  <c:v>-0.34704608209350035</c:v>
                </c:pt>
                <c:pt idx="403">
                  <c:v>-0.34351765867759609</c:v>
                </c:pt>
                <c:pt idx="404">
                  <c:v>-0.34002514918550053</c:v>
                </c:pt>
                <c:pt idx="405">
                  <c:v>-0.33656818771105235</c:v>
                </c:pt>
                <c:pt idx="406">
                  <c:v>-0.33314641207046508</c:v>
                </c:pt>
                <c:pt idx="407">
                  <c:v>-0.32975946376494314</c:v>
                </c:pt>
                <c:pt idx="408">
                  <c:v>-0.3264069879436553</c:v>
                </c:pt>
                <c:pt idx="409">
                  <c:v>-0.3230886333670569</c:v>
                </c:pt>
                <c:pt idx="410">
                  <c:v>-0.31980405237056492</c:v>
                </c:pt>
                <c:pt idx="411">
                  <c:v>-0.31655290082857718</c:v>
                </c:pt>
                <c:pt idx="412">
                  <c:v>-0.31333483811883533</c:v>
                </c:pt>
                <c:pt idx="413">
                  <c:v>-0.31014952708713267</c:v>
                </c:pt>
                <c:pt idx="414">
                  <c:v>-0.30699663401235822</c:v>
                </c:pt>
                <c:pt idx="415">
                  <c:v>-0.30387582857187712</c:v>
                </c:pt>
                <c:pt idx="416">
                  <c:v>-0.30078678380724527</c:v>
                </c:pt>
                <c:pt idx="417">
                  <c:v>-0.29772917609025534</c:v>
                </c:pt>
                <c:pt idx="418">
                  <c:v>-0.29470268508931075</c:v>
                </c:pt>
                <c:pt idx="419">
                  <c:v>-0.29170699373612535</c:v>
                </c:pt>
                <c:pt idx="420">
                  <c:v>-0.28874178819274515</c:v>
                </c:pt>
                <c:pt idx="421">
                  <c:v>-0.28580675781889375</c:v>
                </c:pt>
                <c:pt idx="422">
                  <c:v>-0.28290159513963009</c:v>
                </c:pt>
                <c:pt idx="423">
                  <c:v>-0.28002599581332843</c:v>
                </c:pt>
                <c:pt idx="424">
                  <c:v>-0.27717965859996402</c:v>
                </c:pt>
                <c:pt idx="425">
                  <c:v>-0.27436228532971385</c:v>
                </c:pt>
                <c:pt idx="426">
                  <c:v>-0.27157358087186151</c:v>
                </c:pt>
                <c:pt idx="427">
                  <c:v>-0.26881325310400922</c:v>
                </c:pt>
                <c:pt idx="428">
                  <c:v>-0.26608101288159014</c:v>
                </c:pt>
                <c:pt idx="429">
                  <c:v>-0.26337657400768061</c:v>
                </c:pt>
                <c:pt idx="430">
                  <c:v>-0.26069965320311089</c:v>
                </c:pt>
                <c:pt idx="431">
                  <c:v>-0.25804997007686836</c:v>
                </c:pt>
                <c:pt idx="432">
                  <c:v>-0.25542724709679338</c:v>
                </c:pt>
                <c:pt idx="433">
                  <c:v>-0.2528312095605651</c:v>
                </c:pt>
                <c:pt idx="434">
                  <c:v>-0.25026158556697253</c:v>
                </c:pt>
                <c:pt idx="435">
                  <c:v>-0.24771810598747182</c:v>
                </c:pt>
                <c:pt idx="436">
                  <c:v>-0.24520050443802308</c:v>
                </c:pt>
                <c:pt idx="437">
                  <c:v>-0.24270851725120898</c:v>
                </c:pt>
                <c:pt idx="438">
                  <c:v>-0.24024188344862663</c:v>
                </c:pt>
                <c:pt idx="439">
                  <c:v>-0.23780034471355807</c:v>
                </c:pt>
                <c:pt idx="440">
                  <c:v>-0.23538364536390827</c:v>
                </c:pt>
                <c:pt idx="441">
                  <c:v>-0.23299153232541545</c:v>
                </c:pt>
                <c:pt idx="442">
                  <c:v>-0.23062375510512659</c:v>
                </c:pt>
                <c:pt idx="443">
                  <c:v>-0.22828006576513871</c:v>
                </c:pt>
                <c:pt idx="444">
                  <c:v>-0.22596021889660137</c:v>
                </c:pt>
                <c:pt idx="445">
                  <c:v>-0.22366397159397722</c:v>
                </c:pt>
                <c:pt idx="446">
                  <c:v>-0.22139108342956496</c:v>
                </c:pt>
                <c:pt idx="447">
                  <c:v>-0.21914131642826951</c:v>
                </c:pt>
                <c:pt idx="448">
                  <c:v>-0.21691443504263333</c:v>
                </c:pt>
                <c:pt idx="449">
                  <c:v>-0.21471020612810854</c:v>
                </c:pt>
                <c:pt idx="450">
                  <c:v>-0.21252839891858696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2.7241989764623931</c:v>
                </c:pt>
                <c:pt idx="1">
                  <c:v>2.1025306626118514</c:v>
                </c:pt>
                <c:pt idx="2">
                  <c:v>1.5092812823348325</c:v>
                </c:pt>
                <c:pt idx="3">
                  <c:v>0.94328303127418778</c:v>
                </c:pt>
                <c:pt idx="4">
                  <c:v>0.40341767952286745</c:v>
                </c:pt>
                <c:pt idx="5">
                  <c:v>-0.11138567493554774</c:v>
                </c:pt>
                <c:pt idx="6">
                  <c:v>-0.60215274395750384</c:v>
                </c:pt>
                <c:pt idx="7">
                  <c:v>-1.0698660837215179</c:v>
                </c:pt>
                <c:pt idx="8">
                  <c:v>-1.5154670312430909</c:v>
                </c:pt>
                <c:pt idx="9">
                  <c:v>-1.939857547921104</c:v>
                </c:pt>
                <c:pt idx="10">
                  <c:v>-2.3439019748473093</c:v>
                </c:pt>
                <c:pt idx="11">
                  <c:v>-2.7284287043579774</c:v>
                </c:pt>
                <c:pt idx="12">
                  <c:v>-3.0942317720692678</c:v>
                </c:pt>
                <c:pt idx="13">
                  <c:v>-3.4420723734117082</c:v>
                </c:pt>
                <c:pt idx="14">
                  <c:v>-3.7726803084671801</c:v>
                </c:pt>
                <c:pt idx="15">
                  <c:v>-4.0867553587103558</c:v>
                </c:pt>
                <c:pt idx="16">
                  <c:v>-4.3849685990666103</c:v>
                </c:pt>
                <c:pt idx="17">
                  <c:v>-4.6679636485189313</c:v>
                </c:pt>
                <c:pt idx="18">
                  <c:v>-4.9363578623262452</c:v>
                </c:pt>
                <c:pt idx="19">
                  <c:v>-5.1907434687553895</c:v>
                </c:pt>
                <c:pt idx="20">
                  <c:v>-5.4316886530769519</c:v>
                </c:pt>
                <c:pt idx="21">
                  <c:v>-5.6597385914318892</c:v>
                </c:pt>
                <c:pt idx="22">
                  <c:v>-5.8754164370398474</c:v>
                </c:pt>
                <c:pt idx="23">
                  <c:v>-6.0792242610920191</c:v>
                </c:pt>
                <c:pt idx="24">
                  <c:v>-6.2716439505497767</c:v>
                </c:pt>
                <c:pt idx="25">
                  <c:v>-6.4531380649554766</c:v>
                </c:pt>
                <c:pt idx="26">
                  <c:v>-6.6241506542532846</c:v>
                </c:pt>
                <c:pt idx="27">
                  <c:v>-6.7851080395149772</c:v>
                </c:pt>
                <c:pt idx="28">
                  <c:v>-6.9364195583682111</c:v>
                </c:pt>
                <c:pt idx="29">
                  <c:v>-7.078478276833069</c:v>
                </c:pt>
                <c:pt idx="30">
                  <c:v>-7.2116616691851281</c:v>
                </c:pt>
                <c:pt idx="31">
                  <c:v>-7.3363322673810476</c:v>
                </c:pt>
                <c:pt idx="32">
                  <c:v>-7.4528382815045084</c:v>
                </c:pt>
                <c:pt idx="33">
                  <c:v>-7.5615141926163254</c:v>
                </c:pt>
                <c:pt idx="34">
                  <c:v>-7.6626813193226386</c:v>
                </c:pt>
                <c:pt idx="35">
                  <c:v>-7.7566483593087518</c:v>
                </c:pt>
                <c:pt idx="36">
                  <c:v>-7.8437119070232537</c:v>
                </c:pt>
                <c:pt idx="37">
                  <c:v>-7.9241569486377639</c:v>
                </c:pt>
                <c:pt idx="38">
                  <c:v>-7.9982573353511963</c:v>
                </c:pt>
                <c:pt idx="39">
                  <c:v>-8.0662762360539286</c:v>
                </c:pt>
                <c:pt idx="40">
                  <c:v>-8.1284665703169328</c:v>
                </c:pt>
                <c:pt idx="41">
                  <c:v>-8.1850714226226629</c:v>
                </c:pt>
                <c:pt idx="42">
                  <c:v>-8.2363244387092642</c:v>
                </c:pt>
                <c:pt idx="43">
                  <c:v>-8.2824502048565485</c:v>
                </c:pt>
                <c:pt idx="44">
                  <c:v>-8.3236646109012504</c:v>
                </c:pt>
                <c:pt idx="45">
                  <c:v>-8.3601751977305057</c:v>
                </c:pt>
                <c:pt idx="46">
                  <c:v>-8.3921814899655782</c:v>
                </c:pt>
                <c:pt idx="47">
                  <c:v>-8.4198753145132823</c:v>
                </c:pt>
                <c:pt idx="48">
                  <c:v>-8.4434411056293133</c:v>
                </c:pt>
                <c:pt idx="49">
                  <c:v>-8.4630561971064786</c:v>
                </c:pt>
                <c:pt idx="50">
                  <c:v>-8.4788911021710405</c:v>
                </c:pt>
                <c:pt idx="51">
                  <c:v>-8.4911097816422831</c:v>
                </c:pt>
                <c:pt idx="52">
                  <c:v>-8.4998699008834855</c:v>
                </c:pt>
                <c:pt idx="53">
                  <c:v>-8.5053230760472456</c:v>
                </c:pt>
                <c:pt idx="54">
                  <c:v>-8.5076151100939192</c:v>
                </c:pt>
                <c:pt idx="55">
                  <c:v>-8.5068862190390284</c:v>
                </c:pt>
                <c:pt idx="56">
                  <c:v>-8.5032712488638111</c:v>
                </c:pt>
                <c:pt idx="57">
                  <c:v>-8.4968998835024259</c:v>
                </c:pt>
                <c:pt idx="58">
                  <c:v>-8.4878968442997706</c:v>
                </c:pt>
                <c:pt idx="59">
                  <c:v>-8.4763820813151405</c:v>
                </c:pt>
                <c:pt idx="60">
                  <c:v>-8.4624709568294882</c:v>
                </c:pt>
                <c:pt idx="61">
                  <c:v>-8.4462744213969927</c:v>
                </c:pt>
                <c:pt idx="62">
                  <c:v>-8.4278991827659073</c:v>
                </c:pt>
                <c:pt idx="63">
                  <c:v>-8.4074478679783375</c:v>
                </c:pt>
                <c:pt idx="64">
                  <c:v>-8.3850191789442992</c:v>
                </c:pt>
                <c:pt idx="65">
                  <c:v>-8.3607080417715736</c:v>
                </c:pt>
                <c:pt idx="66">
                  <c:v>-8.3346057501200121</c:v>
                </c:pt>
                <c:pt idx="67">
                  <c:v>-8.3068001028363767</c:v>
                </c:pt>
                <c:pt idx="68">
                  <c:v>-8.2773755361141923</c:v>
                </c:pt>
                <c:pt idx="69">
                  <c:v>-8.2464132504117629</c:v>
                </c:pt>
                <c:pt idx="70">
                  <c:v>-8.2139913323509148</c:v>
                </c:pt>
                <c:pt idx="71">
                  <c:v>-8.1801848718088372</c:v>
                </c:pt>
                <c:pt idx="72">
                  <c:v>-8.1450660744058183</c:v>
                </c:pt>
                <c:pt idx="73">
                  <c:v>-8.1087043695824264</c:v>
                </c:pt>
                <c:pt idx="74">
                  <c:v>-8.0711665144509883</c:v>
                </c:pt>
                <c:pt idx="75">
                  <c:v>-8.0325166935978682</c:v>
                </c:pt>
                <c:pt idx="76">
                  <c:v>-7.992816615005216</c:v>
                </c:pt>
                <c:pt idx="77">
                  <c:v>-7.9521256022531848</c:v>
                </c:pt>
                <c:pt idx="78">
                  <c:v>-7.9105006831565312</c:v>
                </c:pt>
                <c:pt idx="79">
                  <c:v>-7.8679966749827184</c:v>
                </c:pt>
                <c:pt idx="80">
                  <c:v>-7.8246662663919686</c:v>
                </c:pt>
                <c:pt idx="81">
                  <c:v>-7.7805600962336836</c:v>
                </c:pt>
                <c:pt idx="82">
                  <c:v>-7.7357268293276196</c:v>
                </c:pt>
                <c:pt idx="83">
                  <c:v>-7.6902132293526515</c:v>
                </c:pt>
                <c:pt idx="84">
                  <c:v>-7.6440642289605032</c:v>
                </c:pt>
                <c:pt idx="85">
                  <c:v>-7.5973229972268328</c:v>
                </c:pt>
                <c:pt idx="86">
                  <c:v>-7.5500310045470265</c:v>
                </c:pt>
                <c:pt idx="87">
                  <c:v>-7.5022280850795173</c:v>
                </c:pt>
                <c:pt idx="88">
                  <c:v>-7.4539524968350053</c:v>
                </c:pt>
                <c:pt idx="89">
                  <c:v>-7.4052409795056322</c:v>
                </c:pt>
                <c:pt idx="90">
                  <c:v>-7.3561288101242157</c:v>
                </c:pt>
                <c:pt idx="91">
                  <c:v>-7.3066498566397842</c:v>
                </c:pt>
                <c:pt idx="92">
                  <c:v>-7.2568366294919535</c:v>
                </c:pt>
                <c:pt idx="93">
                  <c:v>-7.2067203312631678</c:v>
                </c:pt>
                <c:pt idx="94">
                  <c:v>-7.15633090448455</c:v>
                </c:pt>
                <c:pt idx="95">
                  <c:v>-7.1056970776678137</c:v>
                </c:pt>
                <c:pt idx="96">
                  <c:v>-7.054846409632745</c:v>
                </c:pt>
                <c:pt idx="97">
                  <c:v>-7.0038053321967535</c:v>
                </c:pt>
                <c:pt idx="98">
                  <c:v>-6.9525991912902434</c:v>
                </c:pt>
                <c:pt idx="99">
                  <c:v>-6.901252286558984</c:v>
                </c:pt>
                <c:pt idx="100">
                  <c:v>-6.8497879095119458</c:v>
                </c:pt>
                <c:pt idx="101">
                  <c:v>-6.798228380270797</c:v>
                </c:pt>
                <c:pt idx="102">
                  <c:v>-6.746595082974876</c:v>
                </c:pt>
                <c:pt idx="103">
                  <c:v>-6.6949084998932609</c:v>
                </c:pt>
                <c:pt idx="104">
                  <c:v>-6.6431882442933681</c:v>
                </c:pt>
                <c:pt idx="105">
                  <c:v>-6.5914530921136398</c:v>
                </c:pt>
                <c:pt idx="106">
                  <c:v>-6.5397210124857681</c:v>
                </c:pt>
                <c:pt idx="107">
                  <c:v>-6.4880091971501912</c:v>
                </c:pt>
                <c:pt idx="108">
                  <c:v>-6.4363340888067455</c:v>
                </c:pt>
                <c:pt idx="109">
                  <c:v>-6.3847114084407313</c:v>
                </c:pt>
                <c:pt idx="110">
                  <c:v>-6.3331561816629334</c:v>
                </c:pt>
                <c:pt idx="111">
                  <c:v>-6.2816827641007063</c:v>
                </c:pt>
                <c:pt idx="112">
                  <c:v>-6.2303048658756852</c:v>
                </c:pt>
                <c:pt idx="113">
                  <c:v>-6.1790355752022119</c:v>
                </c:pt>
                <c:pt idx="114">
                  <c:v>-6.1278873811393773</c:v>
                </c:pt>
                <c:pt idx="115">
                  <c:v>-6.0768721955280629</c:v>
                </c:pt>
                <c:pt idx="116">
                  <c:v>-6.0260013741433003</c:v>
                </c:pt>
                <c:pt idx="117">
                  <c:v>-5.975285737090986</c:v>
                </c:pt>
                <c:pt idx="118">
                  <c:v>-5.9247355884768389</c:v>
                </c:pt>
                <c:pt idx="119">
                  <c:v>-5.8743607353744771</c:v>
                </c:pt>
                <c:pt idx="120">
                  <c:v>-5.824170506118298</c:v>
                </c:pt>
                <c:pt idx="121">
                  <c:v>-5.7741737679460501</c:v>
                </c:pt>
                <c:pt idx="122">
                  <c:v>-5.7243789440147674</c:v>
                </c:pt>
                <c:pt idx="123">
                  <c:v>-5.6747940298130821</c:v>
                </c:pt>
                <c:pt idx="124">
                  <c:v>-5.6254266089917948</c:v>
                </c:pt>
                <c:pt idx="125">
                  <c:v>-5.5762838686339586</c:v>
                </c:pt>
                <c:pt idx="126">
                  <c:v>-5.5273726139847481</c:v>
                </c:pt>
                <c:pt idx="127">
                  <c:v>-5.4786992826607053</c:v>
                </c:pt>
                <c:pt idx="128">
                  <c:v>-5.4302699583571767</c:v>
                </c:pt>
                <c:pt idx="129">
                  <c:v>-5.3820903840720318</c:v>
                </c:pt>
                <c:pt idx="130">
                  <c:v>-5.3341659748630814</c:v>
                </c:pt>
                <c:pt idx="131">
                  <c:v>-5.2865018301559399</c:v>
                </c:pt>
                <c:pt idx="132">
                  <c:v>-5.2391027456184531</c:v>
                </c:pt>
                <c:pt idx="133">
                  <c:v>-5.1919732246172128</c:v>
                </c:pt>
                <c:pt idx="134">
                  <c:v>-5.1451174892710707</c:v>
                </c:pt>
                <c:pt idx="135">
                  <c:v>-5.0985394911160391</c:v>
                </c:pt>
                <c:pt idx="136">
                  <c:v>-5.0522429213953837</c:v>
                </c:pt>
                <c:pt idx="137">
                  <c:v>-5.0062312209882673</c:v>
                </c:pt>
                <c:pt idx="138">
                  <c:v>-4.960507589989712</c:v>
                </c:pt>
                <c:pt idx="139">
                  <c:v>-4.9150749969542851</c:v>
                </c:pt>
                <c:pt idx="140">
                  <c:v>-4.8699361878153296</c:v>
                </c:pt>
                <c:pt idx="141">
                  <c:v>-4.825093694491267</c:v>
                </c:pt>
                <c:pt idx="142">
                  <c:v>-4.7805498431899309</c:v>
                </c:pt>
                <c:pt idx="143">
                  <c:v>-4.7363067624215924</c:v>
                </c:pt>
                <c:pt idx="144">
                  <c:v>-4.6923663907309097</c:v>
                </c:pt>
                <c:pt idx="145">
                  <c:v>-4.6487304841576478</c:v>
                </c:pt>
                <c:pt idx="146">
                  <c:v>-4.6054006234356732</c:v>
                </c:pt>
                <c:pt idx="147">
                  <c:v>-4.5623782209393946</c:v>
                </c:pt>
                <c:pt idx="148">
                  <c:v>-4.5196645273864497</c:v>
                </c:pt>
                <c:pt idx="149">
                  <c:v>-4.4772606383051299</c:v>
                </c:pt>
                <c:pt idx="150">
                  <c:v>-4.4351675002748063</c:v>
                </c:pt>
                <c:pt idx="151">
                  <c:v>-4.3933859169471434</c:v>
                </c:pt>
                <c:pt idx="152">
                  <c:v>-4.3519165548558458</c:v>
                </c:pt>
                <c:pt idx="153">
                  <c:v>-4.3107599490221578</c:v>
                </c:pt>
                <c:pt idx="154">
                  <c:v>-4.2699165083632868</c:v>
                </c:pt>
                <c:pt idx="155">
                  <c:v>-4.2293865209105297</c:v>
                </c:pt>
                <c:pt idx="156">
                  <c:v>-4.1891701588436874</c:v>
                </c:pt>
                <c:pt idx="157">
                  <c:v>-4.1492674833481402</c:v>
                </c:pt>
                <c:pt idx="158">
                  <c:v>-4.1096784493006622</c:v>
                </c:pt>
                <c:pt idx="159">
                  <c:v>-4.0704029097899443</c:v>
                </c:pt>
                <c:pt idx="160">
                  <c:v>-4.0314406204774373</c:v>
                </c:pt>
                <c:pt idx="161">
                  <c:v>-3.9927912438040947</c:v>
                </c:pt>
                <c:pt idx="162">
                  <c:v>-3.9544543530482574</c:v>
                </c:pt>
                <c:pt idx="163">
                  <c:v>-3.9164294362398158</c:v>
                </c:pt>
                <c:pt idx="164">
                  <c:v>-3.8787158999355844</c:v>
                </c:pt>
                <c:pt idx="165">
                  <c:v>-3.8413130728606468</c:v>
                </c:pt>
                <c:pt idx="166">
                  <c:v>-3.8042202094202655</c:v>
                </c:pt>
                <c:pt idx="167">
                  <c:v>-3.7674364930867918</c:v>
                </c:pt>
                <c:pt idx="168">
                  <c:v>-3.7309610396658552</c:v>
                </c:pt>
                <c:pt idx="169">
                  <c:v>-3.6947929004459525</c:v>
                </c:pt>
                <c:pt idx="170">
                  <c:v>-3.6589310652354547</c:v>
                </c:pt>
                <c:pt idx="171">
                  <c:v>-3.6233744652908193</c:v>
                </c:pt>
                <c:pt idx="172">
                  <c:v>-3.5881219761398082</c:v>
                </c:pt>
                <c:pt idx="173">
                  <c:v>-3.5531724203032047</c:v>
                </c:pt>
                <c:pt idx="174">
                  <c:v>-3.5185245699185597</c:v>
                </c:pt>
                <c:pt idx="175">
                  <c:v>-3.484177149269287</c:v>
                </c:pt>
                <c:pt idx="176">
                  <c:v>-3.4501288372223193</c:v>
                </c:pt>
                <c:pt idx="177">
                  <c:v>-3.4163782695774785</c:v>
                </c:pt>
                <c:pt idx="178">
                  <c:v>-3.3829240413315134</c:v>
                </c:pt>
                <c:pt idx="179">
                  <c:v>-3.3497647088597855</c:v>
                </c:pt>
                <c:pt idx="180">
                  <c:v>-3.3168987920183333</c:v>
                </c:pt>
                <c:pt idx="181">
                  <c:v>-3.2843247761690777</c:v>
                </c:pt>
                <c:pt idx="182">
                  <c:v>-3.2520411141307615</c:v>
                </c:pt>
                <c:pt idx="183">
                  <c:v>-3.2200462280581652</c:v>
                </c:pt>
                <c:pt idx="184">
                  <c:v>-3.1883385112520348</c:v>
                </c:pt>
                <c:pt idx="185">
                  <c:v>-3.1569163299020508</c:v>
                </c:pt>
                <c:pt idx="186">
                  <c:v>-3.1257780247652063</c:v>
                </c:pt>
                <c:pt idx="187">
                  <c:v>-3.0949219127816647</c:v>
                </c:pt>
                <c:pt idx="188">
                  <c:v>-3.0643462886303521</c:v>
                </c:pt>
                <c:pt idx="189">
                  <c:v>-3.0340494262262374</c:v>
                </c:pt>
                <c:pt idx="190">
                  <c:v>-3.004029580161371</c:v>
                </c:pt>
                <c:pt idx="191">
                  <c:v>-2.9742849870915027</c:v>
                </c:pt>
                <c:pt idx="192">
                  <c:v>-2.9448138670702444</c:v>
                </c:pt>
                <c:pt idx="193">
                  <c:v>-2.9156144248324627</c:v>
                </c:pt>
                <c:pt idx="194">
                  <c:v>-2.8866848510287033</c:v>
                </c:pt>
                <c:pt idx="195">
                  <c:v>-2.8580233234122825</c:v>
                </c:pt>
                <c:pt idx="196">
                  <c:v>-2.8296280079806775</c:v>
                </c:pt>
                <c:pt idx="197">
                  <c:v>-2.8014970600727707</c:v>
                </c:pt>
                <c:pt idx="198">
                  <c:v>-2.7736286254234424</c:v>
                </c:pt>
                <c:pt idx="199">
                  <c:v>-2.7460208411770131</c:v>
                </c:pt>
                <c:pt idx="200">
                  <c:v>-2.7186718368608815</c:v>
                </c:pt>
                <c:pt idx="201">
                  <c:v>-2.6915797353207758</c:v>
                </c:pt>
                <c:pt idx="202">
                  <c:v>-2.6647426536189016</c:v>
                </c:pt>
                <c:pt idx="203">
                  <c:v>-2.6381587038962708</c:v>
                </c:pt>
                <c:pt idx="204">
                  <c:v>-2.611825994200446</c:v>
                </c:pt>
                <c:pt idx="205">
                  <c:v>-2.585742629279848</c:v>
                </c:pt>
                <c:pt idx="206">
                  <c:v>-2.559906711345866</c:v>
                </c:pt>
                <c:pt idx="207">
                  <c:v>-2.5343163408037594</c:v>
                </c:pt>
                <c:pt idx="208">
                  <c:v>-2.5089696169535221</c:v>
                </c:pt>
                <c:pt idx="209">
                  <c:v>-2.483864638661712</c:v>
                </c:pt>
                <c:pt idx="210">
                  <c:v>-2.4589995050052278</c:v>
                </c:pt>
                <c:pt idx="211">
                  <c:v>-2.4343723158880373</c:v>
                </c:pt>
                <c:pt idx="212">
                  <c:v>-2.4099811726317668</c:v>
                </c:pt>
                <c:pt idx="213">
                  <c:v>-2.3858241785410872</c:v>
                </c:pt>
                <c:pt idx="214">
                  <c:v>-2.361899439444719</c:v>
                </c:pt>
                <c:pt idx="215">
                  <c:v>-2.3382050642129832</c:v>
                </c:pt>
                <c:pt idx="216">
                  <c:v>-2.314739165252619</c:v>
                </c:pt>
                <c:pt idx="217">
                  <c:v>-2.2914998589797597</c:v>
                </c:pt>
                <c:pt idx="218">
                  <c:v>-2.2684852662717319</c:v>
                </c:pt>
                <c:pt idx="219">
                  <c:v>-2.2456935128985158</c:v>
                </c:pt>
                <c:pt idx="220">
                  <c:v>-2.2231227299344876</c:v>
                </c:pt>
                <c:pt idx="221">
                  <c:v>-2.2007710541512084</c:v>
                </c:pt>
                <c:pt idx="222">
                  <c:v>-2.1786366283918825</c:v>
                </c:pt>
                <c:pt idx="223">
                  <c:v>-2.1567176019281522</c:v>
                </c:pt>
                <c:pt idx="224">
                  <c:v>-2.1350121307998511</c:v>
                </c:pt>
                <c:pt idx="225">
                  <c:v>-2.11351837813829</c:v>
                </c:pt>
                <c:pt idx="226">
                  <c:v>-2.0922345144737236</c:v>
                </c:pt>
                <c:pt idx="227">
                  <c:v>-2.071158718027486</c:v>
                </c:pt>
                <c:pt idx="228">
                  <c:v>-2.0502891749893903</c:v>
                </c:pt>
                <c:pt idx="229">
                  <c:v>-2.0296240797809024</c:v>
                </c:pt>
                <c:pt idx="230">
                  <c:v>-2.0091616353046065</c:v>
                </c:pt>
                <c:pt idx="231">
                  <c:v>-1.9889000531804335</c:v>
                </c:pt>
                <c:pt idx="232">
                  <c:v>-1.9688375539691594</c:v>
                </c:pt>
                <c:pt idx="233">
                  <c:v>-1.9489723673836064</c:v>
                </c:pt>
                <c:pt idx="234">
                  <c:v>-1.9293027324880083</c:v>
                </c:pt>
                <c:pt idx="235">
                  <c:v>-1.9098268978859678</c:v>
                </c:pt>
                <c:pt idx="236">
                  <c:v>-1.8905431218974063</c:v>
                </c:pt>
                <c:pt idx="237">
                  <c:v>-1.8714496727249326</c:v>
                </c:pt>
                <c:pt idx="238">
                  <c:v>-1.8525448286099999</c:v>
                </c:pt>
                <c:pt idx="239">
                  <c:v>-1.8338268779792397</c:v>
                </c:pt>
                <c:pt idx="240">
                  <c:v>-1.8152941195813217</c:v>
                </c:pt>
                <c:pt idx="241">
                  <c:v>-1.7969448626146955</c:v>
                </c:pt>
                <c:pt idx="242">
                  <c:v>-1.7787774268465653</c:v>
                </c:pt>
                <c:pt idx="243">
                  <c:v>-1.7607901427234105</c:v>
                </c:pt>
                <c:pt idx="244">
                  <c:v>-1.7429813514733719</c:v>
                </c:pt>
                <c:pt idx="245">
                  <c:v>-1.7253494052008149</c:v>
                </c:pt>
                <c:pt idx="246">
                  <c:v>-1.707892666973355</c:v>
                </c:pt>
                <c:pt idx="247">
                  <c:v>-1.6906095109016508</c:v>
                </c:pt>
                <c:pt idx="248">
                  <c:v>-1.6734983222122197</c:v>
                </c:pt>
                <c:pt idx="249">
                  <c:v>-1.6565574973135593</c:v>
                </c:pt>
                <c:pt idx="250">
                  <c:v>-1.6397854438558144</c:v>
                </c:pt>
                <c:pt idx="251">
                  <c:v>-1.623180580784263</c:v>
                </c:pt>
                <c:pt idx="252">
                  <c:v>-1.606741338386845</c:v>
                </c:pt>
                <c:pt idx="253">
                  <c:v>-1.5904661583359727</c:v>
                </c:pt>
                <c:pt idx="254">
                  <c:v>-1.5743534937248376</c:v>
                </c:pt>
                <c:pt idx="255">
                  <c:v>-1.5584018090984559</c:v>
                </c:pt>
                <c:pt idx="256">
                  <c:v>-1.542609580479632</c:v>
                </c:pt>
                <c:pt idx="257">
                  <c:v>-1.5269752953900706</c:v>
                </c:pt>
                <c:pt idx="258">
                  <c:v>-1.5114974528668081</c:v>
                </c:pt>
                <c:pt idx="259">
                  <c:v>-1.4961745634741643</c:v>
                </c:pt>
                <c:pt idx="260">
                  <c:v>-1.4810051493114491</c:v>
                </c:pt>
                <c:pt idx="261">
                  <c:v>-1.4659877440164206</c:v>
                </c:pt>
                <c:pt idx="262">
                  <c:v>-1.4511208927649664</c:v>
                </c:pt>
                <c:pt idx="263">
                  <c:v>-1.4364031522668659</c:v>
                </c:pt>
                <c:pt idx="264">
                  <c:v>-1.4218330907580137</c:v>
                </c:pt>
                <c:pt idx="265">
                  <c:v>-1.4074092879890781</c:v>
                </c:pt>
                <c:pt idx="266">
                  <c:v>-1.3931303352109599</c:v>
                </c:pt>
                <c:pt idx="267">
                  <c:v>-1.3789948351569683</c:v>
                </c:pt>
                <c:pt idx="268">
                  <c:v>-1.3650014020220338</c:v>
                </c:pt>
                <c:pt idx="269">
                  <c:v>-1.3511486614389148</c:v>
                </c:pt>
                <c:pt idx="270">
                  <c:v>-1.3374352504517542</c:v>
                </c:pt>
                <c:pt idx="271">
                  <c:v>-1.3238598174868803</c:v>
                </c:pt>
                <c:pt idx="272">
                  <c:v>-1.3104210223211479</c:v>
                </c:pt>
                <c:pt idx="273">
                  <c:v>-1.2971175360477718</c:v>
                </c:pt>
                <c:pt idx="274">
                  <c:v>-1.2839480410399655</c:v>
                </c:pt>
                <c:pt idx="275">
                  <c:v>-1.2709112309123003</c:v>
                </c:pt>
                <c:pt idx="276">
                  <c:v>-1.2580058104800373</c:v>
                </c:pt>
                <c:pt idx="277">
                  <c:v>-1.2452304957163687</c:v>
                </c:pt>
                <c:pt idx="278">
                  <c:v>-1.2325840137078887</c:v>
                </c:pt>
                <c:pt idx="279">
                  <c:v>-1.2200651026081757</c:v>
                </c:pt>
                <c:pt idx="280">
                  <c:v>-1.2076725115897229</c:v>
                </c:pt>
                <c:pt idx="281">
                  <c:v>-1.1954050007941521</c:v>
                </c:pt>
                <c:pt idx="282">
                  <c:v>-1.1832613412810158</c:v>
                </c:pt>
                <c:pt idx="283">
                  <c:v>-1.1712403149750614</c:v>
                </c:pt>
                <c:pt idx="284">
                  <c:v>-1.1593407146121129</c:v>
                </c:pt>
                <c:pt idx="285">
                  <c:v>-1.1475613436836891</c:v>
                </c:pt>
                <c:pt idx="286">
                  <c:v>-1.135901016380338</c:v>
                </c:pt>
                <c:pt idx="287">
                  <c:v>-1.1243585575339006</c:v>
                </c:pt>
                <c:pt idx="288">
                  <c:v>-1.1129328025585561</c:v>
                </c:pt>
                <c:pt idx="289">
                  <c:v>-1.1016225973909479</c:v>
                </c:pt>
                <c:pt idx="290">
                  <c:v>-1.0904267984292593</c:v>
                </c:pt>
                <c:pt idx="291">
                  <c:v>-1.0793442724714744</c:v>
                </c:pt>
                <c:pt idx="292">
                  <c:v>-1.0683738966526948</c:v>
                </c:pt>
                <c:pt idx="293">
                  <c:v>-1.057514558381736</c:v>
                </c:pt>
                <c:pt idx="294">
                  <c:v>-1.0467651552769306</c:v>
                </c:pt>
                <c:pt idx="295">
                  <c:v>-1.0361245951013265</c:v>
                </c:pt>
                <c:pt idx="296">
                  <c:v>-1.0255917956971508</c:v>
                </c:pt>
                <c:pt idx="297">
                  <c:v>-1.0151656849197599</c:v>
                </c:pt>
                <c:pt idx="298">
                  <c:v>-1.0048452005709982</c:v>
                </c:pt>
                <c:pt idx="299">
                  <c:v>-0.99462929033213032</c:v>
                </c:pt>
                <c:pt idx="300">
                  <c:v>-0.98451691169623057</c:v>
                </c:pt>
                <c:pt idx="301">
                  <c:v>-0.97450703190022647</c:v>
                </c:pt>
                <c:pt idx="302">
                  <c:v>-0.96459862785652728</c:v>
                </c:pt>
                <c:pt idx="303">
                  <c:v>-0.95479068608438056</c:v>
                </c:pt>
                <c:pt idx="304">
                  <c:v>-0.94508220264084364</c:v>
                </c:pt>
                <c:pt idx="305">
                  <c:v>-0.93547218305156121</c:v>
                </c:pt>
                <c:pt idx="306">
                  <c:v>-0.92595964224127192</c:v>
                </c:pt>
                <c:pt idx="307">
                  <c:v>-0.9165436044641776</c:v>
                </c:pt>
                <c:pt idx="308">
                  <c:v>-0.90722310323406297</c:v>
                </c:pt>
                <c:pt idx="309">
                  <c:v>-0.89799718125434824</c:v>
                </c:pt>
                <c:pt idx="310">
                  <c:v>-0.88886489034800809</c:v>
                </c:pt>
                <c:pt idx="311">
                  <c:v>-0.87982529138741827</c:v>
                </c:pt>
                <c:pt idx="312">
                  <c:v>-0.87087745422414775</c:v>
                </c:pt>
                <c:pt idx="313">
                  <c:v>-0.86202045761872359</c:v>
                </c:pt>
                <c:pt idx="314">
                  <c:v>-0.85325338917039639</c:v>
                </c:pt>
                <c:pt idx="315">
                  <c:v>-0.84457534524692723</c:v>
                </c:pt>
                <c:pt idx="316">
                  <c:v>-0.83598543091441502</c:v>
                </c:pt>
                <c:pt idx="317">
                  <c:v>-0.82748275986719078</c:v>
                </c:pt>
                <c:pt idx="318">
                  <c:v>-0.81906645435779368</c:v>
                </c:pt>
                <c:pt idx="319">
                  <c:v>-0.81073564512706198</c:v>
                </c:pt>
                <c:pt idx="320">
                  <c:v>-0.80248947133433568</c:v>
                </c:pt>
                <c:pt idx="321">
                  <c:v>-0.79432708048780865</c:v>
                </c:pt>
                <c:pt idx="322">
                  <c:v>-0.78624762837503503</c:v>
                </c:pt>
                <c:pt idx="323">
                  <c:v>-0.77825027899361598</c:v>
                </c:pt>
                <c:pt idx="324">
                  <c:v>-0.77033420448207313</c:v>
                </c:pt>
                <c:pt idx="325">
                  <c:v>-0.76249858505093115</c:v>
                </c:pt>
                <c:pt idx="326">
                  <c:v>-0.75474260891401435</c:v>
                </c:pt>
                <c:pt idx="327">
                  <c:v>-0.74706547221998676</c:v>
                </c:pt>
                <c:pt idx="328">
                  <c:v>-0.73946637898412781</c:v>
                </c:pt>
                <c:pt idx="329">
                  <c:v>-0.73194454102037743</c:v>
                </c:pt>
                <c:pt idx="330">
                  <c:v>-0.72449917787364293</c:v>
                </c:pt>
                <c:pt idx="331">
                  <c:v>-0.71712951675239223</c:v>
                </c:pt>
                <c:pt idx="332">
                  <c:v>-0.7098347924615388</c:v>
                </c:pt>
                <c:pt idx="333">
                  <c:v>-0.7026142473356296</c:v>
                </c:pt>
                <c:pt idx="334">
                  <c:v>-0.69546713117234171</c:v>
                </c:pt>
                <c:pt idx="335">
                  <c:v>-0.68839270116630391</c:v>
                </c:pt>
                <c:pt idx="336">
                  <c:v>-0.68139022184324383</c:v>
                </c:pt>
                <c:pt idx="337">
                  <c:v>-0.67445896499447444</c:v>
                </c:pt>
                <c:pt idx="338">
                  <c:v>-0.66759820961172911</c:v>
                </c:pt>
                <c:pt idx="339">
                  <c:v>-0.66080724182233974</c:v>
                </c:pt>
                <c:pt idx="340">
                  <c:v>-0.65408535482478436</c:v>
                </c:pt>
                <c:pt idx="341">
                  <c:v>-0.64743184882459115</c:v>
                </c:pt>
                <c:pt idx="342">
                  <c:v>-0.64084603097062232</c:v>
                </c:pt>
                <c:pt idx="343">
                  <c:v>-0.63432721529172609</c:v>
                </c:pt>
                <c:pt idx="344">
                  <c:v>-0.62787472263377964</c:v>
                </c:pt>
                <c:pt idx="345">
                  <c:v>-0.62148788059710813</c:v>
                </c:pt>
                <c:pt idx="346">
                  <c:v>-0.61516602347431104</c:v>
                </c:pt>
                <c:pt idx="347">
                  <c:v>-0.60890849218846788</c:v>
                </c:pt>
                <c:pt idx="348">
                  <c:v>-0.60271463423175609</c:v>
                </c:pt>
                <c:pt idx="349">
                  <c:v>-0.59658380360446395</c:v>
                </c:pt>
                <c:pt idx="350">
                  <c:v>-0.59051536075441557</c:v>
                </c:pt>
                <c:pt idx="351">
                  <c:v>-0.58450867251680538</c:v>
                </c:pt>
                <c:pt idx="352">
                  <c:v>-0.57856311205444344</c:v>
                </c:pt>
                <c:pt idx="353">
                  <c:v>-0.5726780587984136</c:v>
                </c:pt>
                <c:pt idx="354">
                  <c:v>-0.56685289838915853</c:v>
                </c:pt>
                <c:pt idx="355">
                  <c:v>-0.56108702261797117</c:v>
                </c:pt>
                <c:pt idx="356">
                  <c:v>-0.55537982936892083</c:v>
                </c:pt>
                <c:pt idx="357">
                  <c:v>-0.5497307225611926</c:v>
                </c:pt>
                <c:pt idx="358">
                  <c:v>-0.54413911209185595</c:v>
                </c:pt>
                <c:pt idx="359">
                  <c:v>-0.53860441377905821</c:v>
                </c:pt>
                <c:pt idx="360">
                  <c:v>-0.53312604930564489</c:v>
                </c:pt>
                <c:pt idx="361">
                  <c:v>-0.52770344616320808</c:v>
                </c:pt>
                <c:pt idx="362">
                  <c:v>-0.52233603759656277</c:v>
                </c:pt>
                <c:pt idx="363">
                  <c:v>-0.51702326254864761</c:v>
                </c:pt>
                <c:pt idx="364">
                  <c:v>-0.51176456560586547</c:v>
                </c:pt>
                <c:pt idx="365">
                  <c:v>-0.506559396943844</c:v>
                </c:pt>
                <c:pt idx="366">
                  <c:v>-0.5014072122736255</c:v>
                </c:pt>
                <c:pt idx="367">
                  <c:v>-0.49630747278829401</c:v>
                </c:pt>
                <c:pt idx="368">
                  <c:v>-0.49125964511002118</c:v>
                </c:pt>
                <c:pt idx="369">
                  <c:v>-0.48626320123754962</c:v>
                </c:pt>
                <c:pt idx="370">
                  <c:v>-0.48131761849409738</c:v>
                </c:pt>
                <c:pt idx="371">
                  <c:v>-0.47642237947569527</c:v>
                </c:pt>
                <c:pt idx="372">
                  <c:v>-0.47157697199994408</c:v>
                </c:pt>
                <c:pt idx="373">
                  <c:v>-0.46678088905520643</c:v>
                </c:pt>
                <c:pt idx="374">
                  <c:v>-0.46203362875021625</c:v>
                </c:pt>
                <c:pt idx="375">
                  <c:v>-0.4573346942641151</c:v>
                </c:pt>
                <c:pt idx="376">
                  <c:v>-0.45268359379690859</c:v>
                </c:pt>
                <c:pt idx="377">
                  <c:v>-0.44807984052034722</c:v>
                </c:pt>
                <c:pt idx="378">
                  <c:v>-0.44352295252922719</c:v>
                </c:pt>
                <c:pt idx="379">
                  <c:v>-0.43901245279310502</c:v>
                </c:pt>
                <c:pt idx="380">
                  <c:v>-0.43454786910843396</c:v>
                </c:pt>
                <c:pt idx="381">
                  <c:v>-0.43012873405111507</c:v>
                </c:pt>
                <c:pt idx="382">
                  <c:v>-0.42575458492945834</c:v>
                </c:pt>
                <c:pt idx="383">
                  <c:v>-0.42142496373756161</c:v>
                </c:pt>
                <c:pt idx="384">
                  <c:v>-0.41713941710909502</c:v>
                </c:pt>
                <c:pt idx="385">
                  <c:v>-0.41289749627149508</c:v>
                </c:pt>
                <c:pt idx="386">
                  <c:v>-0.40869875700056513</c:v>
                </c:pt>
                <c:pt idx="387">
                  <c:v>-0.40454275957548286</c:v>
                </c:pt>
                <c:pt idx="388">
                  <c:v>-0.40042906873420619</c:v>
                </c:pt>
                <c:pt idx="389">
                  <c:v>-0.39635725362927976</c:v>
                </c:pt>
                <c:pt idx="390">
                  <c:v>-0.39232688778404395</c:v>
                </c:pt>
                <c:pt idx="391">
                  <c:v>-0.3883375490492359</c:v>
                </c:pt>
                <c:pt idx="392">
                  <c:v>-0.38438881955998516</c:v>
                </c:pt>
                <c:pt idx="393">
                  <c:v>-0.38048028569320108</c:v>
                </c:pt>
                <c:pt idx="394">
                  <c:v>-0.37661153802535158</c:v>
                </c:pt>
                <c:pt idx="395">
                  <c:v>-0.37278217129062463</c:v>
                </c:pt>
                <c:pt idx="396">
                  <c:v>-0.36899178433947838</c:v>
                </c:pt>
                <c:pt idx="397">
                  <c:v>-0.36523998009757225</c:v>
                </c:pt>
                <c:pt idx="398">
                  <c:v>-0.36152636552507617</c:v>
                </c:pt>
                <c:pt idx="399">
                  <c:v>-0.35785055157635898</c:v>
                </c:pt>
                <c:pt idx="400">
                  <c:v>-0.35421215316005339</c:v>
                </c:pt>
                <c:pt idx="401">
                  <c:v>-0.35061078909948934</c:v>
                </c:pt>
                <c:pt idx="402">
                  <c:v>-0.34704608209350035</c:v>
                </c:pt>
                <c:pt idx="403">
                  <c:v>-0.34351765867759609</c:v>
                </c:pt>
                <c:pt idx="404">
                  <c:v>-0.34002514918550053</c:v>
                </c:pt>
                <c:pt idx="405">
                  <c:v>-0.33656818771105235</c:v>
                </c:pt>
                <c:pt idx="406">
                  <c:v>-0.33314641207046508</c:v>
                </c:pt>
                <c:pt idx="407">
                  <c:v>-0.32975946376494314</c:v>
                </c:pt>
                <c:pt idx="408">
                  <c:v>-0.3264069879436553</c:v>
                </c:pt>
                <c:pt idx="409">
                  <c:v>-0.3230886333670569</c:v>
                </c:pt>
                <c:pt idx="410">
                  <c:v>-0.31980405237056492</c:v>
                </c:pt>
                <c:pt idx="411">
                  <c:v>-0.31655290082857718</c:v>
                </c:pt>
                <c:pt idx="412">
                  <c:v>-0.31333483811883533</c:v>
                </c:pt>
                <c:pt idx="413">
                  <c:v>-0.31014952708713267</c:v>
                </c:pt>
                <c:pt idx="414">
                  <c:v>-0.30699663401235822</c:v>
                </c:pt>
                <c:pt idx="415">
                  <c:v>-0.30387582857187712</c:v>
                </c:pt>
                <c:pt idx="416">
                  <c:v>-0.30078678380724527</c:v>
                </c:pt>
                <c:pt idx="417">
                  <c:v>-0.29772917609025534</c:v>
                </c:pt>
                <c:pt idx="418">
                  <c:v>-0.29470268508931075</c:v>
                </c:pt>
                <c:pt idx="419">
                  <c:v>-0.29170699373612535</c:v>
                </c:pt>
                <c:pt idx="420">
                  <c:v>-0.28874178819274515</c:v>
                </c:pt>
                <c:pt idx="421">
                  <c:v>-0.28580675781889375</c:v>
                </c:pt>
                <c:pt idx="422">
                  <c:v>-0.28290159513963009</c:v>
                </c:pt>
                <c:pt idx="423">
                  <c:v>-0.28002599581332843</c:v>
                </c:pt>
                <c:pt idx="424">
                  <c:v>-0.27717965859996402</c:v>
                </c:pt>
                <c:pt idx="425">
                  <c:v>-0.27436228532971385</c:v>
                </c:pt>
                <c:pt idx="426">
                  <c:v>-0.27157358087186151</c:v>
                </c:pt>
                <c:pt idx="427">
                  <c:v>-0.26881325310400922</c:v>
                </c:pt>
                <c:pt idx="428">
                  <c:v>-0.26608101288159014</c:v>
                </c:pt>
                <c:pt idx="429">
                  <c:v>-0.26337657400768061</c:v>
                </c:pt>
                <c:pt idx="430">
                  <c:v>-0.26069965320311089</c:v>
                </c:pt>
                <c:pt idx="431">
                  <c:v>-0.25804997007686836</c:v>
                </c:pt>
                <c:pt idx="432">
                  <c:v>-0.25542724709679338</c:v>
                </c:pt>
                <c:pt idx="433">
                  <c:v>-0.2528312095605651</c:v>
                </c:pt>
                <c:pt idx="434">
                  <c:v>-0.25026158556697253</c:v>
                </c:pt>
                <c:pt idx="435">
                  <c:v>-0.24771810598747182</c:v>
                </c:pt>
                <c:pt idx="436">
                  <c:v>-0.24520050443802308</c:v>
                </c:pt>
                <c:pt idx="437">
                  <c:v>-0.24270851725120898</c:v>
                </c:pt>
                <c:pt idx="438">
                  <c:v>-0.24024188344862663</c:v>
                </c:pt>
                <c:pt idx="439">
                  <c:v>-0.23780034471355807</c:v>
                </c:pt>
                <c:pt idx="440">
                  <c:v>-0.23538364536390827</c:v>
                </c:pt>
                <c:pt idx="441">
                  <c:v>-0.23299153232541545</c:v>
                </c:pt>
                <c:pt idx="442">
                  <c:v>-0.23062375510512659</c:v>
                </c:pt>
                <c:pt idx="443">
                  <c:v>-0.22828006576513871</c:v>
                </c:pt>
                <c:pt idx="444">
                  <c:v>-0.22596021889660137</c:v>
                </c:pt>
                <c:pt idx="445">
                  <c:v>-0.22366397159397722</c:v>
                </c:pt>
                <c:pt idx="446">
                  <c:v>-0.22139108342956496</c:v>
                </c:pt>
                <c:pt idx="447">
                  <c:v>-0.21914131642826951</c:v>
                </c:pt>
                <c:pt idx="448">
                  <c:v>-0.21691443504263333</c:v>
                </c:pt>
                <c:pt idx="449">
                  <c:v>-0.21471020612810854</c:v>
                </c:pt>
                <c:pt idx="450">
                  <c:v>-0.21252839891858696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fit_6NN_BCC!$D$19:$D$469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fit_6NN_BCC!$E$19:$E$469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fit_6NN_BCC!$H$18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fit_6NN_BCC!$K$18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fit_6NN_BCC!$K$19:$K$469</c:f>
              <c:numCache>
                <c:formatCode>General</c:formatCode>
                <c:ptCount val="451"/>
                <c:pt idx="0">
                  <c:v>1.6923016959947397</c:v>
                </c:pt>
                <c:pt idx="1">
                  <c:v>1.0853699180382392</c:v>
                </c:pt>
                <c:pt idx="2">
                  <c:v>0.50802334038402819</c:v>
                </c:pt>
                <c:pt idx="3">
                  <c:v>-4.1011996338770729E-2</c:v>
                </c:pt>
                <c:pt idx="4">
                  <c:v>-0.56295400392678374</c:v>
                </c:pt>
                <c:pt idx="5">
                  <c:v>-1.0589671556259646</c:v>
                </c:pt>
                <c:pt idx="6">
                  <c:v>-1.530164966204353</c:v>
                </c:pt>
                <c:pt idx="7">
                  <c:v>-1.9776123497860176</c:v>
                </c:pt>
                <c:pt idx="8">
                  <c:v>-2.4023278617944221</c:v>
                </c:pt>
                <c:pt idx="9">
                  <c:v>-2.8052858310102131</c:v>
                </c:pt>
                <c:pt idx="10">
                  <c:v>-3.1874183874235413</c:v>
                </c:pt>
                <c:pt idx="11">
                  <c:v>-3.5496173912549551</c:v>
                </c:pt>
                <c:pt idx="12">
                  <c:v>-3.8927362682300135</c:v>
                </c:pt>
                <c:pt idx="13">
                  <c:v>-4.2175917559188676</c:v>
                </c:pt>
                <c:pt idx="14">
                  <c:v>-4.5249655656947283</c:v>
                </c:pt>
                <c:pt idx="15">
                  <c:v>-4.8156059646211524</c:v>
                </c:pt>
                <c:pt idx="16">
                  <c:v>-5.0902292813478027</c:v>
                </c:pt>
                <c:pt idx="17">
                  <c:v>-5.3495213398770236</c:v>
                </c:pt>
                <c:pt idx="18">
                  <c:v>-5.5941388248581063</c:v>
                </c:pt>
                <c:pt idx="19">
                  <c:v>-5.8247105818715816</c:v>
                </c:pt>
                <c:pt idx="20">
                  <c:v>-6.0418388559830269</c:v>
                </c:pt>
                <c:pt idx="21">
                  <c:v>-6.246100471671868</c:v>
                </c:pt>
                <c:pt idx="22">
                  <c:v>-6.438047957077071</c:v>
                </c:pt>
                <c:pt idx="23">
                  <c:v>-6.6182106153466851</c:v>
                </c:pt>
                <c:pt idx="24">
                  <c:v>-6.7870955457316491</c:v>
                </c:pt>
                <c:pt idx="25">
                  <c:v>-6.9451886169258508</c:v>
                </c:pt>
                <c:pt idx="26">
                  <c:v>-7.0929553950235018</c:v>
                </c:pt>
                <c:pt idx="27">
                  <c:v>-7.2308420283411525</c:v>
                </c:pt>
                <c:pt idx="28">
                  <c:v>-7.3592760912345003</c:v>
                </c:pt>
                <c:pt idx="29">
                  <c:v>-7.4786673889294448</c:v>
                </c:pt>
                <c:pt idx="30">
                  <c:v>-7.5894087252821354</c:v>
                </c:pt>
                <c:pt idx="31">
                  <c:v>-7.6918766352836663</c:v>
                </c:pt>
                <c:pt idx="32">
                  <c:v>-7.7864320840313184</c:v>
                </c:pt>
                <c:pt idx="33">
                  <c:v>-7.8734211337994839</c:v>
                </c:pt>
                <c:pt idx="34">
                  <c:v>-7.9531755807596856</c:v>
                </c:pt>
                <c:pt idx="35">
                  <c:v>-8.0260135628193918</c:v>
                </c:pt>
                <c:pt idx="36">
                  <c:v>-8.0922401399744111</c:v>
                </c:pt>
                <c:pt idx="37">
                  <c:v>-8.1521478484983092</c:v>
                </c:pt>
                <c:pt idx="38">
                  <c:v>-8.206017230225001</c:v>
                </c:pt>
                <c:pt idx="39">
                  <c:v>-8.254117338116906</c:v>
                </c:pt>
                <c:pt idx="40">
                  <c:v>-8.2967062192505736</c:v>
                </c:pt>
                <c:pt idx="41">
                  <c:v>-8.3340313762946074</c:v>
                </c:pt>
                <c:pt idx="42">
                  <c:v>-8.3663302085004663</c:v>
                </c:pt>
                <c:pt idx="43">
                  <c:v>-8.3938304331754203</c:v>
                </c:pt>
                <c:pt idx="44">
                  <c:v>-8.4167504885584172</c:v>
                </c:pt>
                <c:pt idx="45">
                  <c:v>-8.435299918973417</c:v>
                </c:pt>
                <c:pt idx="46">
                  <c:v>-8.4496797430913073</c:v>
                </c:pt>
                <c:pt idx="47">
                  <c:v>-8.4600828060900071</c:v>
                </c:pt>
                <c:pt idx="48">
                  <c:v>-8.4666941164632519</c:v>
                </c:pt>
                <c:pt idx="49">
                  <c:v>-8.4696911681914244</c:v>
                </c:pt>
                <c:pt idx="50">
                  <c:v>-8.4692442489525543</c:v>
                </c:pt>
                <c:pt idx="51">
                  <c:v>-8.4655167350182197</c:v>
                </c:pt>
                <c:pt idx="52">
                  <c:v>-8.4586653734474737</c:v>
                </c:pt>
                <c:pt idx="53">
                  <c:v>-8.4488405521618848</c:v>
                </c:pt>
                <c:pt idx="54">
                  <c:v>-8.4361865584562636</c:v>
                </c:pt>
                <c:pt idx="55">
                  <c:v>-8.4208418264727243</c:v>
                </c:pt>
                <c:pt idx="56">
                  <c:v>-8.402939174140073</c:v>
                </c:pt>
                <c:pt idx="57">
                  <c:v>-8.3826060300561984</c:v>
                </c:pt>
                <c:pt idx="58">
                  <c:v>-8.3599646507680863</c:v>
                </c:pt>
                <c:pt idx="59">
                  <c:v>-8.335132328882203</c:v>
                </c:pt>
                <c:pt idx="60">
                  <c:v>-8.3082215924172225</c:v>
                </c:pt>
                <c:pt idx="61">
                  <c:v>-8.279340395791337</c:v>
                </c:pt>
                <c:pt idx="62">
                  <c:v>-8.2485923028176273</c:v>
                </c:pt>
                <c:pt idx="63">
                  <c:v>-8.2160766620633385</c:v>
                </c:pt>
                <c:pt idx="64">
                  <c:v>-8.1818887749117941</c:v>
                </c:pt>
                <c:pt idx="65">
                  <c:v>-8.1461200566498988</c:v>
                </c:pt>
                <c:pt idx="66">
                  <c:v>-8.1088581908887409</c:v>
                </c:pt>
                <c:pt idx="67">
                  <c:v>-8.0701872776104793</c:v>
                </c:pt>
                <c:pt idx="68">
                  <c:v>-8.0301879751208691</c:v>
                </c:pt>
                <c:pt idx="69">
                  <c:v>-7.9889376361737421</c:v>
                </c:pt>
                <c:pt idx="70">
                  <c:v>-7.9465104385214076</c:v>
                </c:pt>
                <c:pt idx="71">
                  <c:v>-7.9029775101329678</c:v>
                </c:pt>
                <c:pt idx="72">
                  <c:v>-7.8584070493115163</c:v>
                </c:pt>
                <c:pt idx="73">
                  <c:v>-7.8128644399304363</c:v>
                </c:pt>
                <c:pt idx="74">
                  <c:v>-7.766412361998805</c:v>
                </c:pt>
                <c:pt idx="75">
                  <c:v>-7.7191108977564005</c:v>
                </c:pt>
                <c:pt idx="76">
                  <c:v>-7.6710176334895177</c:v>
                </c:pt>
                <c:pt idx="77">
                  <c:v>-7.6221877572501571</c:v>
                </c:pt>
                <c:pt idx="78">
                  <c:v>-7.5726741526527386</c:v>
                </c:pt>
                <c:pt idx="79">
                  <c:v>-7.5225274889147249</c:v>
                </c:pt>
                <c:pt idx="80">
                  <c:v>-7.471796307299897</c:v>
                </c:pt>
                <c:pt idx="81">
                  <c:v>-7.4205271041159113</c:v>
                </c:pt>
                <c:pt idx="82">
                  <c:v>-7.3687644104110124</c:v>
                </c:pt>
                <c:pt idx="83">
                  <c:v>-7.3165508685081431</c:v>
                </c:pt>
                <c:pt idx="84">
                  <c:v>-7.2639273055086706</c:v>
                </c:pt>
                <c:pt idx="85">
                  <c:v>-7.2109328038919394</c:v>
                </c:pt>
                <c:pt idx="86">
                  <c:v>-7.1576047693313454</c:v>
                </c:pt>
                <c:pt idx="87">
                  <c:v>-7.1039789958422119</c:v>
                </c:pt>
                <c:pt idx="88">
                  <c:v>-7.0500897283717334</c:v>
                </c:pt>
                <c:pt idx="89">
                  <c:v>-6.9959697229363123</c:v>
                </c:pt>
                <c:pt idx="90">
                  <c:v>-6.9416503044070925</c:v>
                </c:pt>
                <c:pt idx="91">
                  <c:v>-6.8871614220399957</c:v>
                </c:pt>
                <c:pt idx="92">
                  <c:v>-6.8325317028424735</c:v>
                </c:pt>
                <c:pt idx="93">
                  <c:v>-6.7777885028650227</c:v>
                </c:pt>
                <c:pt idx="94">
                  <c:v>-6.7229579565019053</c:v>
                </c:pt>
                <c:pt idx="95">
                  <c:v>-6.6680650238816623</c:v>
                </c:pt>
                <c:pt idx="96">
                  <c:v>-6.6131335364246766</c:v>
                </c:pt>
                <c:pt idx="97">
                  <c:v>-6.5581862406416729</c:v>
                </c:pt>
                <c:pt idx="98">
                  <c:v>-6.5032448402438874</c:v>
                </c:pt>
                <c:pt idx="99">
                  <c:v>-6.4483300366326057</c:v>
                </c:pt>
                <c:pt idx="100">
                  <c:v>-6.3934615678329338</c:v>
                </c:pt>
                <c:pt idx="101">
                  <c:v>-6.3386582459338321</c:v>
                </c:pt>
                <c:pt idx="102">
                  <c:v>-6.2839379930939376</c:v>
                </c:pt>
                <c:pt idx="103">
                  <c:v>-6.2293178761700574</c:v>
                </c:pt>
                <c:pt idx="104">
                  <c:v>-6.17481414002292</c:v>
                </c:pt>
                <c:pt idx="105">
                  <c:v>-6.120442239552486</c:v>
                </c:pt>
                <c:pt idx="106">
                  <c:v>-6.0662168705128039</c:v>
                </c:pt>
                <c:pt idx="107">
                  <c:v>-6.0121519991545354</c:v>
                </c:pt>
                <c:pt idx="108">
                  <c:v>-5.958260890741033</c:v>
                </c:pt>
                <c:pt idx="109">
                  <c:v>-5.9045561369821504</c:v>
                </c:pt>
                <c:pt idx="110">
                  <c:v>-5.8510496824280143</c:v>
                </c:pt>
                <c:pt idx="111">
                  <c:v>-5.7977528498633122</c:v>
                </c:pt>
                <c:pt idx="112">
                  <c:v>-5.7446763647409353</c:v>
                </c:pt>
                <c:pt idx="113">
                  <c:v>-5.6918303786922939</c:v>
                </c:pt>
                <c:pt idx="114">
                  <c:v>-5.6392244921500181</c:v>
                </c:pt>
                <c:pt idx="115">
                  <c:v>-5.5868677761173569</c:v>
                </c:pt>
                <c:pt idx="116">
                  <c:v>-5.5347687931171698</c:v>
                </c:pt>
                <c:pt idx="117">
                  <c:v>-5.4829356173521031</c:v>
                </c:pt>
                <c:pt idx="118">
                  <c:v>-5.4313758541062036</c:v>
                </c:pt>
                <c:pt idx="119">
                  <c:v>-5.3800966584170764</c:v>
                </c:pt>
                <c:pt idx="120">
                  <c:v>-5.329104753046483</c:v>
                </c:pt>
                <c:pt idx="121">
                  <c:v>-5.278406445776147</c:v>
                </c:pt>
                <c:pt idx="122">
                  <c:v>-5.2280076460545137</c:v>
                </c:pt>
                <c:pt idx="123">
                  <c:v>-5.1779138810191272</c:v>
                </c:pt>
                <c:pt idx="124">
                  <c:v>-5.1281303109183369</c:v>
                </c:pt>
                <c:pt idx="125">
                  <c:v>-5.0786617439551112</c:v>
                </c:pt>
                <c:pt idx="126">
                  <c:v>-5.0295126505748255</c:v>
                </c:pt>
                <c:pt idx="127">
                  <c:v>-4.9806871772179973</c:v>
                </c:pt>
                <c:pt idx="128">
                  <c:v>-4.9321891595581766</c:v>
                </c:pt>
                <c:pt idx="129">
                  <c:v>-4.8840221352443871</c:v>
                </c:pt>
                <c:pt idx="130">
                  <c:v>-4.8361893561666847</c:v>
                </c:pt>
                <c:pt idx="131">
                  <c:v>-4.7886938002627755</c:v>
                </c:pt>
                <c:pt idx="132">
                  <c:v>-4.7415381828829046</c:v>
                </c:pt>
                <c:pt idx="133">
                  <c:v>-4.6947249677294867</c:v>
                </c:pt>
                <c:pt idx="134">
                  <c:v>-4.6482563773874128</c:v>
                </c:pt>
                <c:pt idx="135">
                  <c:v>-4.6021344034603047</c:v>
                </c:pt>
                <c:pt idx="136">
                  <c:v>-4.5563608163273726</c:v>
                </c:pt>
                <c:pt idx="137">
                  <c:v>-4.5109371745349991</c:v>
                </c:pt>
                <c:pt idx="138">
                  <c:v>-4.4658648338366547</c:v>
                </c:pt>
                <c:pt idx="139">
                  <c:v>-4.4211449558941531</c:v>
                </c:pt>
                <c:pt idx="140">
                  <c:v>-4.3767785166528217</c:v>
                </c:pt>
                <c:pt idx="141">
                  <c:v>-4.3327663144026509</c:v>
                </c:pt>
                <c:pt idx="142">
                  <c:v>-4.2891089775370608</c:v>
                </c:pt>
                <c:pt idx="143">
                  <c:v>-4.2458069720203984</c:v>
                </c:pt>
                <c:pt idx="144">
                  <c:v>-4.2028606085749818</c:v>
                </c:pt>
                <c:pt idx="145">
                  <c:v>-4.1602700495979716</c:v>
                </c:pt>
                <c:pt idx="146">
                  <c:v>-4.1180353158180463</c:v>
                </c:pt>
                <c:pt idx="147">
                  <c:v>-4.0761562927014428</c:v>
                </c:pt>
                <c:pt idx="148">
                  <c:v>-4.0346327366166044</c:v>
                </c:pt>
                <c:pt idx="149">
                  <c:v>-3.9934642807662204</c:v>
                </c:pt>
                <c:pt idx="150">
                  <c:v>-3.9526504408952974</c:v>
                </c:pt>
                <c:pt idx="151">
                  <c:v>-3.9121906207833899</c:v>
                </c:pt>
                <c:pt idx="152">
                  <c:v>-3.8720841175289236</c:v>
                </c:pt>
                <c:pt idx="153">
                  <c:v>-3.8323301266332397</c:v>
                </c:pt>
                <c:pt idx="154">
                  <c:v>-3.7929277468916434</c:v>
                </c:pt>
                <c:pt idx="155">
                  <c:v>-3.7538759850985657</c:v>
                </c:pt>
                <c:pt idx="156">
                  <c:v>-3.7151737605735651</c:v>
                </c:pt>
                <c:pt idx="157">
                  <c:v>-3.6768199095147729</c:v>
                </c:pt>
                <c:pt idx="158">
                  <c:v>-3.6388131891860245</c:v>
                </c:pt>
                <c:pt idx="159">
                  <c:v>-3.6011522819437789</c:v>
                </c:pt>
                <c:pt idx="160">
                  <c:v>-3.563835799109651</c:v>
                </c:pt>
                <c:pt idx="161">
                  <c:v>-3.526862284694174</c:v>
                </c:pt>
                <c:pt idx="162">
                  <c:v>-3.4902302189772327</c:v>
                </c:pt>
                <c:pt idx="163">
                  <c:v>-3.4539380219503708</c:v>
                </c:pt>
                <c:pt idx="164">
                  <c:v>-3.4179840566259934</c:v>
                </c:pt>
                <c:pt idx="165">
                  <c:v>-3.3823666322183219</c:v>
                </c:pt>
                <c:pt idx="166">
                  <c:v>-3.3470840072007699</c:v>
                </c:pt>
                <c:pt idx="167">
                  <c:v>-3.3121343922442184</c:v>
                </c:pt>
                <c:pt idx="168">
                  <c:v>-3.2775159530405222</c:v>
                </c:pt>
                <c:pt idx="169">
                  <c:v>-3.2432268130154576</c:v>
                </c:pt>
                <c:pt idx="170">
                  <c:v>-3.2092650559350702</c:v>
                </c:pt>
                <c:pt idx="171">
                  <c:v>-3.1756287284093574</c:v>
                </c:pt>
                <c:pt idx="172">
                  <c:v>-3.1423158422969775</c:v>
                </c:pt>
                <c:pt idx="173">
                  <c:v>-3.1093243770146226</c:v>
                </c:pt>
                <c:pt idx="174">
                  <c:v>-3.0766522817544741</c:v>
                </c:pt>
                <c:pt idx="175">
                  <c:v>-3.0442974776131266</c:v>
                </c:pt>
                <c:pt idx="176">
                  <c:v>-3.0122578596352025</c:v>
                </c:pt>
                <c:pt idx="177">
                  <c:v>-2.9805312987747086</c:v>
                </c:pt>
                <c:pt idx="178">
                  <c:v>-2.9491156437772079</c:v>
                </c:pt>
                <c:pt idx="179">
                  <c:v>-2.9180087229856202</c:v>
                </c:pt>
                <c:pt idx="180">
                  <c:v>-2.8872083460724887</c:v>
                </c:pt>
                <c:pt idx="181">
                  <c:v>-2.8567123057013468</c:v>
                </c:pt>
                <c:pt idx="182">
                  <c:v>-2.8265183791198001</c:v>
                </c:pt>
                <c:pt idx="183">
                  <c:v>-2.7966243296868227</c:v>
                </c:pt>
                <c:pt idx="184">
                  <c:v>-2.7670279083366265</c:v>
                </c:pt>
                <c:pt idx="185">
                  <c:v>-2.7377268549814762</c:v>
                </c:pt>
                <c:pt idx="186">
                  <c:v>-2.7087188998556342</c:v>
                </c:pt>
                <c:pt idx="187">
                  <c:v>-2.6800017648026255</c:v>
                </c:pt>
                <c:pt idx="188">
                  <c:v>-2.6515731645078819</c:v>
                </c:pt>
                <c:pt idx="189">
                  <c:v>-2.6234308076787536</c:v>
                </c:pt>
                <c:pt idx="190">
                  <c:v>-2.5955723981738519</c:v>
                </c:pt>
                <c:pt idx="191">
                  <c:v>-2.5679956360835594</c:v>
                </c:pt>
                <c:pt idx="192">
                  <c:v>-2.5406982187635085</c:v>
                </c:pt>
                <c:pt idx="193">
                  <c:v>-2.5136778418227608</c:v>
                </c:pt>
                <c:pt idx="194">
                  <c:v>-2.4869322000683569</c:v>
                </c:pt>
                <c:pt idx="195">
                  <c:v>-2.4604589884078449</c:v>
                </c:pt>
                <c:pt idx="196">
                  <c:v>-2.4342559027113291</c:v>
                </c:pt>
                <c:pt idx="197">
                  <c:v>-2.4083206406345674</c:v>
                </c:pt>
                <c:pt idx="198">
                  <c:v>-2.3826509024045168</c:v>
                </c:pt>
                <c:pt idx="199">
                  <c:v>-2.3572443915687606</c:v>
                </c:pt>
                <c:pt idx="200">
                  <c:v>-2.3320988157101308</c:v>
                </c:pt>
                <c:pt idx="201">
                  <c:v>-2.3072118871278255</c:v>
                </c:pt>
                <c:pt idx="202">
                  <c:v>-2.2825813234862946</c:v>
                </c:pt>
                <c:pt idx="203">
                  <c:v>-2.2582048484330528</c:v>
                </c:pt>
                <c:pt idx="204">
                  <c:v>-2.234080192186632</c:v>
                </c:pt>
                <c:pt idx="205">
                  <c:v>-2.2102050920957486</c:v>
                </c:pt>
                <c:pt idx="206">
                  <c:v>-2.1865772931707985</c:v>
                </c:pt>
                <c:pt idx="207">
                  <c:v>-2.1631945485887027</c:v>
                </c:pt>
                <c:pt idx="208">
                  <c:v>-2.1400546201721142</c:v>
                </c:pt>
                <c:pt idx="209">
                  <c:v>-2.1171552788439616</c:v>
                </c:pt>
                <c:pt idx="210">
                  <c:v>-2.0944943050582436</c:v>
                </c:pt>
                <c:pt idx="211">
                  <c:v>-2.0720694892080069</c:v>
                </c:pt>
                <c:pt idx="212">
                  <c:v>-2.0498786320113505</c:v>
                </c:pt>
                <c:pt idx="213">
                  <c:v>-2.0279195448763034</c:v>
                </c:pt>
                <c:pt idx="214">
                  <c:v>-2.0061900502453924</c:v>
                </c:pt>
                <c:pt idx="215">
                  <c:v>-1.9846879819206622</c:v>
                </c:pt>
                <c:pt idx="216">
                  <c:v>-1.9634111853699154</c:v>
                </c:pt>
                <c:pt idx="217">
                  <c:v>-1.942357518014894</c:v>
                </c:pt>
                <c:pt idx="218">
                  <c:v>-1.921524849502096</c:v>
                </c:pt>
                <c:pt idx="219">
                  <c:v>-1.900911061956911</c:v>
                </c:pt>
                <c:pt idx="220">
                  <c:v>-1.8805140502217101</c:v>
                </c:pt>
                <c:pt idx="221">
                  <c:v>-1.8603317220785389</c:v>
                </c:pt>
                <c:pt idx="222">
                  <c:v>-1.8403619984569957</c:v>
                </c:pt>
                <c:pt idx="223">
                  <c:v>-1.8206028136278982</c:v>
                </c:pt>
                <c:pt idx="224">
                  <c:v>-1.8010521153832861</c:v>
                </c:pt>
                <c:pt idx="225">
                  <c:v>-1.7817078652033094</c:v>
                </c:pt>
                <c:pt idx="226">
                  <c:v>-1.7625680384105296</c:v>
                </c:pt>
                <c:pt idx="227">
                  <c:v>-1.74363062431212</c:v>
                </c:pt>
                <c:pt idx="228">
                  <c:v>-1.7248936263304748</c:v>
                </c:pt>
                <c:pt idx="229">
                  <c:v>-1.7063550621226817</c:v>
                </c:pt>
                <c:pt idx="230">
                  <c:v>-1.688012963689304</c:v>
                </c:pt>
                <c:pt idx="231">
                  <c:v>-1.6698653774729353</c:v>
                </c:pt>
                <c:pt idx="232">
                  <c:v>-1.6519103644469098</c:v>
                </c:pt>
                <c:pt idx="233">
                  <c:v>-1.6341460001946018</c:v>
                </c:pt>
                <c:pt idx="234">
                  <c:v>-1.6165703749796927</c:v>
                </c:pt>
                <c:pt idx="235">
                  <c:v>-1.5991815938077762</c:v>
                </c:pt>
                <c:pt idx="236">
                  <c:v>-1.5819777764796938</c:v>
                </c:pt>
                <c:pt idx="237">
                  <c:v>-1.5649570576368943</c:v>
                </c:pt>
                <c:pt idx="238">
                  <c:v>-1.5481175867992234</c:v>
                </c:pt>
                <c:pt idx="239">
                  <c:v>-1.5314575283954104</c:v>
                </c:pt>
                <c:pt idx="240">
                  <c:v>-1.5149750617865916</c:v>
                </c:pt>
                <c:pt idx="241">
                  <c:v>-1.4986683812831818</c:v>
                </c:pt>
                <c:pt idx="242">
                  <c:v>-1.4825356961553482</c:v>
                </c:pt>
                <c:pt idx="243">
                  <c:v>-1.4665752306374118</c:v>
                </c:pt>
                <c:pt idx="244">
                  <c:v>-1.4507852239264103</c:v>
                </c:pt>
                <c:pt idx="245">
                  <c:v>-1.4351639301751029</c:v>
                </c:pt>
                <c:pt idx="246">
                  <c:v>-1.4197096184796547</c:v>
                </c:pt>
                <c:pt idx="247">
                  <c:v>-1.4044205728622539</c:v>
                </c:pt>
                <c:pt idx="248">
                  <c:v>-1.3892950922488918</c:v>
                </c:pt>
                <c:pt idx="249">
                  <c:v>-1.3743314904425132</c:v>
                </c:pt>
                <c:pt idx="250">
                  <c:v>-1.359528096091781</c:v>
                </c:pt>
                <c:pt idx="251">
                  <c:v>-1.3448832526556409</c:v>
                </c:pt>
                <c:pt idx="252">
                  <c:v>-1.3303953183638875</c:v>
                </c:pt>
                <c:pt idx="253">
                  <c:v>-1.3160626661739498</c:v>
                </c:pt>
                <c:pt idx="254">
                  <c:v>-1.3018836837240311</c:v>
                </c:pt>
                <c:pt idx="255">
                  <c:v>-1.2878567732828492</c:v>
                </c:pt>
                <c:pt idx="256">
                  <c:v>-1.2739803516960753</c:v>
                </c:pt>
                <c:pt idx="257">
                  <c:v>-1.2602528503297075</c:v>
                </c:pt>
                <c:pt idx="258">
                  <c:v>-1.2466727150104804</c:v>
                </c:pt>
                <c:pt idx="259">
                  <c:v>-1.2332384059634969</c:v>
                </c:pt>
                <c:pt idx="260">
                  <c:v>-1.2199483977472512</c:v>
                </c:pt>
                <c:pt idx="261">
                  <c:v>-1.2068011791860602</c:v>
                </c:pt>
                <c:pt idx="262">
                  <c:v>-1.1937952533002723</c:v>
                </c:pt>
                <c:pt idx="263">
                  <c:v>-1.1809291372341308</c:v>
                </c:pt>
                <c:pt idx="264">
                  <c:v>-1.1682013621816196</c:v>
                </c:pt>
                <c:pt idx="265">
                  <c:v>-1.1556104733102288</c:v>
                </c:pt>
                <c:pt idx="266">
                  <c:v>-1.1431550296829731</c:v>
                </c:pt>
                <c:pt idx="267">
                  <c:v>-1.1308336041785716</c:v>
                </c:pt>
                <c:pt idx="268">
                  <c:v>-1.1186447834100408</c:v>
                </c:pt>
                <c:pt idx="269">
                  <c:v>-1.106587167641673</c:v>
                </c:pt>
                <c:pt idx="270">
                  <c:v>-1.0946593707046706</c:v>
                </c:pt>
                <c:pt idx="271">
                  <c:v>-1.0828600199113616</c:v>
                </c:pt>
                <c:pt idx="272">
                  <c:v>-1.0711877559682224</c:v>
                </c:pt>
                <c:pt idx="273">
                  <c:v>-1.0596412328876434</c:v>
                </c:pt>
                <c:pt idx="274">
                  <c:v>-1.0482191178987468</c:v>
                </c:pt>
                <c:pt idx="275">
                  <c:v>-1.0369200913570906</c:v>
                </c:pt>
                <c:pt idx="276">
                  <c:v>-1.0257428466535456</c:v>
                </c:pt>
                <c:pt idx="277">
                  <c:v>-1.0146860901222319</c:v>
                </c:pt>
                <c:pt idx="278">
                  <c:v>-1.0037485409477862</c:v>
                </c:pt>
                <c:pt idx="279">
                  <c:v>-0.99292893107185798</c:v>
                </c:pt>
                <c:pt idx="280">
                  <c:v>-0.98222600509901703</c:v>
                </c:pt>
                <c:pt idx="281">
                  <c:v>-0.97163852020202068</c:v>
                </c:pt>
                <c:pt idx="282">
                  <c:v>-0.96116524602665698</c:v>
                </c:pt>
                <c:pt idx="283">
                  <c:v>-0.95080496459609876</c:v>
                </c:pt>
                <c:pt idx="284">
                  <c:v>-0.94055647021482303</c:v>
                </c:pt>
                <c:pt idx="285">
                  <c:v>-0.93041856937226231</c:v>
                </c:pt>
                <c:pt idx="286">
                  <c:v>-0.9203900806460934</c:v>
                </c:pt>
                <c:pt idx="287">
                  <c:v>-0.91046983460537256</c:v>
                </c:pt>
                <c:pt idx="288">
                  <c:v>-0.90065667371337865</c:v>
                </c:pt>
                <c:pt idx="289">
                  <c:v>-0.89094945223038269</c:v>
                </c:pt>
                <c:pt idx="290">
                  <c:v>-0.88134703611626364</c:v>
                </c:pt>
                <c:pt idx="291">
                  <c:v>-0.87184830293312698</c:v>
                </c:pt>
                <c:pt idx="292">
                  <c:v>-0.86245214174781171</c:v>
                </c:pt>
                <c:pt idx="293">
                  <c:v>-0.85315745303448509</c:v>
                </c:pt>
                <c:pt idx="294">
                  <c:v>-0.84396314857722976</c:v>
                </c:pt>
                <c:pt idx="295">
                  <c:v>-0.83486815137279557</c:v>
                </c:pt>
                <c:pt idx="296">
                  <c:v>-0.82587139553337174</c:v>
                </c:pt>
                <c:pt idx="297">
                  <c:v>-0.81697182618957997</c:v>
                </c:pt>
                <c:pt idx="298">
                  <c:v>-0.80816839939360741</c:v>
                </c:pt>
                <c:pt idx="299">
                  <c:v>-0.79946008202259189</c:v>
                </c:pt>
                <c:pt idx="300">
                  <c:v>-0.79084585168218713</c:v>
                </c:pt>
                <c:pt idx="301">
                  <c:v>-0.78232469661042736</c:v>
                </c:pt>
                <c:pt idx="302">
                  <c:v>-0.77389561558185038</c:v>
                </c:pt>
                <c:pt idx="303">
                  <c:v>-0.76555761781198672</c:v>
                </c:pt>
                <c:pt idx="304">
                  <c:v>-0.75730972286209597</c:v>
                </c:pt>
                <c:pt idx="305">
                  <c:v>-0.74915096054432773</c:v>
                </c:pt>
                <c:pt idx="306">
                  <c:v>-0.74108037082720057</c:v>
                </c:pt>
                <c:pt idx="307">
                  <c:v>-0.7330970037415464</c:v>
                </c:pt>
                <c:pt idx="308">
                  <c:v>-0.72519991928677252</c:v>
                </c:pt>
                <c:pt idx="309">
                  <c:v>-0.71738818733762499</c:v>
                </c:pt>
                <c:pt idx="310">
                  <c:v>-0.70966088755136014</c:v>
                </c:pt>
                <c:pt idx="311">
                  <c:v>-0.70201710927538408</c:v>
                </c:pt>
                <c:pt idx="312">
                  <c:v>-0.69445595145537031</c:v>
                </c:pt>
                <c:pt idx="313">
                  <c:v>-0.68697652254385133</c:v>
                </c:pt>
                <c:pt idx="314">
                  <c:v>-0.67957794040932418</c:v>
                </c:pt>
                <c:pt idx="315">
                  <c:v>-0.67225933224586254</c:v>
                </c:pt>
                <c:pt idx="316">
                  <c:v>-0.66501983448324531</c:v>
                </c:pt>
                <c:pt idx="317">
                  <c:v>-0.65785859269763625</c:v>
                </c:pt>
                <c:pt idx="318">
                  <c:v>-0.65077476152278557</c:v>
                </c:pt>
                <c:pt idx="319">
                  <c:v>-0.64376750456180809</c:v>
                </c:pt>
                <c:pt idx="320">
                  <c:v>-0.63683599429950133</c:v>
                </c:pt>
                <c:pt idx="321">
                  <c:v>-0.62997941201525343</c:v>
                </c:pt>
                <c:pt idx="322">
                  <c:v>-0.62319694769651379</c:v>
                </c:pt>
                <c:pt idx="323">
                  <c:v>-0.61648779995285841</c:v>
                </c:pt>
                <c:pt idx="324">
                  <c:v>-0.60985117593063998</c:v>
                </c:pt>
                <c:pt idx="325">
                  <c:v>-0.60328629122823829</c:v>
                </c:pt>
                <c:pt idx="326">
                  <c:v>-0.59679236981191408</c:v>
                </c:pt>
                <c:pt idx="327">
                  <c:v>-0.59036864393226618</c:v>
                </c:pt>
                <c:pt idx="328">
                  <c:v>-0.58401435404130564</c:v>
                </c:pt>
                <c:pt idx="329">
                  <c:v>-0.57772874871014224</c:v>
                </c:pt>
                <c:pt idx="330">
                  <c:v>-0.57151108454729171</c:v>
                </c:pt>
                <c:pt idx="331">
                  <c:v>-0.56536062611760995</c:v>
                </c:pt>
                <c:pt idx="332">
                  <c:v>-0.55927664586184367</c:v>
                </c:pt>
                <c:pt idx="333">
                  <c:v>-0.55325842401682279</c:v>
                </c:pt>
                <c:pt idx="334">
                  <c:v>-0.5473052485362695</c:v>
                </c:pt>
                <c:pt idx="335">
                  <c:v>-0.54141641501225124</c:v>
                </c:pt>
                <c:pt idx="336">
                  <c:v>-0.53559122659726155</c:v>
                </c:pt>
                <c:pt idx="337">
                  <c:v>-0.52982899392693628</c:v>
                </c:pt>
                <c:pt idx="338">
                  <c:v>-0.52412903504341024</c:v>
                </c:pt>
                <c:pt idx="339">
                  <c:v>-0.51849067531930271</c:v>
                </c:pt>
                <c:pt idx="340">
                  <c:v>-0.512913247382351</c:v>
                </c:pt>
                <c:pt idx="341">
                  <c:v>-0.50739609104066985</c:v>
                </c:pt>
                <c:pt idx="342">
                  <c:v>-0.50193855320865643</c:v>
                </c:pt>
                <c:pt idx="343">
                  <c:v>-0.49653998783352671</c:v>
                </c:pt>
                <c:pt idx="344">
                  <c:v>-0.49119975582249042</c:v>
                </c:pt>
                <c:pt idx="345">
                  <c:v>-0.48591722497056211</c:v>
                </c:pt>
                <c:pt idx="346">
                  <c:v>-0.4806917698890032</c:v>
                </c:pt>
                <c:pt idx="347">
                  <c:v>-0.4755227719343984</c:v>
                </c:pt>
                <c:pt idx="348">
                  <c:v>-0.47040961913836793</c:v>
                </c:pt>
                <c:pt idx="349">
                  <c:v>-0.46535170613790028</c:v>
                </c:pt>
                <c:pt idx="350">
                  <c:v>-0.46034843410632487</c:v>
                </c:pt>
                <c:pt idx="351">
                  <c:v>-0.45539921068489919</c:v>
                </c:pt>
                <c:pt idx="352">
                  <c:v>-0.45050344991503205</c:v>
                </c:pt>
                <c:pt idx="353">
                  <c:v>-0.44566057217111715</c:v>
                </c:pt>
                <c:pt idx="354">
                  <c:v>-0.44087000409399624</c:v>
                </c:pt>
                <c:pt idx="355">
                  <c:v>-0.43613117852503441</c:v>
                </c:pt>
                <c:pt idx="356">
                  <c:v>-0.43144353444080824</c:v>
                </c:pt>
                <c:pt idx="357">
                  <c:v>-0.42680651688841315</c:v>
                </c:pt>
                <c:pt idx="358">
                  <c:v>-0.42221957692137091</c:v>
                </c:pt>
                <c:pt idx="359">
                  <c:v>-0.41768217153615045</c:v>
                </c:pt>
                <c:pt idx="360">
                  <c:v>-0.41319376360928733</c:v>
                </c:pt>
                <c:pt idx="361">
                  <c:v>-0.40875382183510323</c:v>
                </c:pt>
                <c:pt idx="362">
                  <c:v>-0.40436182066402787</c:v>
                </c:pt>
                <c:pt idx="363">
                  <c:v>-0.40001724024150431</c:v>
                </c:pt>
                <c:pt idx="364">
                  <c:v>-0.39571956634749456</c:v>
                </c:pt>
                <c:pt idx="365">
                  <c:v>-0.39146829033656461</c:v>
                </c:pt>
                <c:pt idx="366">
                  <c:v>-0.38726290907855476</c:v>
                </c:pt>
                <c:pt idx="367">
                  <c:v>-0.38310292489983211</c:v>
                </c:pt>
                <c:pt idx="368">
                  <c:v>-0.37898784552511255</c:v>
                </c:pt>
                <c:pt idx="369">
                  <c:v>-0.37491718401986213</c:v>
                </c:pt>
                <c:pt idx="370">
                  <c:v>-0.37089045873326026</c:v>
                </c:pt>
                <c:pt idx="371">
                  <c:v>-0.36690719324173215</c:v>
                </c:pt>
                <c:pt idx="372">
                  <c:v>-0.36296691629303962</c:v>
                </c:pt>
                <c:pt idx="373">
                  <c:v>-0.3590691617509284</c:v>
                </c:pt>
                <c:pt idx="374">
                  <c:v>-0.35521346854033026</c:v>
                </c:pt>
                <c:pt idx="375">
                  <c:v>-0.35139938059311082</c:v>
                </c:pt>
                <c:pt idx="376">
                  <c:v>-0.34762644679436538</c:v>
                </c:pt>
                <c:pt idx="377">
                  <c:v>-0.34389422092925442</c:v>
                </c:pt>
                <c:pt idx="378">
                  <c:v>-0.34020226163037437</c:v>
                </c:pt>
                <c:pt idx="379">
                  <c:v>-0.33655013232566372</c:v>
                </c:pt>
                <c:pt idx="380">
                  <c:v>-0.33293740118683413</c:v>
                </c:pt>
                <c:pt idx="381">
                  <c:v>-0.32936364107833205</c:v>
                </c:pt>
                <c:pt idx="382">
                  <c:v>-0.32582842950681168</c:v>
                </c:pt>
                <c:pt idx="383">
                  <c:v>-0.32233134857113427</c:v>
                </c:pt>
                <c:pt idx="384">
                  <c:v>-0.31887198491287011</c:v>
                </c:pt>
                <c:pt idx="385">
                  <c:v>-0.31544992966731566</c:v>
                </c:pt>
                <c:pt idx="386">
                  <c:v>-0.31206477841500957</c:v>
                </c:pt>
                <c:pt idx="387">
                  <c:v>-0.30871613113375074</c:v>
                </c:pt>
                <c:pt idx="388">
                  <c:v>-0.30540359215111057</c:v>
                </c:pt>
                <c:pt idx="389">
                  <c:v>-0.30212677009743605</c:v>
                </c:pt>
                <c:pt idx="390">
                  <c:v>-0.29888527785934138</c:v>
                </c:pt>
                <c:pt idx="391">
                  <c:v>-0.2956787325336811</c:v>
                </c:pt>
                <c:pt idx="392">
                  <c:v>-0.2925067553820006</c:v>
                </c:pt>
                <c:pt idx="393">
                  <c:v>-0.28936897178546495</c:v>
                </c:pt>
                <c:pt idx="394">
                  <c:v>-0.28626501120025233</c:v>
                </c:pt>
                <c:pt idx="395">
                  <c:v>-0.28319450711341865</c:v>
                </c:pt>
                <c:pt idx="396">
                  <c:v>-0.28015709699922192</c:v>
                </c:pt>
                <c:pt idx="397">
                  <c:v>-0.2771524222759022</c:v>
                </c:pt>
                <c:pt idx="398">
                  <c:v>-0.27418012826292104</c:v>
                </c:pt>
                <c:pt idx="399">
                  <c:v>-0.27123986413864215</c:v>
                </c:pt>
                <c:pt idx="400">
                  <c:v>-0.26833128289846725</c:v>
                </c:pt>
                <c:pt idx="401">
                  <c:v>-0.26545404131340211</c:v>
                </c:pt>
                <c:pt idx="402">
                  <c:v>-0.26260779988907146</c:v>
                </c:pt>
                <c:pt idx="403">
                  <c:v>-0.25979222282515596</c:v>
                </c:pt>
                <c:pt idx="404">
                  <c:v>-0.25700697797526745</c:v>
                </c:pt>
                <c:pt idx="405">
                  <c:v>-0.25425173680724311</c:v>
                </c:pt>
                <c:pt idx="406">
                  <c:v>-0.25152617436386326</c:v>
                </c:pt>
                <c:pt idx="407">
                  <c:v>-0.24882996922398623</c:v>
                </c:pt>
                <c:pt idx="408">
                  <c:v>-0.2461628034640955</c:v>
                </c:pt>
                <c:pt idx="409">
                  <c:v>-0.24352436262025617</c:v>
                </c:pt>
                <c:pt idx="410">
                  <c:v>-0.24091433565047721</c:v>
                </c:pt>
                <c:pt idx="411">
                  <c:v>-0.23833241489747389</c:v>
                </c:pt>
                <c:pt idx="412">
                  <c:v>-0.23577829605182896</c:v>
                </c:pt>
                <c:pt idx="413">
                  <c:v>-0.23325167811554554</c:v>
                </c:pt>
                <c:pt idx="414">
                  <c:v>-0.23075226336599197</c:v>
                </c:pt>
                <c:pt idx="415">
                  <c:v>-0.22827975732023051</c:v>
                </c:pt>
                <c:pt idx="416">
                  <c:v>-0.22583386869972918</c:v>
                </c:pt>
                <c:pt idx="417">
                  <c:v>-0.22341430939545179</c:v>
                </c:pt>
                <c:pt idx="418">
                  <c:v>-0.22102079443332123</c:v>
                </c:pt>
                <c:pt idx="419">
                  <c:v>-0.21865304194005619</c:v>
                </c:pt>
                <c:pt idx="420">
                  <c:v>-0.21631077310937266</c:v>
                </c:pt>
                <c:pt idx="421">
                  <c:v>-0.21399371216854962</c:v>
                </c:pt>
                <c:pt idx="422">
                  <c:v>-0.21170158634535477</c:v>
                </c:pt>
                <c:pt idx="423">
                  <c:v>-0.2094341258353267</c:v>
                </c:pt>
                <c:pt idx="424">
                  <c:v>-0.20719106376940777</c:v>
                </c:pt>
                <c:pt idx="425">
                  <c:v>-0.20497213618193025</c:v>
                </c:pt>
                <c:pt idx="426">
                  <c:v>-0.20277708197894173</c:v>
                </c:pt>
                <c:pt idx="427">
                  <c:v>-0.20060564290687885</c:v>
                </c:pt>
                <c:pt idx="428">
                  <c:v>-0.19845756352157509</c:v>
                </c:pt>
                <c:pt idx="429">
                  <c:v>-0.19633259115760551</c:v>
                </c:pt>
                <c:pt idx="430">
                  <c:v>-0.19423047589796316</c:v>
                </c:pt>
                <c:pt idx="431">
                  <c:v>-0.19215097054406241</c:v>
                </c:pt>
                <c:pt idx="432">
                  <c:v>-0.19009383058606813</c:v>
                </c:pt>
                <c:pt idx="433">
                  <c:v>-0.18805881417354711</c:v>
                </c:pt>
                <c:pt idx="434">
                  <c:v>-0.18604568208643552</c:v>
                </c:pt>
                <c:pt idx="435">
                  <c:v>-0.18405419770632264</c:v>
                </c:pt>
                <c:pt idx="436">
                  <c:v>-0.1820841269880463</c:v>
                </c:pt>
                <c:pt idx="437">
                  <c:v>-0.18013523843159635</c:v>
                </c:pt>
                <c:pt idx="438">
                  <c:v>-0.17820730305432217</c:v>
                </c:pt>
                <c:pt idx="439">
                  <c:v>-0.17630009436344463</c:v>
                </c:pt>
                <c:pt idx="440">
                  <c:v>-0.17441338832886422</c:v>
                </c:pt>
                <c:pt idx="441">
                  <c:v>-0.17254696335626726</c:v>
                </c:pt>
                <c:pt idx="442">
                  <c:v>-0.17070060026052228</c:v>
                </c:pt>
                <c:pt idx="443">
                  <c:v>-0.1688740822393674</c:v>
                </c:pt>
                <c:pt idx="444">
                  <c:v>-0.16706719484738453</c:v>
                </c:pt>
                <c:pt idx="445">
                  <c:v>-0.16527972597025586</c:v>
                </c:pt>
                <c:pt idx="446">
                  <c:v>-0.16351146579930126</c:v>
                </c:pt>
                <c:pt idx="447">
                  <c:v>-0.1617622068062933</c:v>
                </c:pt>
                <c:pt idx="448">
                  <c:v>-0.16003174371854678</c:v>
                </c:pt>
                <c:pt idx="449">
                  <c:v>-0.15831987349427962</c:v>
                </c:pt>
                <c:pt idx="450">
                  <c:v>-0.15662639529824343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fit_6NN_BCC!$M$18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fit_6NN_BCC!$M$19:$M$469</c:f>
              <c:numCache>
                <c:formatCode>General</c:formatCode>
                <c:ptCount val="451"/>
                <c:pt idx="0">
                  <c:v>1.6923016959947397</c:v>
                </c:pt>
                <c:pt idx="1">
                  <c:v>1.0853699180382392</c:v>
                </c:pt>
                <c:pt idx="2">
                  <c:v>0.50802334038402819</c:v>
                </c:pt>
                <c:pt idx="3">
                  <c:v>-4.1011996338770729E-2</c:v>
                </c:pt>
                <c:pt idx="4">
                  <c:v>-0.56295400392678374</c:v>
                </c:pt>
                <c:pt idx="5">
                  <c:v>-1.0589671556259646</c:v>
                </c:pt>
                <c:pt idx="6">
                  <c:v>-1.530164966204353</c:v>
                </c:pt>
                <c:pt idx="7">
                  <c:v>-1.9776123497860176</c:v>
                </c:pt>
                <c:pt idx="8">
                  <c:v>-2.4023278617944221</c:v>
                </c:pt>
                <c:pt idx="9">
                  <c:v>-2.8052858310102131</c:v>
                </c:pt>
                <c:pt idx="10">
                  <c:v>-3.1874183874235413</c:v>
                </c:pt>
                <c:pt idx="11">
                  <c:v>-3.5496173912549551</c:v>
                </c:pt>
                <c:pt idx="12">
                  <c:v>-3.8927362682300135</c:v>
                </c:pt>
                <c:pt idx="13">
                  <c:v>-4.2175917559188676</c:v>
                </c:pt>
                <c:pt idx="14">
                  <c:v>-4.5249655656947283</c:v>
                </c:pt>
                <c:pt idx="15">
                  <c:v>-4.8156059646211524</c:v>
                </c:pt>
                <c:pt idx="16">
                  <c:v>-5.0902292813478027</c:v>
                </c:pt>
                <c:pt idx="17">
                  <c:v>-5.3495213398770236</c:v>
                </c:pt>
                <c:pt idx="18">
                  <c:v>-5.5941388248581063</c:v>
                </c:pt>
                <c:pt idx="19">
                  <c:v>-5.8247105818715816</c:v>
                </c:pt>
                <c:pt idx="20">
                  <c:v>-6.0418388559830269</c:v>
                </c:pt>
                <c:pt idx="21">
                  <c:v>-6.246100471671868</c:v>
                </c:pt>
                <c:pt idx="22">
                  <c:v>-6.438047957077071</c:v>
                </c:pt>
                <c:pt idx="23">
                  <c:v>-6.6182106153466851</c:v>
                </c:pt>
                <c:pt idx="24">
                  <c:v>-6.7870955457316491</c:v>
                </c:pt>
                <c:pt idx="25">
                  <c:v>-6.9451886169258508</c:v>
                </c:pt>
                <c:pt idx="26">
                  <c:v>-7.0929553950235018</c:v>
                </c:pt>
                <c:pt idx="27">
                  <c:v>-7.2308420283411525</c:v>
                </c:pt>
                <c:pt idx="28">
                  <c:v>-7.3592760912345003</c:v>
                </c:pt>
                <c:pt idx="29">
                  <c:v>-7.4786673889294448</c:v>
                </c:pt>
                <c:pt idx="30">
                  <c:v>-7.5894087252821354</c:v>
                </c:pt>
                <c:pt idx="31">
                  <c:v>-7.6918766352836663</c:v>
                </c:pt>
                <c:pt idx="32">
                  <c:v>-7.7864320840313184</c:v>
                </c:pt>
                <c:pt idx="33">
                  <c:v>-7.8734211337994839</c:v>
                </c:pt>
                <c:pt idx="34">
                  <c:v>-7.9531755807596856</c:v>
                </c:pt>
                <c:pt idx="35">
                  <c:v>-8.0260135628193918</c:v>
                </c:pt>
                <c:pt idx="36">
                  <c:v>-8.0922401399744111</c:v>
                </c:pt>
                <c:pt idx="37">
                  <c:v>-8.1521478484983092</c:v>
                </c:pt>
                <c:pt idx="38">
                  <c:v>-8.206017230225001</c:v>
                </c:pt>
                <c:pt idx="39">
                  <c:v>-8.254117338116906</c:v>
                </c:pt>
                <c:pt idx="40">
                  <c:v>-8.2967062192505736</c:v>
                </c:pt>
                <c:pt idx="41">
                  <c:v>-8.3340313762946074</c:v>
                </c:pt>
                <c:pt idx="42">
                  <c:v>-8.3663302085004663</c:v>
                </c:pt>
                <c:pt idx="43">
                  <c:v>-8.3938304331754203</c:v>
                </c:pt>
                <c:pt idx="44">
                  <c:v>-8.4167504885584172</c:v>
                </c:pt>
                <c:pt idx="45">
                  <c:v>-8.435299918973417</c:v>
                </c:pt>
                <c:pt idx="46">
                  <c:v>-8.4496797430913073</c:v>
                </c:pt>
                <c:pt idx="47">
                  <c:v>-8.4600828060900071</c:v>
                </c:pt>
                <c:pt idx="48">
                  <c:v>-8.4666941164632519</c:v>
                </c:pt>
                <c:pt idx="49">
                  <c:v>-8.4696911681914244</c:v>
                </c:pt>
                <c:pt idx="50">
                  <c:v>-8.4692442489525543</c:v>
                </c:pt>
                <c:pt idx="51">
                  <c:v>-8.4655167350182197</c:v>
                </c:pt>
                <c:pt idx="52">
                  <c:v>-8.4586653734474737</c:v>
                </c:pt>
                <c:pt idx="53">
                  <c:v>-8.4488405521618848</c:v>
                </c:pt>
                <c:pt idx="54">
                  <c:v>-8.4361865584562636</c:v>
                </c:pt>
                <c:pt idx="55">
                  <c:v>-8.4208418264727243</c:v>
                </c:pt>
                <c:pt idx="56">
                  <c:v>-8.402939174140073</c:v>
                </c:pt>
                <c:pt idx="57">
                  <c:v>-8.3826060300561984</c:v>
                </c:pt>
                <c:pt idx="58">
                  <c:v>-8.3599646507680863</c:v>
                </c:pt>
                <c:pt idx="59">
                  <c:v>-8.335132328882203</c:v>
                </c:pt>
                <c:pt idx="60">
                  <c:v>-8.3082215924172225</c:v>
                </c:pt>
                <c:pt idx="61">
                  <c:v>-8.279340395791337</c:v>
                </c:pt>
                <c:pt idx="62">
                  <c:v>-8.2485923028176273</c:v>
                </c:pt>
                <c:pt idx="63">
                  <c:v>-8.2160766620633385</c:v>
                </c:pt>
                <c:pt idx="64">
                  <c:v>-8.1818887749117941</c:v>
                </c:pt>
                <c:pt idx="65">
                  <c:v>-8.1461200566498988</c:v>
                </c:pt>
                <c:pt idx="66">
                  <c:v>-8.1088581908887409</c:v>
                </c:pt>
                <c:pt idx="67">
                  <c:v>-8.0701872776104793</c:v>
                </c:pt>
                <c:pt idx="68">
                  <c:v>-8.0301879751208691</c:v>
                </c:pt>
                <c:pt idx="69">
                  <c:v>-7.9889376361737421</c:v>
                </c:pt>
                <c:pt idx="70">
                  <c:v>-7.9465104385214076</c:v>
                </c:pt>
                <c:pt idx="71">
                  <c:v>-7.9029775101329678</c:v>
                </c:pt>
                <c:pt idx="72">
                  <c:v>-7.8584070493115163</c:v>
                </c:pt>
                <c:pt idx="73">
                  <c:v>-7.8128644399304363</c:v>
                </c:pt>
                <c:pt idx="74">
                  <c:v>-7.766412361998805</c:v>
                </c:pt>
                <c:pt idx="75">
                  <c:v>-7.7191108977564005</c:v>
                </c:pt>
                <c:pt idx="76">
                  <c:v>-7.6710176334895177</c:v>
                </c:pt>
                <c:pt idx="77">
                  <c:v>-7.6221877572501571</c:v>
                </c:pt>
                <c:pt idx="78">
                  <c:v>-7.5726741526527386</c:v>
                </c:pt>
                <c:pt idx="79">
                  <c:v>-7.5225274889147249</c:v>
                </c:pt>
                <c:pt idx="80">
                  <c:v>-7.471796307299897</c:v>
                </c:pt>
                <c:pt idx="81">
                  <c:v>-7.4205271041159113</c:v>
                </c:pt>
                <c:pt idx="82">
                  <c:v>-7.3687644104110124</c:v>
                </c:pt>
                <c:pt idx="83">
                  <c:v>-7.3165508685081431</c:v>
                </c:pt>
                <c:pt idx="84">
                  <c:v>-7.2639273055086706</c:v>
                </c:pt>
                <c:pt idx="85">
                  <c:v>-7.2109328038919394</c:v>
                </c:pt>
                <c:pt idx="86">
                  <c:v>-7.1576047693313454</c:v>
                </c:pt>
                <c:pt idx="87">
                  <c:v>-7.1039789958422119</c:v>
                </c:pt>
                <c:pt idx="88">
                  <c:v>-7.0500897283717334</c:v>
                </c:pt>
                <c:pt idx="89">
                  <c:v>-6.9959697229363123</c:v>
                </c:pt>
                <c:pt idx="90">
                  <c:v>-6.9416503044070925</c:v>
                </c:pt>
                <c:pt idx="91">
                  <c:v>-6.8871614220399957</c:v>
                </c:pt>
                <c:pt idx="92">
                  <c:v>-6.8325317028424735</c:v>
                </c:pt>
                <c:pt idx="93">
                  <c:v>-6.7777885028650227</c:v>
                </c:pt>
                <c:pt idx="94">
                  <c:v>-6.7229579565019053</c:v>
                </c:pt>
                <c:pt idx="95">
                  <c:v>-6.6680650238816623</c:v>
                </c:pt>
                <c:pt idx="96">
                  <c:v>-6.6131335364246766</c:v>
                </c:pt>
                <c:pt idx="97">
                  <c:v>-6.5581862406416729</c:v>
                </c:pt>
                <c:pt idx="98">
                  <c:v>-6.5032448402438874</c:v>
                </c:pt>
                <c:pt idx="99">
                  <c:v>-6.4483300366326057</c:v>
                </c:pt>
                <c:pt idx="100">
                  <c:v>-6.3934615678329338</c:v>
                </c:pt>
                <c:pt idx="101">
                  <c:v>-6.3386582459338321</c:v>
                </c:pt>
                <c:pt idx="102">
                  <c:v>-6.2839379930939376</c:v>
                </c:pt>
                <c:pt idx="103">
                  <c:v>-6.2293178761700574</c:v>
                </c:pt>
                <c:pt idx="104">
                  <c:v>-6.17481414002292</c:v>
                </c:pt>
                <c:pt idx="105">
                  <c:v>-6.120442239552486</c:v>
                </c:pt>
                <c:pt idx="106">
                  <c:v>-6.0662168705128039</c:v>
                </c:pt>
                <c:pt idx="107">
                  <c:v>-6.0121519991545354</c:v>
                </c:pt>
                <c:pt idx="108">
                  <c:v>-5.958260890741033</c:v>
                </c:pt>
                <c:pt idx="109">
                  <c:v>-5.9045561369821504</c:v>
                </c:pt>
                <c:pt idx="110">
                  <c:v>-5.8510496824280143</c:v>
                </c:pt>
                <c:pt idx="111">
                  <c:v>-5.7977528498633122</c:v>
                </c:pt>
                <c:pt idx="112">
                  <c:v>-5.7446763647409353</c:v>
                </c:pt>
                <c:pt idx="113">
                  <c:v>-5.6918303786922939</c:v>
                </c:pt>
                <c:pt idx="114">
                  <c:v>-5.6392244921500181</c:v>
                </c:pt>
                <c:pt idx="115">
                  <c:v>-5.5868677761173569</c:v>
                </c:pt>
                <c:pt idx="116">
                  <c:v>-5.5347687931171698</c:v>
                </c:pt>
                <c:pt idx="117">
                  <c:v>-5.4829356173521031</c:v>
                </c:pt>
                <c:pt idx="118">
                  <c:v>-5.4313758541062036</c:v>
                </c:pt>
                <c:pt idx="119">
                  <c:v>-5.3800966584170764</c:v>
                </c:pt>
                <c:pt idx="120">
                  <c:v>-5.329104753046483</c:v>
                </c:pt>
                <c:pt idx="121">
                  <c:v>-5.278406445776147</c:v>
                </c:pt>
                <c:pt idx="122">
                  <c:v>-5.2280076460545137</c:v>
                </c:pt>
                <c:pt idx="123">
                  <c:v>-5.1779138810191272</c:v>
                </c:pt>
                <c:pt idx="124">
                  <c:v>-5.1281303109183369</c:v>
                </c:pt>
                <c:pt idx="125">
                  <c:v>-5.0786617439551112</c:v>
                </c:pt>
                <c:pt idx="126">
                  <c:v>-5.0295126505748255</c:v>
                </c:pt>
                <c:pt idx="127">
                  <c:v>-4.9806871772179973</c:v>
                </c:pt>
                <c:pt idx="128">
                  <c:v>-4.9321891595581766</c:v>
                </c:pt>
                <c:pt idx="129">
                  <c:v>-4.8840221352443871</c:v>
                </c:pt>
                <c:pt idx="130">
                  <c:v>-4.8361893561666847</c:v>
                </c:pt>
                <c:pt idx="131">
                  <c:v>-4.7886938002627755</c:v>
                </c:pt>
                <c:pt idx="132">
                  <c:v>-4.7415381828829046</c:v>
                </c:pt>
                <c:pt idx="133">
                  <c:v>-4.6947249677294867</c:v>
                </c:pt>
                <c:pt idx="134">
                  <c:v>-4.6482563773874128</c:v>
                </c:pt>
                <c:pt idx="135">
                  <c:v>-4.6021344034603047</c:v>
                </c:pt>
                <c:pt idx="136">
                  <c:v>-4.5563608163273726</c:v>
                </c:pt>
                <c:pt idx="137">
                  <c:v>-4.5109371745349991</c:v>
                </c:pt>
                <c:pt idx="138">
                  <c:v>-4.4658648338366547</c:v>
                </c:pt>
                <c:pt idx="139">
                  <c:v>-4.4211449558941531</c:v>
                </c:pt>
                <c:pt idx="140">
                  <c:v>-4.3767785166528217</c:v>
                </c:pt>
                <c:pt idx="141">
                  <c:v>-4.3327663144026509</c:v>
                </c:pt>
                <c:pt idx="142">
                  <c:v>-4.2891089775370608</c:v>
                </c:pt>
                <c:pt idx="143">
                  <c:v>-4.2458069720203984</c:v>
                </c:pt>
                <c:pt idx="144">
                  <c:v>-4.2028606085749818</c:v>
                </c:pt>
                <c:pt idx="145">
                  <c:v>-4.1602700495979716</c:v>
                </c:pt>
                <c:pt idx="146">
                  <c:v>-4.1180353158180463</c:v>
                </c:pt>
                <c:pt idx="147">
                  <c:v>-4.0761562927014428</c:v>
                </c:pt>
                <c:pt idx="148">
                  <c:v>-4.0346327366166044</c:v>
                </c:pt>
                <c:pt idx="149">
                  <c:v>-3.9934642807662204</c:v>
                </c:pt>
                <c:pt idx="150">
                  <c:v>-3.9526504408952974</c:v>
                </c:pt>
                <c:pt idx="151">
                  <c:v>-3.9121906207833899</c:v>
                </c:pt>
                <c:pt idx="152">
                  <c:v>-3.8720841175289236</c:v>
                </c:pt>
                <c:pt idx="153">
                  <c:v>-3.8323301266332397</c:v>
                </c:pt>
                <c:pt idx="154">
                  <c:v>-3.7929277468916434</c:v>
                </c:pt>
                <c:pt idx="155">
                  <c:v>-3.7538759850985657</c:v>
                </c:pt>
                <c:pt idx="156">
                  <c:v>-3.7151737605735651</c:v>
                </c:pt>
                <c:pt idx="157">
                  <c:v>-3.6768199095147729</c:v>
                </c:pt>
                <c:pt idx="158">
                  <c:v>-3.6388131891860245</c:v>
                </c:pt>
                <c:pt idx="159">
                  <c:v>-3.6011522819437789</c:v>
                </c:pt>
                <c:pt idx="160">
                  <c:v>-3.563835799109651</c:v>
                </c:pt>
                <c:pt idx="161">
                  <c:v>-3.526862284694174</c:v>
                </c:pt>
                <c:pt idx="162">
                  <c:v>-3.4902302189772327</c:v>
                </c:pt>
                <c:pt idx="163">
                  <c:v>-3.4539380219503708</c:v>
                </c:pt>
                <c:pt idx="164">
                  <c:v>-3.4179840566259934</c:v>
                </c:pt>
                <c:pt idx="165">
                  <c:v>-3.3823666322183219</c:v>
                </c:pt>
                <c:pt idx="166">
                  <c:v>-3.3470840072007699</c:v>
                </c:pt>
                <c:pt idx="167">
                  <c:v>-3.3121343922442184</c:v>
                </c:pt>
                <c:pt idx="168">
                  <c:v>-3.2775159530405222</c:v>
                </c:pt>
                <c:pt idx="169">
                  <c:v>-3.2432268130154576</c:v>
                </c:pt>
                <c:pt idx="170">
                  <c:v>-3.2092650559350702</c:v>
                </c:pt>
                <c:pt idx="171">
                  <c:v>-3.1756287284093574</c:v>
                </c:pt>
                <c:pt idx="172">
                  <c:v>-3.1423158422969775</c:v>
                </c:pt>
                <c:pt idx="173">
                  <c:v>-3.1093243770146226</c:v>
                </c:pt>
                <c:pt idx="174">
                  <c:v>-3.0766522817544741</c:v>
                </c:pt>
                <c:pt idx="175">
                  <c:v>-3.0442974776131266</c:v>
                </c:pt>
                <c:pt idx="176">
                  <c:v>-3.0122578596352025</c:v>
                </c:pt>
                <c:pt idx="177">
                  <c:v>-2.9805312987747086</c:v>
                </c:pt>
                <c:pt idx="178">
                  <c:v>-2.9491156437772079</c:v>
                </c:pt>
                <c:pt idx="179">
                  <c:v>-2.9180087229856202</c:v>
                </c:pt>
                <c:pt idx="180">
                  <c:v>-2.8872083460724887</c:v>
                </c:pt>
                <c:pt idx="181">
                  <c:v>-2.8567123057013468</c:v>
                </c:pt>
                <c:pt idx="182">
                  <c:v>-2.8265183791198001</c:v>
                </c:pt>
                <c:pt idx="183">
                  <c:v>-2.7966243296868227</c:v>
                </c:pt>
                <c:pt idx="184">
                  <c:v>-2.7670279083366265</c:v>
                </c:pt>
                <c:pt idx="185">
                  <c:v>-2.7377268549814762</c:v>
                </c:pt>
                <c:pt idx="186">
                  <c:v>-2.7087188998556342</c:v>
                </c:pt>
                <c:pt idx="187">
                  <c:v>-2.6800017648026255</c:v>
                </c:pt>
                <c:pt idx="188">
                  <c:v>-2.6515731645078819</c:v>
                </c:pt>
                <c:pt idx="189">
                  <c:v>-2.6234308076787536</c:v>
                </c:pt>
                <c:pt idx="190">
                  <c:v>-2.5955723981738519</c:v>
                </c:pt>
                <c:pt idx="191">
                  <c:v>-2.5679956360835594</c:v>
                </c:pt>
                <c:pt idx="192">
                  <c:v>-2.5406982187635085</c:v>
                </c:pt>
                <c:pt idx="193">
                  <c:v>-2.5136778418227608</c:v>
                </c:pt>
                <c:pt idx="194">
                  <c:v>-2.4869322000683569</c:v>
                </c:pt>
                <c:pt idx="195">
                  <c:v>-2.4604589884078449</c:v>
                </c:pt>
                <c:pt idx="196">
                  <c:v>-2.4342559027113291</c:v>
                </c:pt>
                <c:pt idx="197">
                  <c:v>-2.4083206406345674</c:v>
                </c:pt>
                <c:pt idx="198">
                  <c:v>-2.3826509024045168</c:v>
                </c:pt>
                <c:pt idx="199">
                  <c:v>-2.3572443915687606</c:v>
                </c:pt>
                <c:pt idx="200">
                  <c:v>-2.3320988157101308</c:v>
                </c:pt>
                <c:pt idx="201">
                  <c:v>-2.3072118871278255</c:v>
                </c:pt>
                <c:pt idx="202">
                  <c:v>-2.2825813234862946</c:v>
                </c:pt>
                <c:pt idx="203">
                  <c:v>-2.2582048484330528</c:v>
                </c:pt>
                <c:pt idx="204">
                  <c:v>-2.234080192186632</c:v>
                </c:pt>
                <c:pt idx="205">
                  <c:v>-2.2102050920957486</c:v>
                </c:pt>
                <c:pt idx="206">
                  <c:v>-2.1865772931707985</c:v>
                </c:pt>
                <c:pt idx="207">
                  <c:v>-2.1631945485887027</c:v>
                </c:pt>
                <c:pt idx="208">
                  <c:v>-2.1400546201721142</c:v>
                </c:pt>
                <c:pt idx="209">
                  <c:v>-2.1171552788439616</c:v>
                </c:pt>
                <c:pt idx="210">
                  <c:v>-2.0944943050582436</c:v>
                </c:pt>
                <c:pt idx="211">
                  <c:v>-2.0720694892080069</c:v>
                </c:pt>
                <c:pt idx="212">
                  <c:v>-2.0498786320113505</c:v>
                </c:pt>
                <c:pt idx="213">
                  <c:v>-2.0279195448763034</c:v>
                </c:pt>
                <c:pt idx="214">
                  <c:v>-2.0061900502453924</c:v>
                </c:pt>
                <c:pt idx="215">
                  <c:v>-1.9846879819206622</c:v>
                </c:pt>
                <c:pt idx="216">
                  <c:v>-1.9634111853699154</c:v>
                </c:pt>
                <c:pt idx="217">
                  <c:v>-1.942357518014894</c:v>
                </c:pt>
                <c:pt idx="218">
                  <c:v>-1.921524849502096</c:v>
                </c:pt>
                <c:pt idx="219">
                  <c:v>-1.900911061956911</c:v>
                </c:pt>
                <c:pt idx="220">
                  <c:v>-1.8805140502217101</c:v>
                </c:pt>
                <c:pt idx="221">
                  <c:v>-1.8603317220785389</c:v>
                </c:pt>
                <c:pt idx="222">
                  <c:v>-1.8403619984569957</c:v>
                </c:pt>
                <c:pt idx="223">
                  <c:v>-1.8206028136278982</c:v>
                </c:pt>
                <c:pt idx="224">
                  <c:v>-1.8010521153832861</c:v>
                </c:pt>
                <c:pt idx="225">
                  <c:v>-1.7817078652033094</c:v>
                </c:pt>
                <c:pt idx="226">
                  <c:v>-1.7625680384105296</c:v>
                </c:pt>
                <c:pt idx="227">
                  <c:v>-1.74363062431212</c:v>
                </c:pt>
                <c:pt idx="228">
                  <c:v>-1.7248936263304748</c:v>
                </c:pt>
                <c:pt idx="229">
                  <c:v>-1.7063550621226817</c:v>
                </c:pt>
                <c:pt idx="230">
                  <c:v>-1.688012963689304</c:v>
                </c:pt>
                <c:pt idx="231">
                  <c:v>-1.6698653774729353</c:v>
                </c:pt>
                <c:pt idx="232">
                  <c:v>-1.6519103644469098</c:v>
                </c:pt>
                <c:pt idx="233">
                  <c:v>-1.6341460001946018</c:v>
                </c:pt>
                <c:pt idx="234">
                  <c:v>-1.6165703749796927</c:v>
                </c:pt>
                <c:pt idx="235">
                  <c:v>-1.5991815938077762</c:v>
                </c:pt>
                <c:pt idx="236">
                  <c:v>-1.5819777764796938</c:v>
                </c:pt>
                <c:pt idx="237">
                  <c:v>-1.5649570576368943</c:v>
                </c:pt>
                <c:pt idx="238">
                  <c:v>-1.5481175867992234</c:v>
                </c:pt>
                <c:pt idx="239">
                  <c:v>-1.5314575283954104</c:v>
                </c:pt>
                <c:pt idx="240">
                  <c:v>-1.5149750617865916</c:v>
                </c:pt>
                <c:pt idx="241">
                  <c:v>-1.4986683812831818</c:v>
                </c:pt>
                <c:pt idx="242">
                  <c:v>-1.4825356961553482</c:v>
                </c:pt>
                <c:pt idx="243">
                  <c:v>-1.4665752306374118</c:v>
                </c:pt>
                <c:pt idx="244">
                  <c:v>-1.4507852239264103</c:v>
                </c:pt>
                <c:pt idx="245">
                  <c:v>-1.4351639301751029</c:v>
                </c:pt>
                <c:pt idx="246">
                  <c:v>-1.4197096184796547</c:v>
                </c:pt>
                <c:pt idx="247">
                  <c:v>-1.4044205728622539</c:v>
                </c:pt>
                <c:pt idx="248">
                  <c:v>-1.3892950922488918</c:v>
                </c:pt>
                <c:pt idx="249">
                  <c:v>-1.3743314904425132</c:v>
                </c:pt>
                <c:pt idx="250">
                  <c:v>-1.359528096091781</c:v>
                </c:pt>
                <c:pt idx="251">
                  <c:v>-1.3448832526556409</c:v>
                </c:pt>
                <c:pt idx="252">
                  <c:v>-1.3303953183638875</c:v>
                </c:pt>
                <c:pt idx="253">
                  <c:v>-1.3160626661739498</c:v>
                </c:pt>
                <c:pt idx="254">
                  <c:v>-1.3018836837240311</c:v>
                </c:pt>
                <c:pt idx="255">
                  <c:v>-1.2878567732828492</c:v>
                </c:pt>
                <c:pt idx="256">
                  <c:v>-1.2739803516960753</c:v>
                </c:pt>
                <c:pt idx="257">
                  <c:v>-1.2602528503297075</c:v>
                </c:pt>
                <c:pt idx="258">
                  <c:v>-1.2466727150104804</c:v>
                </c:pt>
                <c:pt idx="259">
                  <c:v>-1.2332384059634969</c:v>
                </c:pt>
                <c:pt idx="260">
                  <c:v>-1.2199483977472512</c:v>
                </c:pt>
                <c:pt idx="261">
                  <c:v>-1.2068011791860602</c:v>
                </c:pt>
                <c:pt idx="262">
                  <c:v>-1.1937952533002723</c:v>
                </c:pt>
                <c:pt idx="263">
                  <c:v>-1.1809291372341308</c:v>
                </c:pt>
                <c:pt idx="264">
                  <c:v>-1.1682013621816196</c:v>
                </c:pt>
                <c:pt idx="265">
                  <c:v>-1.1556104733102288</c:v>
                </c:pt>
                <c:pt idx="266">
                  <c:v>-1.1431550296829731</c:v>
                </c:pt>
                <c:pt idx="267">
                  <c:v>-1.1308336041785716</c:v>
                </c:pt>
                <c:pt idx="268">
                  <c:v>-1.1186447834100408</c:v>
                </c:pt>
                <c:pt idx="269">
                  <c:v>-1.106587167641673</c:v>
                </c:pt>
                <c:pt idx="270">
                  <c:v>-1.0946593707046706</c:v>
                </c:pt>
                <c:pt idx="271">
                  <c:v>-1.0828600199113616</c:v>
                </c:pt>
                <c:pt idx="272">
                  <c:v>-1.0711877559682224</c:v>
                </c:pt>
                <c:pt idx="273">
                  <c:v>-1.0596412328876434</c:v>
                </c:pt>
                <c:pt idx="274">
                  <c:v>-1.0482191178987468</c:v>
                </c:pt>
                <c:pt idx="275">
                  <c:v>-1.0369200913570906</c:v>
                </c:pt>
                <c:pt idx="276">
                  <c:v>-1.0257428466535456</c:v>
                </c:pt>
                <c:pt idx="277">
                  <c:v>-1.0146860901222319</c:v>
                </c:pt>
                <c:pt idx="278">
                  <c:v>-1.0037485409477862</c:v>
                </c:pt>
                <c:pt idx="279">
                  <c:v>-0.99292893107185798</c:v>
                </c:pt>
                <c:pt idx="280">
                  <c:v>-0.98222600509901703</c:v>
                </c:pt>
                <c:pt idx="281">
                  <c:v>-0.97163852020202068</c:v>
                </c:pt>
                <c:pt idx="282">
                  <c:v>-0.96116524602665698</c:v>
                </c:pt>
                <c:pt idx="283">
                  <c:v>-0.95080496459609876</c:v>
                </c:pt>
                <c:pt idx="284">
                  <c:v>-0.94055647021482303</c:v>
                </c:pt>
                <c:pt idx="285">
                  <c:v>-0.93041856937226231</c:v>
                </c:pt>
                <c:pt idx="286">
                  <c:v>-0.9203900806460934</c:v>
                </c:pt>
                <c:pt idx="287">
                  <c:v>-0.91046983460537256</c:v>
                </c:pt>
                <c:pt idx="288">
                  <c:v>-0.90065667371337865</c:v>
                </c:pt>
                <c:pt idx="289">
                  <c:v>-0.89094945223038269</c:v>
                </c:pt>
                <c:pt idx="290">
                  <c:v>-0.88134703611626364</c:v>
                </c:pt>
                <c:pt idx="291">
                  <c:v>-0.87184830293312698</c:v>
                </c:pt>
                <c:pt idx="292">
                  <c:v>-0.86245214174781171</c:v>
                </c:pt>
                <c:pt idx="293">
                  <c:v>-0.85315745303448509</c:v>
                </c:pt>
                <c:pt idx="294">
                  <c:v>-0.84396314857722976</c:v>
                </c:pt>
                <c:pt idx="295">
                  <c:v>-0.83486815137279557</c:v>
                </c:pt>
                <c:pt idx="296">
                  <c:v>-0.82587139553337174</c:v>
                </c:pt>
                <c:pt idx="297">
                  <c:v>-0.81697182618957997</c:v>
                </c:pt>
                <c:pt idx="298">
                  <c:v>-0.80816839939360741</c:v>
                </c:pt>
                <c:pt idx="299">
                  <c:v>-0.79946008202259189</c:v>
                </c:pt>
                <c:pt idx="300">
                  <c:v>-0.79084585168218713</c:v>
                </c:pt>
                <c:pt idx="301">
                  <c:v>-0.78232469661042736</c:v>
                </c:pt>
                <c:pt idx="302">
                  <c:v>-0.77389561558185038</c:v>
                </c:pt>
                <c:pt idx="303">
                  <c:v>-0.76555761781198672</c:v>
                </c:pt>
                <c:pt idx="304">
                  <c:v>-0.75730972286209597</c:v>
                </c:pt>
                <c:pt idx="305">
                  <c:v>-0.74915096054432773</c:v>
                </c:pt>
                <c:pt idx="306">
                  <c:v>-0.74108037082720057</c:v>
                </c:pt>
                <c:pt idx="307">
                  <c:v>-0.7330970037415464</c:v>
                </c:pt>
                <c:pt idx="308">
                  <c:v>-0.72519991928677252</c:v>
                </c:pt>
                <c:pt idx="309">
                  <c:v>-0.71738818733762499</c:v>
                </c:pt>
                <c:pt idx="310">
                  <c:v>-0.70966088755136014</c:v>
                </c:pt>
                <c:pt idx="311">
                  <c:v>-0.70201710927538408</c:v>
                </c:pt>
                <c:pt idx="312">
                  <c:v>-0.69445595145537031</c:v>
                </c:pt>
                <c:pt idx="313">
                  <c:v>-0.68697652254385133</c:v>
                </c:pt>
                <c:pt idx="314">
                  <c:v>-0.67957794040932418</c:v>
                </c:pt>
                <c:pt idx="315">
                  <c:v>-0.67225933224586254</c:v>
                </c:pt>
                <c:pt idx="316">
                  <c:v>-0.66501983448324531</c:v>
                </c:pt>
                <c:pt idx="317">
                  <c:v>-0.65785859269763625</c:v>
                </c:pt>
                <c:pt idx="318">
                  <c:v>-0.65077476152278557</c:v>
                </c:pt>
                <c:pt idx="319">
                  <c:v>-0.64376750456180809</c:v>
                </c:pt>
                <c:pt idx="320">
                  <c:v>-0.63683599429950133</c:v>
                </c:pt>
                <c:pt idx="321">
                  <c:v>-0.62997941201525343</c:v>
                </c:pt>
                <c:pt idx="322">
                  <c:v>-0.62319694769651379</c:v>
                </c:pt>
                <c:pt idx="323">
                  <c:v>-0.61648779995285841</c:v>
                </c:pt>
                <c:pt idx="324">
                  <c:v>-0.60985117593063998</c:v>
                </c:pt>
                <c:pt idx="325">
                  <c:v>-0.60328629122823829</c:v>
                </c:pt>
                <c:pt idx="326">
                  <c:v>-0.59679236981191408</c:v>
                </c:pt>
                <c:pt idx="327">
                  <c:v>-0.59036864393226618</c:v>
                </c:pt>
                <c:pt idx="328">
                  <c:v>-0.58401435404130564</c:v>
                </c:pt>
                <c:pt idx="329">
                  <c:v>-0.57772874871014224</c:v>
                </c:pt>
                <c:pt idx="330">
                  <c:v>-0.57151108454729171</c:v>
                </c:pt>
                <c:pt idx="331">
                  <c:v>-0.56536062611760995</c:v>
                </c:pt>
                <c:pt idx="332">
                  <c:v>-0.55927664586184367</c:v>
                </c:pt>
                <c:pt idx="333">
                  <c:v>-0.55325842401682279</c:v>
                </c:pt>
                <c:pt idx="334">
                  <c:v>-0.5473052485362695</c:v>
                </c:pt>
                <c:pt idx="335">
                  <c:v>-0.54141641501225124</c:v>
                </c:pt>
                <c:pt idx="336">
                  <c:v>-0.53559122659726155</c:v>
                </c:pt>
                <c:pt idx="337">
                  <c:v>-0.52982899392693628</c:v>
                </c:pt>
                <c:pt idx="338">
                  <c:v>-0.52412903504341024</c:v>
                </c:pt>
                <c:pt idx="339">
                  <c:v>-0.51849067531930271</c:v>
                </c:pt>
                <c:pt idx="340">
                  <c:v>-0.512913247382351</c:v>
                </c:pt>
                <c:pt idx="341">
                  <c:v>-0.50739609104066985</c:v>
                </c:pt>
                <c:pt idx="342">
                  <c:v>-0.50193855320865643</c:v>
                </c:pt>
                <c:pt idx="343">
                  <c:v>-0.49653998783352671</c:v>
                </c:pt>
                <c:pt idx="344">
                  <c:v>-0.49119975582249042</c:v>
                </c:pt>
                <c:pt idx="345">
                  <c:v>-0.48591722497056211</c:v>
                </c:pt>
                <c:pt idx="346">
                  <c:v>-0.4806917698890032</c:v>
                </c:pt>
                <c:pt idx="347">
                  <c:v>-0.4755227719343984</c:v>
                </c:pt>
                <c:pt idx="348">
                  <c:v>-0.47040961913836793</c:v>
                </c:pt>
                <c:pt idx="349">
                  <c:v>-0.46535170613790028</c:v>
                </c:pt>
                <c:pt idx="350">
                  <c:v>-0.46034843410632487</c:v>
                </c:pt>
                <c:pt idx="351">
                  <c:v>-0.45539921068489919</c:v>
                </c:pt>
                <c:pt idx="352">
                  <c:v>-0.45050344991503205</c:v>
                </c:pt>
                <c:pt idx="353">
                  <c:v>-0.44566057217111715</c:v>
                </c:pt>
                <c:pt idx="354">
                  <c:v>-0.44087000409399624</c:v>
                </c:pt>
                <c:pt idx="355">
                  <c:v>-0.43613117852503441</c:v>
                </c:pt>
                <c:pt idx="356">
                  <c:v>-0.43144353444080824</c:v>
                </c:pt>
                <c:pt idx="357">
                  <c:v>-0.42680651688841315</c:v>
                </c:pt>
                <c:pt idx="358">
                  <c:v>-0.42221957692137091</c:v>
                </c:pt>
                <c:pt idx="359">
                  <c:v>-0.41768217153615045</c:v>
                </c:pt>
                <c:pt idx="360">
                  <c:v>-0.41319376360928733</c:v>
                </c:pt>
                <c:pt idx="361">
                  <c:v>-0.40875382183510323</c:v>
                </c:pt>
                <c:pt idx="362">
                  <c:v>-0.40436182066402787</c:v>
                </c:pt>
                <c:pt idx="363">
                  <c:v>-0.40001724024150431</c:v>
                </c:pt>
                <c:pt idx="364">
                  <c:v>-0.39571956634749456</c:v>
                </c:pt>
                <c:pt idx="365">
                  <c:v>-0.39146829033656461</c:v>
                </c:pt>
                <c:pt idx="366">
                  <c:v>-0.38726290907855476</c:v>
                </c:pt>
                <c:pt idx="367">
                  <c:v>-0.38310292489983211</c:v>
                </c:pt>
                <c:pt idx="368">
                  <c:v>-0.37898784552511255</c:v>
                </c:pt>
                <c:pt idx="369">
                  <c:v>-0.37491718401986213</c:v>
                </c:pt>
                <c:pt idx="370">
                  <c:v>-0.37089045873326026</c:v>
                </c:pt>
                <c:pt idx="371">
                  <c:v>-0.36690719324173215</c:v>
                </c:pt>
                <c:pt idx="372">
                  <c:v>-0.36296691629303962</c:v>
                </c:pt>
                <c:pt idx="373">
                  <c:v>-0.3590691617509284</c:v>
                </c:pt>
                <c:pt idx="374">
                  <c:v>-0.35521346854033026</c:v>
                </c:pt>
                <c:pt idx="375">
                  <c:v>-0.35139938059311082</c:v>
                </c:pt>
                <c:pt idx="376">
                  <c:v>-0.34762644679436538</c:v>
                </c:pt>
                <c:pt idx="377">
                  <c:v>-0.34389422092925442</c:v>
                </c:pt>
                <c:pt idx="378">
                  <c:v>-0.34020226163037437</c:v>
                </c:pt>
                <c:pt idx="379">
                  <c:v>-0.33655013232566372</c:v>
                </c:pt>
                <c:pt idx="380">
                  <c:v>-0.33293740118683413</c:v>
                </c:pt>
                <c:pt idx="381">
                  <c:v>-0.32936364107833205</c:v>
                </c:pt>
                <c:pt idx="382">
                  <c:v>-0.32582842950681168</c:v>
                </c:pt>
                <c:pt idx="383">
                  <c:v>-0.32233134857113427</c:v>
                </c:pt>
                <c:pt idx="384">
                  <c:v>-0.31887198491287011</c:v>
                </c:pt>
                <c:pt idx="385">
                  <c:v>-0.31544992966731566</c:v>
                </c:pt>
                <c:pt idx="386">
                  <c:v>-0.31206477841500957</c:v>
                </c:pt>
                <c:pt idx="387">
                  <c:v>-0.30871613113375074</c:v>
                </c:pt>
                <c:pt idx="388">
                  <c:v>-0.30540359215111057</c:v>
                </c:pt>
                <c:pt idx="389">
                  <c:v>-0.30212677009743605</c:v>
                </c:pt>
                <c:pt idx="390">
                  <c:v>-0.29888527785934138</c:v>
                </c:pt>
                <c:pt idx="391">
                  <c:v>-0.2956787325336811</c:v>
                </c:pt>
                <c:pt idx="392">
                  <c:v>-0.2925067553820006</c:v>
                </c:pt>
                <c:pt idx="393">
                  <c:v>-0.28936897178546495</c:v>
                </c:pt>
                <c:pt idx="394">
                  <c:v>-0.28626501120025233</c:v>
                </c:pt>
                <c:pt idx="395">
                  <c:v>-0.28319450711341865</c:v>
                </c:pt>
                <c:pt idx="396">
                  <c:v>-0.28015709699922192</c:v>
                </c:pt>
                <c:pt idx="397">
                  <c:v>-0.2771524222759022</c:v>
                </c:pt>
                <c:pt idx="398">
                  <c:v>-0.27418012826292104</c:v>
                </c:pt>
                <c:pt idx="399">
                  <c:v>-0.27123986413864215</c:v>
                </c:pt>
                <c:pt idx="400">
                  <c:v>-0.26833128289846725</c:v>
                </c:pt>
                <c:pt idx="401">
                  <c:v>-0.26545404131340211</c:v>
                </c:pt>
                <c:pt idx="402">
                  <c:v>-0.26260779988907146</c:v>
                </c:pt>
                <c:pt idx="403">
                  <c:v>-0.25979222282515596</c:v>
                </c:pt>
                <c:pt idx="404">
                  <c:v>-0.25700697797526745</c:v>
                </c:pt>
                <c:pt idx="405">
                  <c:v>-0.25425173680724311</c:v>
                </c:pt>
                <c:pt idx="406">
                  <c:v>-0.25152617436386326</c:v>
                </c:pt>
                <c:pt idx="407">
                  <c:v>-0.24882996922398623</c:v>
                </c:pt>
                <c:pt idx="408">
                  <c:v>-0.2461628034640955</c:v>
                </c:pt>
                <c:pt idx="409">
                  <c:v>-0.24352436262025617</c:v>
                </c:pt>
                <c:pt idx="410">
                  <c:v>-0.24091433565047721</c:v>
                </c:pt>
                <c:pt idx="411">
                  <c:v>-0.23833241489747389</c:v>
                </c:pt>
                <c:pt idx="412">
                  <c:v>-0.23577829605182896</c:v>
                </c:pt>
                <c:pt idx="413">
                  <c:v>-0.23325167811554554</c:v>
                </c:pt>
                <c:pt idx="414">
                  <c:v>-0.23075226336599197</c:v>
                </c:pt>
                <c:pt idx="415">
                  <c:v>-0.22827975732023051</c:v>
                </c:pt>
                <c:pt idx="416">
                  <c:v>-0.22583386869972918</c:v>
                </c:pt>
                <c:pt idx="417">
                  <c:v>-0.22341430939545179</c:v>
                </c:pt>
                <c:pt idx="418">
                  <c:v>-0.22102079443332123</c:v>
                </c:pt>
                <c:pt idx="419">
                  <c:v>-0.21865304194005619</c:v>
                </c:pt>
                <c:pt idx="420">
                  <c:v>-0.21631077310937266</c:v>
                </c:pt>
                <c:pt idx="421">
                  <c:v>-0.21399371216854962</c:v>
                </c:pt>
                <c:pt idx="422">
                  <c:v>-0.21170158634535477</c:v>
                </c:pt>
                <c:pt idx="423">
                  <c:v>-0.2094341258353267</c:v>
                </c:pt>
                <c:pt idx="424">
                  <c:v>-0.20719106376940777</c:v>
                </c:pt>
                <c:pt idx="425">
                  <c:v>-0.20497213618193025</c:v>
                </c:pt>
                <c:pt idx="426">
                  <c:v>-0.20277708197894173</c:v>
                </c:pt>
                <c:pt idx="427">
                  <c:v>-0.20060564290687885</c:v>
                </c:pt>
                <c:pt idx="428">
                  <c:v>-0.19845756352157509</c:v>
                </c:pt>
                <c:pt idx="429">
                  <c:v>-0.19633259115760551</c:v>
                </c:pt>
                <c:pt idx="430">
                  <c:v>-0.19423047589796316</c:v>
                </c:pt>
                <c:pt idx="431">
                  <c:v>-0.19215097054406241</c:v>
                </c:pt>
                <c:pt idx="432">
                  <c:v>-0.19009383058606813</c:v>
                </c:pt>
                <c:pt idx="433">
                  <c:v>-0.18805881417354711</c:v>
                </c:pt>
                <c:pt idx="434">
                  <c:v>-0.18604568208643552</c:v>
                </c:pt>
                <c:pt idx="435">
                  <c:v>-0.18405419770632264</c:v>
                </c:pt>
                <c:pt idx="436">
                  <c:v>-0.1820841269880463</c:v>
                </c:pt>
                <c:pt idx="437">
                  <c:v>-0.18013523843159635</c:v>
                </c:pt>
                <c:pt idx="438">
                  <c:v>-0.17820730305432217</c:v>
                </c:pt>
                <c:pt idx="439">
                  <c:v>-0.17630009436344463</c:v>
                </c:pt>
                <c:pt idx="440">
                  <c:v>-0.17441338832886422</c:v>
                </c:pt>
                <c:pt idx="441">
                  <c:v>-0.17254696335626726</c:v>
                </c:pt>
                <c:pt idx="442">
                  <c:v>-0.17070060026052228</c:v>
                </c:pt>
                <c:pt idx="443">
                  <c:v>-0.1688740822393674</c:v>
                </c:pt>
                <c:pt idx="444">
                  <c:v>-0.16706719484738453</c:v>
                </c:pt>
                <c:pt idx="445">
                  <c:v>-0.16527972597025586</c:v>
                </c:pt>
                <c:pt idx="446">
                  <c:v>-0.16351146579930126</c:v>
                </c:pt>
                <c:pt idx="447">
                  <c:v>-0.1617622068062933</c:v>
                </c:pt>
                <c:pt idx="448">
                  <c:v>-0.16003174371854678</c:v>
                </c:pt>
                <c:pt idx="449">
                  <c:v>-0.15831987349427962</c:v>
                </c:pt>
                <c:pt idx="450">
                  <c:v>-0.15662639529824343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1.137047793647451</c:v>
                </c:pt>
                <c:pt idx="1">
                  <c:v>0.60284741545395548</c:v>
                </c:pt>
                <c:pt idx="2">
                  <c:v>9.1926435900927722E-2</c:v>
                </c:pt>
                <c:pt idx="3">
                  <c:v>-0.39652989388386878</c:v>
                </c:pt>
                <c:pt idx="4">
                  <c:v>-0.86331014118985316</c:v>
                </c:pt>
                <c:pt idx="5">
                  <c:v>-1.3091774895366626</c:v>
                </c:pt>
                <c:pt idx="6">
                  <c:v>-1.7348705131659643</c:v>
                </c:pt>
                <c:pt idx="7">
                  <c:v>-2.1411039288701943</c:v>
                </c:pt>
                <c:pt idx="8">
                  <c:v>-2.5285693257982658</c:v>
                </c:pt>
                <c:pt idx="9">
                  <c:v>-2.8979358738608192</c:v>
                </c:pt>
                <c:pt idx="10">
                  <c:v>-3.2498510113404957</c:v>
                </c:pt>
                <c:pt idx="11">
                  <c:v>-3.5849411122961281</c:v>
                </c:pt>
                <c:pt idx="12">
                  <c:v>-3.9038121343335299</c:v>
                </c:pt>
                <c:pt idx="13">
                  <c:v>-4.2070502472999012</c:v>
                </c:pt>
                <c:pt idx="14">
                  <c:v>-4.4952224434434971</c:v>
                </c:pt>
                <c:pt idx="15">
                  <c:v>-4.7688771295653218</c:v>
                </c:pt>
                <c:pt idx="16">
                  <c:v>-5.0285447016751155</c:v>
                </c:pt>
                <c:pt idx="17">
                  <c:v>-5.2747381026497893</c:v>
                </c:pt>
                <c:pt idx="18">
                  <c:v>-5.507953363378661</c:v>
                </c:pt>
                <c:pt idx="19">
                  <c:v>-5.7286701278666152</c:v>
                </c:pt>
                <c:pt idx="20">
                  <c:v>-5.937352162753136</c:v>
                </c:pt>
                <c:pt idx="21">
                  <c:v>-6.1344478516926211</c:v>
                </c:pt>
                <c:pt idx="22">
                  <c:v>-6.3203906750290084</c:v>
                </c:pt>
                <c:pt idx="23">
                  <c:v>-6.4955996751857832</c:v>
                </c:pt>
                <c:pt idx="24">
                  <c:v>-6.6604799081807391</c:v>
                </c:pt>
                <c:pt idx="25">
                  <c:v>-6.8154228816635483</c:v>
                </c:pt>
                <c:pt idx="26">
                  <c:v>-6.9608069798631202</c:v>
                </c:pt>
                <c:pt idx="27">
                  <c:v>-7.0969978758209979</c:v>
                </c:pt>
                <c:pt idx="28">
                  <c:v>-7.2243489312765821</c:v>
                </c:pt>
                <c:pt idx="29">
                  <c:v>-7.3432015845597807</c:v>
                </c:pt>
                <c:pt idx="30">
                  <c:v>-7.4538857268367709</c:v>
                </c:pt>
                <c:pt idx="31">
                  <c:v>-7.5567200670450472</c:v>
                </c:pt>
                <c:pt idx="32">
                  <c:v>-7.6520124858442955</c:v>
                </c:pt>
                <c:pt idx="33">
                  <c:v>-7.7400603789008207</c:v>
                </c:pt>
                <c:pt idx="34">
                  <c:v>-7.8211509898141669</c:v>
                </c:pt>
                <c:pt idx="35">
                  <c:v>-7.8955617329860317</c:v>
                </c:pt>
                <c:pt idx="36">
                  <c:v>-7.9635605067231348</c:v>
                </c:pt>
                <c:pt idx="37">
                  <c:v>-8.0254059968576126</c:v>
                </c:pt>
                <c:pt idx="38">
                  <c:v>-8.0813479711604135</c:v>
                </c:pt>
                <c:pt idx="39">
                  <c:v>-8.131627564815636</c:v>
                </c:pt>
                <c:pt idx="40">
                  <c:v>-8.1764775572160353</c:v>
                </c:pt>
                <c:pt idx="41">
                  <c:v>-8.2161226403327667</c:v>
                </c:pt>
                <c:pt idx="42">
                  <c:v>-8.2507796789051895</c:v>
                </c:pt>
                <c:pt idx="43">
                  <c:v>-8.2806579626897516</c:v>
                </c:pt>
                <c:pt idx="44">
                  <c:v>-8.3059594510001524</c:v>
                </c:pt>
                <c:pt idx="45">
                  <c:v>-8.3268790097644452</c:v>
                </c:pt>
                <c:pt idx="46">
                  <c:v>-8.3436046413184481</c:v>
                </c:pt>
                <c:pt idx="47">
                  <c:v>-8.356317707148504</c:v>
                </c:pt>
                <c:pt idx="48">
                  <c:v>-8.3651931437907301</c:v>
                </c:pt>
                <c:pt idx="49">
                  <c:v>-8.3703996720879879</c:v>
                </c:pt>
                <c:pt idx="50">
                  <c:v>-8.3720999999999997</c:v>
                </c:pt>
                <c:pt idx="51">
                  <c:v>-8.3704510191567643</c:v>
                </c:pt>
                <c:pt idx="52">
                  <c:v>-8.3656039953396935</c:v>
                </c:pt>
                <c:pt idx="53">
                  <c:v>-8.3577047530699105</c:v>
                </c:pt>
                <c:pt idx="54">
                  <c:v>-8.3468938544779387</c:v>
                </c:pt>
                <c:pt idx="55">
                  <c:v>-8.3333067726240309</c:v>
                </c:pt>
                <c:pt idx="56">
                  <c:v>-8.3170740594336561</c:v>
                </c:pt>
                <c:pt idx="57">
                  <c:v>-8.298321508407879</c:v>
                </c:pt>
                <c:pt idx="58">
                  <c:v>-8.2771703122638556</c:v>
                </c:pt>
                <c:pt idx="59">
                  <c:v>-8.253737215656237</c:v>
                </c:pt>
                <c:pt idx="60">
                  <c:v>-8.2281346631259193</c:v>
                </c:pt>
                <c:pt idx="61">
                  <c:v>-8.2004709424184519</c:v>
                </c:pt>
                <c:pt idx="62">
                  <c:v>-8.1708503233102689</c:v>
                </c:pt>
                <c:pt idx="63">
                  <c:v>-8.139373192077004</c:v>
                </c:pt>
                <c:pt idx="64">
                  <c:v>-8.1061361817342448</c:v>
                </c:pt>
                <c:pt idx="65">
                  <c:v>-8.0712322981773728</c:v>
                </c:pt>
                <c:pt idx="66">
                  <c:v>-8.0347510423434976</c:v>
                </c:pt>
                <c:pt idx="67">
                  <c:v>-7.9967785285148931</c:v>
                </c:pt>
                <c:pt idx="68">
                  <c:v>-7.957397598879977</c:v>
                </c:pt>
                <c:pt idx="69">
                  <c:v>-7.9166879344644903</c:v>
                </c:pt>
                <c:pt idx="70">
                  <c:v>-7.8747261625422436</c:v>
                </c:pt>
                <c:pt idx="71">
                  <c:v>-7.8315859606317249</c:v>
                </c:pt>
                <c:pt idx="72">
                  <c:v>-7.7873381571817148</c:v>
                </c:pt>
                <c:pt idx="73">
                  <c:v>-7.7420508290460512</c:v>
                </c:pt>
                <c:pt idx="74">
                  <c:v>-7.6957893958448889</c:v>
                </c:pt>
                <c:pt idx="75">
                  <c:v>-7.6486167113068291</c:v>
                </c:pt>
                <c:pt idx="76">
                  <c:v>-7.6005931516836593</c:v>
                </c:pt>
                <c:pt idx="77">
                  <c:v>-7.5517767013267454</c:v>
                </c:pt>
                <c:pt idx="78">
                  <c:v>-7.5022230355114869</c:v>
                </c:pt>
                <c:pt idx="79">
                  <c:v>-7.4519856005937823</c:v>
                </c:pt>
                <c:pt idx="80">
                  <c:v>-7.4011156915799576</c:v>
                </c:pt>
                <c:pt idx="81">
                  <c:v>-7.3496625271892677</c:v>
                </c:pt>
                <c:pt idx="82">
                  <c:v>-7.2976733224857204</c:v>
                </c:pt>
                <c:pt idx="83">
                  <c:v>-7.2451933591537818</c:v>
                </c:pt>
                <c:pt idx="84">
                  <c:v>-7.1922660534902825</c:v>
                </c:pt>
                <c:pt idx="85">
                  <c:v>-7.1389330221827478</c:v>
                </c:pt>
                <c:pt idx="86">
                  <c:v>-7.0852341459423194</c:v>
                </c:pt>
                <c:pt idx="87">
                  <c:v>-7.0312076310574065</c:v>
                </c:pt>
                <c:pt idx="88">
                  <c:v>-6.976890068932283</c:v>
                </c:pt>
                <c:pt idx="89">
                  <c:v>-6.9223164936729153</c:v>
                </c:pt>
                <c:pt idx="90">
                  <c:v>-6.8675204377805255</c:v>
                </c:pt>
                <c:pt idx="91">
                  <c:v>-6.8125339860115384</c:v>
                </c:pt>
                <c:pt idx="92">
                  <c:v>-6.7573878274608825</c:v>
                </c:pt>
                <c:pt idx="93">
                  <c:v>-6.702111305923899</c:v>
                </c:pt>
                <c:pt idx="94">
                  <c:v>-6.6467324685904696</c:v>
                </c:pt>
                <c:pt idx="95">
                  <c:v>-6.5912781131234013</c:v>
                </c:pt>
                <c:pt idx="96">
                  <c:v>-6.5357738331715458</c:v>
                </c:pt>
                <c:pt idx="97">
                  <c:v>-6.4802440623666442</c:v>
                </c:pt>
                <c:pt idx="98">
                  <c:v>-6.4247121168513761</c:v>
                </c:pt>
                <c:pt idx="99">
                  <c:v>-6.3692002363847813</c:v>
                </c:pt>
                <c:pt idx="100">
                  <c:v>-6.3137296240697074</c:v>
                </c:pt>
                <c:pt idx="101">
                  <c:v>-6.2583204847457177</c:v>
                </c:pt>
                <c:pt idx="102">
                  <c:v>-6.202992062089522</c:v>
                </c:pt>
                <c:pt idx="103">
                  <c:v>-6.1477626744637606</c:v>
                </c:pt>
                <c:pt idx="104">
                  <c:v>-6.0926497495537584</c:v>
                </c:pt>
                <c:pt idx="105">
                  <c:v>-6.0376698578306067</c:v>
                </c:pt>
                <c:pt idx="106">
                  <c:v>-5.9828387448778821</c:v>
                </c:pt>
                <c:pt idx="107">
                  <c:v>-5.9281713626181052</c:v>
                </c:pt>
                <c:pt idx="108">
                  <c:v>-5.8736818994739588</c:v>
                </c:pt>
                <c:pt idx="109">
                  <c:v>-5.8193838094982864</c:v>
                </c:pt>
                <c:pt idx="110">
                  <c:v>-5.7652898405057895</c:v>
                </c:pt>
                <c:pt idx="111">
                  <c:v>-5.7114120612383807</c:v>
                </c:pt>
                <c:pt idx="112">
                  <c:v>-5.6577618875951972</c:v>
                </c:pt>
                <c:pt idx="113">
                  <c:v>-5.6043501079572788</c:v>
                </c:pt>
                <c:pt idx="114">
                  <c:v>-5.5511869076360822</c:v>
                </c:pt>
                <c:pt idx="115">
                  <c:v>-5.4982818924740338</c:v>
                </c:pt>
                <c:pt idx="116">
                  <c:v>-5.4456441116245138</c:v>
                </c:pt>
                <c:pt idx="117">
                  <c:v>-5.3932820795378253</c:v>
                </c:pt>
                <c:pt idx="118">
                  <c:v>-5.3412037971788635</c:v>
                </c:pt>
                <c:pt idx="119">
                  <c:v>-5.2894167725014114</c:v>
                </c:pt>
                <c:pt idx="120">
                  <c:v>-5.2379280402032968</c:v>
                </c:pt>
                <c:pt idx="121">
                  <c:v>-5.1867441807857633</c:v>
                </c:pt>
                <c:pt idx="122">
                  <c:v>-5.1358713389398369</c:v>
                </c:pt>
                <c:pt idx="123">
                  <c:v>-5.0853152412816556</c:v>
                </c:pt>
                <c:pt idx="124">
                  <c:v>-5.0350812134581293</c:v>
                </c:pt>
                <c:pt idx="125">
                  <c:v>-4.9851741966435696</c:v>
                </c:pt>
                <c:pt idx="126">
                  <c:v>-4.9355987634473539</c:v>
                </c:pt>
                <c:pt idx="127">
                  <c:v>-4.8863591332520198</c:v>
                </c:pt>
                <c:pt idx="128">
                  <c:v>-4.8374591870006016</c:v>
                </c:pt>
                <c:pt idx="129">
                  <c:v>-4.7889024814514434</c:v>
                </c:pt>
                <c:pt idx="130">
                  <c:v>-4.7406922629181318</c:v>
                </c:pt>
                <c:pt idx="131">
                  <c:v>-4.6928314805116713</c:v>
                </c:pt>
                <c:pt idx="132">
                  <c:v>-4.6453227989014678</c:v>
                </c:pt>
                <c:pt idx="133">
                  <c:v>-4.5981686106111717</c:v>
                </c:pt>
                <c:pt idx="134">
                  <c:v>-4.5513710478649241</c:v>
                </c:pt>
                <c:pt idx="135">
                  <c:v>-4.5049319939991141</c:v>
                </c:pt>
                <c:pt idx="136">
                  <c:v>-4.4588530944541569</c:v>
                </c:pt>
                <c:pt idx="137">
                  <c:v>-4.4131357673605036</c:v>
                </c:pt>
                <c:pt idx="138">
                  <c:v>-4.3677812137325178</c:v>
                </c:pt>
                <c:pt idx="139">
                  <c:v>-4.3227904272834881</c:v>
                </c:pt>
                <c:pt idx="140">
                  <c:v>-4.2781642038746019</c:v>
                </c:pt>
                <c:pt idx="141">
                  <c:v>-4.2339031506103266</c:v>
                </c:pt>
                <c:pt idx="142">
                  <c:v>-4.1900076945921967</c:v>
                </c:pt>
                <c:pt idx="143">
                  <c:v>-4.1464780913426864</c:v>
                </c:pt>
                <c:pt idx="144">
                  <c:v>-4.1033144329104285</c:v>
                </c:pt>
                <c:pt idx="145">
                  <c:v>-4.0605166556677021</c:v>
                </c:pt>
                <c:pt idx="146">
                  <c:v>-4.0180845478107612</c:v>
                </c:pt>
                <c:pt idx="147">
                  <c:v>-3.9760177565732255</c:v>
                </c:pt>
                <c:pt idx="148">
                  <c:v>-3.9343157951624477</c:v>
                </c:pt>
                <c:pt idx="149">
                  <c:v>-3.8929780494284305</c:v>
                </c:pt>
                <c:pt idx="150">
                  <c:v>-3.8520037842745714</c:v>
                </c:pt>
                <c:pt idx="151">
                  <c:v>-3.8113921498192203</c:v>
                </c:pt>
                <c:pt idx="152">
                  <c:v>-3.771142187316721</c:v>
                </c:pt>
                <c:pt idx="153">
                  <c:v>-3.7312528348463485</c:v>
                </c:pt>
                <c:pt idx="154">
                  <c:v>-3.6917229327772785</c:v>
                </c:pt>
                <c:pt idx="155">
                  <c:v>-3.6525512290174516</c:v>
                </c:pt>
                <c:pt idx="156">
                  <c:v>-3.6137363840539418</c:v>
                </c:pt>
                <c:pt idx="157">
                  <c:v>-3.5752769757921974</c:v>
                </c:pt>
                <c:pt idx="158">
                  <c:v>-3.5371715042012761</c:v>
                </c:pt>
                <c:pt idx="159">
                  <c:v>-3.4994183957719587</c:v>
                </c:pt>
                <c:pt idx="160">
                  <c:v>-3.4620160077944115</c:v>
                </c:pt>
                <c:pt idx="161">
                  <c:v>-3.4249626324618379</c:v>
                </c:pt>
                <c:pt idx="162">
                  <c:v>-3.3882565008063468</c:v>
                </c:pt>
                <c:pt idx="163">
                  <c:v>-3.3518957864730727</c:v>
                </c:pt>
                <c:pt idx="164">
                  <c:v>-3.3158786093383683</c:v>
                </c:pt>
                <c:pt idx="165">
                  <c:v>-3.2802030389776995</c:v>
                </c:pt>
                <c:pt idx="166">
                  <c:v>-3.2448670979887018</c:v>
                </c:pt>
                <c:pt idx="167">
                  <c:v>-3.2098687651746451</c:v>
                </c:pt>
                <c:pt idx="168">
                  <c:v>-3.175205978593413</c:v>
                </c:pt>
                <c:pt idx="169">
                  <c:v>-3.1408766384769025</c:v>
                </c:pt>
                <c:pt idx="170">
                  <c:v>-3.1068786100256078</c:v>
                </c:pt>
                <c:pt idx="171">
                  <c:v>-3.0732097260829758</c:v>
                </c:pt>
                <c:pt idx="172">
                  <c:v>-3.0398677896939796</c:v>
                </c:pt>
                <c:pt idx="173">
                  <c:v>-3.0068505765521896</c:v>
                </c:pt>
                <c:pt idx="174">
                  <c:v>-2.9741558373395045</c:v>
                </c:pt>
                <c:pt idx="175">
                  <c:v>-2.9417812999625226</c:v>
                </c:pt>
                <c:pt idx="176">
                  <c:v>-2.9097246716894469</c:v>
                </c:pt>
                <c:pt idx="177">
                  <c:v>-2.8779836411912454</c:v>
                </c:pt>
                <c:pt idx="178">
                  <c:v>-2.8465558804906745</c:v>
                </c:pt>
                <c:pt idx="179">
                  <c:v>-2.8154390468226635</c:v>
                </c:pt>
                <c:pt idx="180">
                  <c:v>-2.7846307844094147</c:v>
                </c:pt>
                <c:pt idx="181">
                  <c:v>-2.7541287261534717</c:v>
                </c:pt>
                <c:pt idx="182">
                  <c:v>-2.7239304952519015</c:v>
                </c:pt>
                <c:pt idx="183">
                  <c:v>-2.6940337067346118</c:v>
                </c:pt>
                <c:pt idx="184">
                  <c:v>-2.6644359689297308</c:v>
                </c:pt>
                <c:pt idx="185">
                  <c:v>-2.6351348848588749</c:v>
                </c:pt>
                <c:pt idx="186">
                  <c:v>-2.6061280535650275</c:v>
                </c:pt>
                <c:pt idx="187">
                  <c:v>-2.57741307137566</c:v>
                </c:pt>
                <c:pt idx="188">
                  <c:v>-2.5489875331036291</c:v>
                </c:pt>
                <c:pt idx="189">
                  <c:v>-2.5208490331883047</c:v>
                </c:pt>
                <c:pt idx="190">
                  <c:v>-2.4929951667792909</c:v>
                </c:pt>
                <c:pt idx="191">
                  <c:v>-2.4654235307650105</c:v>
                </c:pt>
                <c:pt idx="192">
                  <c:v>-2.4381317247483594</c:v>
                </c:pt>
                <c:pt idx="193">
                  <c:v>-2.4111173519715532</c:v>
                </c:pt>
                <c:pt idx="194">
                  <c:v>-2.3843780201922056</c:v>
                </c:pt>
                <c:pt idx="195">
                  <c:v>-2.3579113425126064</c:v>
                </c:pt>
                <c:pt idx="196">
                  <c:v>-2.3317149381641169</c:v>
                </c:pt>
                <c:pt idx="197">
                  <c:v>-2.3057864332484961</c:v>
                </c:pt>
                <c:pt idx="198">
                  <c:v>-2.2801234614379378</c:v>
                </c:pt>
                <c:pt idx="199">
                  <c:v>-2.2547236646355193</c:v>
                </c:pt>
                <c:pt idx="200">
                  <c:v>-2.2295846935976984</c:v>
                </c:pt>
                <c:pt idx="201">
                  <c:v>-2.2047042085204458</c:v>
                </c:pt>
                <c:pt idx="202">
                  <c:v>-2.1800798795905338</c:v>
                </c:pt>
                <c:pt idx="203">
                  <c:v>-2.1557093875034541</c:v>
                </c:pt>
                <c:pt idx="204">
                  <c:v>-2.1315904239493721</c:v>
                </c:pt>
                <c:pt idx="205">
                  <c:v>-2.1077206920684866</c:v>
                </c:pt>
                <c:pt idx="206">
                  <c:v>-2.0840979068771031</c:v>
                </c:pt>
                <c:pt idx="207">
                  <c:v>-2.0607197956656869</c:v>
                </c:pt>
                <c:pt idx="208">
                  <c:v>-2.0375840983701088</c:v>
                </c:pt>
                <c:pt idx="209">
                  <c:v>-2.0146885679172586</c:v>
                </c:pt>
                <c:pt idx="210">
                  <c:v>-1.9920309705461501</c:v>
                </c:pt>
                <c:pt idx="211">
                  <c:v>-1.9696090861056024</c:v>
                </c:pt>
                <c:pt idx="212">
                  <c:v>-1.9474207083295463</c:v>
                </c:pt>
                <c:pt idx="213">
                  <c:v>-1.9254636450909519</c:v>
                </c:pt>
                <c:pt idx="214">
                  <c:v>-1.9037357186353487</c:v>
                </c:pt>
                <c:pt idx="215">
                  <c:v>-1.8822347657948701</c:v>
                </c:pt>
                <c:pt idx="216">
                  <c:v>-1.8609586381837069</c:v>
                </c:pt>
                <c:pt idx="217">
                  <c:v>-1.8399052023758375</c:v>
                </c:pt>
                <c:pt idx="218">
                  <c:v>-1.8190723400658568</c:v>
                </c:pt>
                <c:pt idx="219">
                  <c:v>-1.7984579482136998</c:v>
                </c:pt>
                <c:pt idx="220">
                  <c:v>-1.7780599391740173</c:v>
                </c:pt>
                <c:pt idx="221">
                  <c:v>-1.757876240810949</c:v>
                </c:pt>
                <c:pt idx="222">
                  <c:v>-1.737904796598982</c:v>
                </c:pt>
                <c:pt idx="223">
                  <c:v>-1.718143565710589</c:v>
                </c:pt>
                <c:pt idx="224">
                  <c:v>-1.6985905230912788</c:v>
                </c:pt>
                <c:pt idx="225">
                  <c:v>-1.6792436595226965</c:v>
                </c:pt>
                <c:pt idx="226">
                  <c:v>-1.6601009816743684</c:v>
                </c:pt>
                <c:pt idx="227">
                  <c:v>-1.6411605121446595</c:v>
                </c:pt>
                <c:pt idx="228">
                  <c:v>-1.6224202894915076</c:v>
                </c:pt>
                <c:pt idx="229">
                  <c:v>-1.6038783682534519</c:v>
                </c:pt>
                <c:pt idx="230">
                  <c:v>-1.5855328189614755</c:v>
                </c:pt>
                <c:pt idx="231">
                  <c:v>-1.5673817281421345</c:v>
                </c:pt>
                <c:pt idx="232">
                  <c:v>-1.5494231983124545</c:v>
                </c:pt>
                <c:pt idx="233">
                  <c:v>-1.5316553479670316</c:v>
                </c:pt>
                <c:pt idx="234">
                  <c:v>-1.5140763115577787</c:v>
                </c:pt>
                <c:pt idx="235">
                  <c:v>-1.4966842394667093</c:v>
                </c:pt>
                <c:pt idx="236">
                  <c:v>-1.4794772979721753</c:v>
                </c:pt>
                <c:pt idx="237">
                  <c:v>-1.462453669208917</c:v>
                </c:pt>
                <c:pt idx="238">
                  <c:v>-1.4456115511222989</c:v>
                </c:pt>
                <c:pt idx="239">
                  <c:v>-1.4289491574170665</c:v>
                </c:pt>
                <c:pt idx="240">
                  <c:v>-1.412464717500967</c:v>
                </c:pt>
                <c:pt idx="241">
                  <c:v>-1.3961564764235366</c:v>
                </c:pt>
                <c:pt idx="242">
                  <c:v>-1.3800226948103682</c:v>
                </c:pt>
                <c:pt idx="243">
                  <c:v>-1.3640616487931434</c:v>
                </c:pt>
                <c:pt idx="244">
                  <c:v>-1.3482716299357049</c:v>
                </c:pt>
                <c:pt idx="245">
                  <c:v>-1.3326509451564361</c:v>
                </c:pt>
                <c:pt idx="246">
                  <c:v>-1.3171979166471983</c:v>
                </c:pt>
                <c:pt idx="247">
                  <c:v>-1.301910881789069</c:v>
                </c:pt>
                <c:pt idx="248">
                  <c:v>-1.2867881930651064</c:v>
                </c:pt>
                <c:pt idx="249">
                  <c:v>-1.2718282179703646</c:v>
                </c:pt>
                <c:pt idx="250">
                  <c:v>-1.2570293389193672</c:v>
                </c:pt>
                <c:pt idx="251">
                  <c:v>-1.2423899531512377</c:v>
                </c:pt>
                <c:pt idx="252">
                  <c:v>-1.227908472632677</c:v>
                </c:pt>
                <c:pt idx="253">
                  <c:v>-1.2135833239589759</c:v>
                </c:pt>
                <c:pt idx="254">
                  <c:v>-1.199412948253219</c:v>
                </c:pt>
                <c:pt idx="255">
                  <c:v>-1.1853958010638654</c:v>
                </c:pt>
                <c:pt idx="256">
                  <c:v>-1.1715303522608449</c:v>
                </c:pt>
                <c:pt idx="257">
                  <c:v>-1.1578150859303327</c:v>
                </c:pt>
                <c:pt idx="258">
                  <c:v>-1.144248500268324</c:v>
                </c:pt>
                <c:pt idx="259">
                  <c:v>-1.1308291074731667</c:v>
                </c:pt>
                <c:pt idx="260">
                  <c:v>-1.1175554336371925</c:v>
                </c:pt>
                <c:pt idx="261">
                  <c:v>-1.1044260186374502</c:v>
                </c:pt>
                <c:pt idx="262">
                  <c:v>-1.0914394160258847</c:v>
                </c:pt>
                <c:pt idx="263">
                  <c:v>-1.0785941929188254</c:v>
                </c:pt>
                <c:pt idx="264">
                  <c:v>-1.0658889298860728</c:v>
                </c:pt>
                <c:pt idx="265">
                  <c:v>-1.0533222208395094</c:v>
                </c:pt>
                <c:pt idx="266">
                  <c:v>-1.0408926729215402</c:v>
                </c:pt>
                <c:pt idx="267">
                  <c:v>-1.0285989063932426</c:v>
                </c:pt>
                <c:pt idx="268">
                  <c:v>-1.0164395545224565</c:v>
                </c:pt>
                <c:pt idx="269">
                  <c:v>-1.0044132634717549</c:v>
                </c:pt>
                <c:pt idx="270">
                  <c:v>-0.99251869218655153</c:v>
                </c:pt>
                <c:pt idx="271">
                  <c:v>-0.98075451228322441</c:v>
                </c:pt>
                <c:pt idx="272">
                  <c:v>-0.9691194079374692</c:v>
                </c:pt>
                <c:pt idx="273">
                  <c:v>-0.95761207577279528</c:v>
                </c:pt>
                <c:pt idx="274">
                  <c:v>-0.9462312247494129</c:v>
                </c:pt>
                <c:pt idx="275">
                  <c:v>-0.93497557605337744</c:v>
                </c:pt>
                <c:pt idx="276">
                  <c:v>-0.92384386298617971</c:v>
                </c:pt>
                <c:pt idx="277">
                  <c:v>-0.91283483085469319</c:v>
                </c:pt>
                <c:pt idx="278">
                  <c:v>-0.90194723686170697</c:v>
                </c:pt>
                <c:pt idx="279">
                  <c:v>-0.89117984999689148</c:v>
                </c:pt>
                <c:pt idx="280">
                  <c:v>-0.88053145092839469</c:v>
                </c:pt>
                <c:pt idx="281">
                  <c:v>-0.87000083189493904</c:v>
                </c:pt>
                <c:pt idx="282">
                  <c:v>-0.859586796598657</c:v>
                </c:pt>
                <c:pt idx="283">
                  <c:v>-0.84928816009852603</c:v>
                </c:pt>
                <c:pt idx="284">
                  <c:v>-0.83910374870447024</c:v>
                </c:pt>
                <c:pt idx="285">
                  <c:v>-0.82903239987223176</c:v>
                </c:pt>
                <c:pt idx="286">
                  <c:v>-0.81907296209891522</c:v>
                </c:pt>
                <c:pt idx="287">
                  <c:v>-0.80922429481937808</c:v>
                </c:pt>
                <c:pt idx="288">
                  <c:v>-0.79948526830329347</c:v>
                </c:pt>
                <c:pt idx="289">
                  <c:v>-0.78985476355309359</c:v>
                </c:pt>
                <c:pt idx="290">
                  <c:v>-0.78033167220266619</c:v>
                </c:pt>
                <c:pt idx="291">
                  <c:v>-0.77091489641695088</c:v>
                </c:pt>
                <c:pt idx="292">
                  <c:v>-0.7616033487922883</c:v>
                </c:pt>
                <c:pt idx="293">
                  <c:v>-0.75239595225768885</c:v>
                </c:pt>
                <c:pt idx="294">
                  <c:v>-0.7432916399769165</c:v>
                </c:pt>
                <c:pt idx="295">
                  <c:v>-0.73428935525150685</c:v>
                </c:pt>
                <c:pt idx="296">
                  <c:v>-0.72538805142458351</c:v>
                </c:pt>
                <c:pt idx="297">
                  <c:v>-0.7165866917856224</c:v>
                </c:pt>
                <c:pt idx="298">
                  <c:v>-0.70788424947606154</c:v>
                </c:pt>
                <c:pt idx="299">
                  <c:v>-0.69927970739586742</c:v>
                </c:pt>
                <c:pt idx="300">
                  <c:v>-0.69077205811091891</c:v>
                </c:pt>
                <c:pt idx="301">
                  <c:v>-0.68236030376135492</c:v>
                </c:pt>
                <c:pt idx="302">
                  <c:v>-0.67404345597077608</c:v>
                </c:pt>
                <c:pt idx="303">
                  <c:v>-0.66582053575641298</c:v>
                </c:pt>
                <c:pt idx="304">
                  <c:v>-0.65769057344011383</c:v>
                </c:pt>
                <c:pt idx="305">
                  <c:v>-0.64965260856029661</c:v>
                </c:pt>
                <c:pt idx="306">
                  <c:v>-0.6417056897847534</c:v>
                </c:pt>
                <c:pt idx="307">
                  <c:v>-0.63384887482441354</c:v>
                </c:pt>
                <c:pt idx="308">
                  <c:v>-0.62608123034792107</c:v>
                </c:pt>
                <c:pt idx="309">
                  <c:v>-0.61840183189715769</c:v>
                </c:pt>
                <c:pt idx="310">
                  <c:v>-0.61080976380363428</c:v>
                </c:pt>
                <c:pt idx="311">
                  <c:v>-0.60330411910575898</c:v>
                </c:pt>
                <c:pt idx="312">
                  <c:v>-0.59588399946698667</c:v>
                </c:pt>
                <c:pt idx="313">
                  <c:v>-0.58854851509483508</c:v>
                </c:pt>
                <c:pt idx="314">
                  <c:v>-0.58129678466076562</c:v>
                </c:pt>
                <c:pt idx="315">
                  <c:v>-0.57412793522092376</c:v>
                </c:pt>
                <c:pt idx="316">
                  <c:v>-0.5670411021377264</c:v>
                </c:pt>
                <c:pt idx="317">
                  <c:v>-0.56003542900229741</c:v>
                </c:pt>
                <c:pt idx="318">
                  <c:v>-0.55311006755773562</c:v>
                </c:pt>
                <c:pt idx="319">
                  <c:v>-0.546264177623217</c:v>
                </c:pt>
                <c:pt idx="320">
                  <c:v>-0.53949692701891172</c:v>
                </c:pt>
                <c:pt idx="321">
                  <c:v>-0.53280749149172169</c:v>
                </c:pt>
                <c:pt idx="322">
                  <c:v>-0.52619505464181626</c:v>
                </c:pt>
                <c:pt idx="323">
                  <c:v>-0.51965880784997165</c:v>
                </c:pt>
                <c:pt idx="324">
                  <c:v>-0.51319795020569081</c:v>
                </c:pt>
                <c:pt idx="325">
                  <c:v>-0.50681168843611135</c:v>
                </c:pt>
                <c:pt idx="326">
                  <c:v>-0.50049923683567665</c:v>
                </c:pt>
                <c:pt idx="327">
                  <c:v>-0.49425981719657436</c:v>
                </c:pt>
                <c:pt idx="328">
                  <c:v>-0.48809265873992458</c:v>
                </c:pt>
                <c:pt idx="329">
                  <c:v>-0.48199699804771418</c:v>
                </c:pt>
                <c:pt idx="330">
                  <c:v>-0.4759720789954634</c:v>
                </c:pt>
                <c:pt idx="331">
                  <c:v>-0.47001715268562189</c:v>
                </c:pt>
                <c:pt idx="332">
                  <c:v>-0.46413147738167582</c:v>
                </c:pt>
                <c:pt idx="333">
                  <c:v>-0.45831431844296949</c:v>
                </c:pt>
                <c:pt idx="334">
                  <c:v>-0.45256494826021698</c:v>
                </c:pt>
                <c:pt idx="335">
                  <c:v>-0.44688264619170992</c:v>
                </c:pt>
                <c:pt idx="336">
                  <c:v>-0.44126669850019934</c:v>
                </c:pt>
                <c:pt idx="337">
                  <c:v>-0.43571639829045289</c:v>
                </c:pt>
                <c:pt idx="338">
                  <c:v>-0.43023104544746843</c:v>
                </c:pt>
                <c:pt idx="339">
                  <c:v>-0.42480994657534421</c:v>
                </c:pt>
                <c:pt idx="340">
                  <c:v>-0.41945241493679053</c:v>
                </c:pt>
                <c:pt idx="341">
                  <c:v>-0.41415777039327389</c:v>
                </c:pt>
                <c:pt idx="342">
                  <c:v>-0.40892533934579023</c:v>
                </c:pt>
                <c:pt idx="343">
                  <c:v>-0.40375445467624987</c:v>
                </c:pt>
                <c:pt idx="344">
                  <c:v>-0.3986444556894746</c:v>
                </c:pt>
                <c:pt idx="345">
                  <c:v>-0.39359468805578901</c:v>
                </c:pt>
                <c:pt idx="346">
                  <c:v>-0.38860450375420597</c:v>
                </c:pt>
                <c:pt idx="347">
                  <c:v>-0.38367326101618981</c:v>
                </c:pt>
                <c:pt idx="348">
                  <c:v>-0.37880032426999621</c:v>
                </c:pt>
                <c:pt idx="349">
                  <c:v>-0.37398506408557297</c:v>
                </c:pt>
                <c:pt idx="350">
                  <c:v>-0.3692268571200199</c:v>
                </c:pt>
                <c:pt idx="351">
                  <c:v>-0.36452508606359491</c:v>
                </c:pt>
                <c:pt idx="352">
                  <c:v>-0.35987913958626144</c:v>
                </c:pt>
                <c:pt idx="353">
                  <c:v>-0.35528841228476543</c:v>
                </c:pt>
                <c:pt idx="354">
                  <c:v>-0.3507523046302401</c:v>
                </c:pt>
                <c:pt idx="355">
                  <c:v>-0.34627022291632203</c:v>
                </c:pt>
                <c:pt idx="356">
                  <c:v>-0.34184157920778085</c:v>
                </c:pt>
                <c:pt idx="357">
                  <c:v>-0.33746579128964455</c:v>
                </c:pt>
                <c:pt idx="358">
                  <c:v>-0.33314228261682338</c:v>
                </c:pt>
                <c:pt idx="359">
                  <c:v>-0.32887048226421561</c:v>
                </c:pt>
                <c:pt idx="360">
                  <c:v>-0.32464982487729499</c:v>
                </c:pt>
                <c:pt idx="361">
                  <c:v>-0.32047975062316747</c:v>
                </c:pt>
                <c:pt idx="362">
                  <c:v>-0.3163597051420956</c:v>
                </c:pt>
                <c:pt idx="363">
                  <c:v>-0.31228913949947751</c:v>
                </c:pt>
                <c:pt idx="364">
                  <c:v>-0.30826751013827902</c:v>
                </c:pt>
                <c:pt idx="365">
                  <c:v>-0.30429427883190996</c:v>
                </c:pt>
                <c:pt idx="366">
                  <c:v>-0.30036891263753684</c:v>
                </c:pt>
                <c:pt idx="367">
                  <c:v>-0.29649088384982919</c:v>
                </c:pt>
                <c:pt idx="368">
                  <c:v>-0.29265966995512832</c:v>
                </c:pt>
                <c:pt idx="369">
                  <c:v>-0.28887475358603759</c:v>
                </c:pt>
                <c:pt idx="370">
                  <c:v>-0.28513562247642321</c:v>
                </c:pt>
                <c:pt idx="371">
                  <c:v>-0.28144176941682392</c:v>
                </c:pt>
                <c:pt idx="372">
                  <c:v>-0.27779269221025932</c:v>
                </c:pt>
                <c:pt idx="373">
                  <c:v>-0.27418789362843604</c:v>
                </c:pt>
                <c:pt idx="374">
                  <c:v>-0.27062688136834112</c:v>
                </c:pt>
                <c:pt idx="375">
                  <c:v>-0.26710916800922146</c:v>
                </c:pt>
                <c:pt idx="376">
                  <c:v>-0.26363427096993969</c:v>
                </c:pt>
                <c:pt idx="377">
                  <c:v>-0.26020171246670676</c:v>
                </c:pt>
                <c:pt idx="378">
                  <c:v>-0.25681101947117829</c:v>
                </c:pt>
                <c:pt idx="379">
                  <c:v>-0.25346172366891867</c:v>
                </c:pt>
                <c:pt idx="380">
                  <c:v>-0.25015336141821959</c:v>
                </c:pt>
                <c:pt idx="381">
                  <c:v>-0.24688547370927386</c:v>
                </c:pt>
                <c:pt idx="382">
                  <c:v>-0.24365760612369666</c:v>
                </c:pt>
                <c:pt idx="383">
                  <c:v>-0.24046930879439204</c:v>
                </c:pt>
                <c:pt idx="384">
                  <c:v>-0.23732013636575616</c:v>
                </c:pt>
                <c:pt idx="385">
                  <c:v>-0.23420964795421831</c:v>
                </c:pt>
                <c:pt idx="386">
                  <c:v>-0.23113740710910949</c:v>
                </c:pt>
                <c:pt idx="387">
                  <c:v>-0.22810298177385938</c:v>
                </c:pt>
                <c:pt idx="388">
                  <c:v>-0.22510594424751337</c:v>
                </c:pt>
                <c:pt idx="389">
                  <c:v>-0.22214587114656856</c:v>
                </c:pt>
                <c:pt idx="390">
                  <c:v>-0.21922234336712382</c:v>
                </c:pt>
                <c:pt idx="391">
                  <c:v>-0.21633494604733783</c:v>
                </c:pt>
                <c:pt idx="392">
                  <c:v>-0.2134832685301962</c:v>
                </c:pt>
                <c:pt idx="393">
                  <c:v>-0.21066690432657756</c:v>
                </c:pt>
                <c:pt idx="394">
                  <c:v>-0.2078854510786213</c:v>
                </c:pt>
                <c:pt idx="395">
                  <c:v>-0.20513851052338808</c:v>
                </c:pt>
                <c:pt idx="396">
                  <c:v>-0.20242568845681397</c:v>
                </c:pt>
                <c:pt idx="397">
                  <c:v>-0.19974659469795047</c:v>
                </c:pt>
                <c:pt idx="398">
                  <c:v>-0.19710084305349185</c:v>
                </c:pt>
                <c:pt idx="399">
                  <c:v>-0.1944880512825819</c:v>
                </c:pt>
                <c:pt idx="400">
                  <c:v>-0.19190784106190079</c:v>
                </c:pt>
                <c:pt idx="401">
                  <c:v>-0.18935983795102571</c:v>
                </c:pt>
                <c:pt idx="402">
                  <c:v>-0.18684367135806529</c:v>
                </c:pt>
                <c:pt idx="403">
                  <c:v>-0.18435897450556152</c:v>
                </c:pt>
                <c:pt idx="404">
                  <c:v>-0.1819053843966601</c:v>
                </c:pt>
                <c:pt idx="405">
                  <c:v>-0.17948254178154213</c:v>
                </c:pt>
                <c:pt idx="406">
                  <c:v>-0.17709009112411861</c:v>
                </c:pt>
                <c:pt idx="407">
                  <c:v>-0.17472768056898128</c:v>
                </c:pt>
                <c:pt idx="408">
                  <c:v>-0.17239496190861014</c:v>
                </c:pt>
                <c:pt idx="409">
                  <c:v>-0.17009159055083284</c:v>
                </c:pt>
                <c:pt idx="410">
                  <c:v>-0.16781722548653535</c:v>
                </c:pt>
                <c:pt idx="411">
                  <c:v>-0.16557152925761909</c:v>
                </c:pt>
                <c:pt idx="412">
                  <c:v>-0.16335416792520527</c:v>
                </c:pt>
                <c:pt idx="413">
                  <c:v>-0.16116481103808056</c:v>
                </c:pt>
                <c:pt idx="414">
                  <c:v>-0.15900313160138435</c:v>
                </c:pt>
                <c:pt idx="415">
                  <c:v>-0.15686880604553505</c:v>
                </c:pt>
                <c:pt idx="416">
                  <c:v>-0.15476151419539122</c:v>
                </c:pt>
                <c:pt idx="417">
                  <c:v>-0.15268093923964859</c:v>
                </c:pt>
                <c:pt idx="418">
                  <c:v>-0.15062676770046746</c:v>
                </c:pt>
                <c:pt idx="419">
                  <c:v>-0.14859868940333171</c:v>
                </c:pt>
                <c:pt idx="420">
                  <c:v>-0.14659639744713421</c:v>
                </c:pt>
                <c:pt idx="421">
                  <c:v>-0.14461958817449003</c:v>
                </c:pt>
                <c:pt idx="422">
                  <c:v>-0.14266796114227151</c:v>
                </c:pt>
                <c:pt idx="423">
                  <c:v>-0.1407412190923682</c:v>
                </c:pt>
                <c:pt idx="424">
                  <c:v>-0.13883906792266468</c:v>
                </c:pt>
                <c:pt idx="425">
                  <c:v>-0.13696121665823879</c:v>
                </c:pt>
                <c:pt idx="426">
                  <c:v>-0.13510737742277543</c:v>
                </c:pt>
                <c:pt idx="427">
                  <c:v>-0.13327726541019669</c:v>
                </c:pt>
                <c:pt idx="428">
                  <c:v>-0.13147059885650372</c:v>
                </c:pt>
                <c:pt idx="429">
                  <c:v>-0.12968709901183234</c:v>
                </c:pt>
                <c:pt idx="430">
                  <c:v>-0.12792649011271676</c:v>
                </c:pt>
                <c:pt idx="431">
                  <c:v>-0.12618849935456367</c:v>
                </c:pt>
                <c:pt idx="432">
                  <c:v>-0.12447285686433168</c:v>
                </c:pt>
                <c:pt idx="433">
                  <c:v>-0.12277929567341765</c:v>
                </c:pt>
                <c:pt idx="434">
                  <c:v>-0.12110755169074564</c:v>
                </c:pt>
                <c:pt idx="435">
                  <c:v>-0.11945736367605973</c:v>
                </c:pt>
                <c:pt idx="436">
                  <c:v>-0.11782847321341641</c:v>
                </c:pt>
                <c:pt idx="437">
                  <c:v>-0.11622062468487801</c:v>
                </c:pt>
                <c:pt idx="438">
                  <c:v>-0.11463356524440321</c:v>
                </c:pt>
                <c:pt idx="439">
                  <c:v>-0.11306704479193519</c:v>
                </c:pt>
                <c:pt idx="440">
                  <c:v>-0.1115208159476852</c:v>
                </c:pt>
                <c:pt idx="441">
                  <c:v>-0.10999463402660979</c:v>
                </c:pt>
                <c:pt idx="442">
                  <c:v>-0.10848825701308207</c:v>
                </c:pt>
                <c:pt idx="443">
                  <c:v>-0.10700144553575325</c:v>
                </c:pt>
                <c:pt idx="444">
                  <c:v>-0.10553396284260613</c:v>
                </c:pt>
                <c:pt idx="445">
                  <c:v>-0.1040855747761963</c:v>
                </c:pt>
                <c:pt idx="446">
                  <c:v>-0.10265604974908259</c:v>
                </c:pt>
                <c:pt idx="447">
                  <c:v>-0.10124515871944323</c:v>
                </c:pt>
                <c:pt idx="448">
                  <c:v>-9.9852675166878707E-2</c:v>
                </c:pt>
                <c:pt idx="449">
                  <c:v>-9.8478375068398016E-2</c:v>
                </c:pt>
                <c:pt idx="450">
                  <c:v>-9.7122036874589132E-2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5.0905356091879312</c:v>
                </c:pt>
                <c:pt idx="1">
                  <c:v>4.3976693939292169</c:v>
                </c:pt>
                <c:pt idx="2">
                  <c:v>3.7349540295056194</c:v>
                </c:pt>
                <c:pt idx="3">
                  <c:v>3.1012492819260409</c:v>
                </c:pt>
                <c:pt idx="4">
                  <c:v>2.4954571488916457</c:v>
                </c:pt>
                <c:pt idx="5">
                  <c:v>1.9165202729509865</c:v>
                </c:pt>
                <c:pt idx="6">
                  <c:v>1.3634204160371013</c:v>
                </c:pt>
                <c:pt idx="7">
                  <c:v>0.83517699291516578</c:v>
                </c:pt>
                <c:pt idx="8">
                  <c:v>0.33084566117533143</c:v>
                </c:pt>
                <c:pt idx="9">
                  <c:v>-0.15048303449417944</c:v>
                </c:pt>
                <c:pt idx="10">
                  <c:v>-0.60968496592300525</c:v>
                </c:pt>
                <c:pt idx="11">
                  <c:v>-1.0476036750409605</c:v>
                </c:pt>
                <c:pt idx="12">
                  <c:v>-1.4650515794173735</c:v>
                </c:pt>
                <c:pt idx="13">
                  <c:v>-1.8628111316648095</c:v>
                </c:pt>
                <c:pt idx="14">
                  <c:v>-2.2416359345349299</c:v>
                </c:pt>
                <c:pt idx="15">
                  <c:v>-2.6022518134588282</c:v>
                </c:pt>
                <c:pt idx="16">
                  <c:v>-2.9453578482112803</c:v>
                </c:pt>
                <c:pt idx="17">
                  <c:v>-3.2716273653095822</c:v>
                </c:pt>
                <c:pt idx="18">
                  <c:v>-3.5817088926910863</c:v>
                </c:pt>
                <c:pt idx="19">
                  <c:v>-3.8762270781505617</c:v>
                </c:pt>
                <c:pt idx="20">
                  <c:v>-4.1557835729578674</c:v>
                </c:pt>
                <c:pt idx="21">
                  <c:v>-4.4209578820184721</c:v>
                </c:pt>
                <c:pt idx="22">
                  <c:v>-4.6723081818840146</c:v>
                </c:pt>
                <c:pt idx="23">
                  <c:v>-4.9103721078671594</c:v>
                </c:pt>
                <c:pt idx="24">
                  <c:v>-5.135667511463943</c:v>
                </c:pt>
                <c:pt idx="25">
                  <c:v>-5.3486931892385634</c:v>
                </c:pt>
                <c:pt idx="26">
                  <c:v>-5.549929584278674</c:v>
                </c:pt>
                <c:pt idx="27">
                  <c:v>-5.7398394612849213</c:v>
                </c:pt>
                <c:pt idx="28">
                  <c:v>-5.918868556315525</c:v>
                </c:pt>
                <c:pt idx="29">
                  <c:v>-6.0874462021659568</c:v>
                </c:pt>
                <c:pt idx="30">
                  <c:v>-6.2459859303244301</c:v>
                </c:pt>
                <c:pt idx="31">
                  <c:v>-6.3948860504064182</c:v>
                </c:pt>
                <c:pt idx="32">
                  <c:v>-6.5345302079352816</c:v>
                </c:pt>
                <c:pt idx="33">
                  <c:v>-6.6652879213017791</c:v>
                </c:pt>
                <c:pt idx="34">
                  <c:v>-6.7875150987017907</c:v>
                </c:pt>
                <c:pt idx="35">
                  <c:v>-6.9015545358203347</c:v>
                </c:pt>
                <c:pt idx="36">
                  <c:v>-7.0077363949988793</c:v>
                </c:pt>
                <c:pt idx="37">
                  <c:v>-7.1063786665945852</c:v>
                </c:pt>
                <c:pt idx="38">
                  <c:v>-7.1977876132112799</c:v>
                </c:pt>
                <c:pt idx="39">
                  <c:v>-7.2822581974559117</c:v>
                </c:pt>
                <c:pt idx="40">
                  <c:v>-7.3600744938478284</c:v>
                </c:pt>
                <c:pt idx="41">
                  <c:v>-7.4315100854840894</c:v>
                </c:pt>
                <c:pt idx="42">
                  <c:v>-7.4968284460399266</c:v>
                </c:pt>
                <c:pt idx="43">
                  <c:v>-7.5562833076610092</c:v>
                </c:pt>
                <c:pt idx="44">
                  <c:v>-7.6101190152822031</c:v>
                </c:pt>
                <c:pt idx="45">
                  <c:v>-7.6585708678867555</c:v>
                </c:pt>
                <c:pt idx="46">
                  <c:v>-7.701865447199606</c:v>
                </c:pt>
                <c:pt idx="47">
                  <c:v>-7.7402209342893808</c:v>
                </c:pt>
                <c:pt idx="48">
                  <c:v>-7.7738474145351288</c:v>
                </c:pt>
                <c:pt idx="49">
                  <c:v>-7.8029471713960392</c:v>
                </c:pt>
                <c:pt idx="50">
                  <c:v>-7.8277149694054957</c:v>
                </c:pt>
                <c:pt idx="51">
                  <c:v>-7.8483383267943445</c:v>
                </c:pt>
                <c:pt idx="52">
                  <c:v>-7.8649977781326346</c:v>
                </c:pt>
                <c:pt idx="53">
                  <c:v>-7.877867127364059</c:v>
                </c:pt>
                <c:pt idx="54">
                  <c:v>-7.8871136915927851</c:v>
                </c:pt>
                <c:pt idx="55">
                  <c:v>-7.8928985359685644</c:v>
                </c:pt>
                <c:pt idx="56">
                  <c:v>-7.8953767000026271</c:v>
                </c:pt>
                <c:pt idx="57">
                  <c:v>-7.8946974156341359</c:v>
                </c:pt>
                <c:pt idx="58">
                  <c:v>-7.8910043173545876</c:v>
                </c:pt>
                <c:pt idx="59">
                  <c:v>-7.8844356446858646</c:v>
                </c:pt>
                <c:pt idx="60">
                  <c:v>-7.8751244372962335</c:v>
                </c:pt>
                <c:pt idx="61">
                  <c:v>-7.8631987230277236</c:v>
                </c:pt>
                <c:pt idx="62">
                  <c:v>-7.8487816990978736</c:v>
                </c:pt>
                <c:pt idx="63">
                  <c:v>-7.8319919067287724</c:v>
                </c:pt>
                <c:pt idx="64">
                  <c:v>-7.8129433994467288</c:v>
                </c:pt>
                <c:pt idx="65">
                  <c:v>-7.791745905286553</c:v>
                </c:pt>
                <c:pt idx="66">
                  <c:v>-7.7685049831256201</c:v>
                </c:pt>
                <c:pt idx="67">
                  <c:v>-7.7433221733643007</c:v>
                </c:pt>
                <c:pt idx="68">
                  <c:v>-7.7162951431610711</c:v>
                </c:pt>
                <c:pt idx="69">
                  <c:v>-7.687517826422857</c:v>
                </c:pt>
                <c:pt idx="70">
                  <c:v>-7.6570805587434272</c:v>
                </c:pt>
                <c:pt idx="71">
                  <c:v>-7.6250702074754759</c:v>
                </c:pt>
                <c:pt idx="72">
                  <c:v>-7.5915702971149717</c:v>
                </c:pt>
                <c:pt idx="73">
                  <c:v>-7.5566611301696263</c:v>
                </c:pt>
                <c:pt idx="74">
                  <c:v>-7.5204199036769044</c:v>
                </c:pt>
                <c:pt idx="75">
                  <c:v>-7.4829208215307101</c:v>
                </c:pt>
                <c:pt idx="76">
                  <c:v>-7.4442352027699705</c:v>
                </c:pt>
                <c:pt idx="77">
                  <c:v>-7.4044315859765497</c:v>
                </c:pt>
                <c:pt idx="78">
                  <c:v>-7.3635758299244234</c:v>
                </c:pt>
                <c:pt idx="79">
                  <c:v>-7.3217312106167549</c:v>
                </c:pt>
                <c:pt idx="80">
                  <c:v>-7.2789585148422971</c:v>
                </c:pt>
                <c:pt idx="81">
                  <c:v>-7.2353161303778428</c:v>
                </c:pt>
                <c:pt idx="82">
                  <c:v>-7.190860132958508</c:v>
                </c:pt>
                <c:pt idx="83">
                  <c:v>-7.145644370133212</c:v>
                </c:pt>
                <c:pt idx="84">
                  <c:v>-7.0997205421183605</c:v>
                </c:pt>
                <c:pt idx="85">
                  <c:v>-7.0531382797584978</c:v>
                </c:pt>
                <c:pt idx="86">
                  <c:v>-7.0059452196986305</c:v>
                </c:pt>
                <c:pt idx="87">
                  <c:v>-6.9581870768691569</c:v>
                </c:pt>
                <c:pt idx="88">
                  <c:v>-6.909907714380485</c:v>
                </c:pt>
                <c:pt idx="89">
                  <c:v>-6.8611492109208605</c:v>
                </c:pt>
                <c:pt idx="90">
                  <c:v>-6.8119519257475405</c:v>
                </c:pt>
                <c:pt idx="91">
                  <c:v>-6.7623545613580145</c:v>
                </c:pt>
                <c:pt idx="92">
                  <c:v>-6.7123942239248802</c:v>
                </c:pt>
                <c:pt idx="93">
                  <c:v>-6.6621064815748054</c:v>
                </c:pt>
                <c:pt idx="94">
                  <c:v>-6.6115254205891727</c:v>
                </c:pt>
                <c:pt idx="95">
                  <c:v>-6.5606836996010012</c:v>
                </c:pt>
                <c:pt idx="96">
                  <c:v>-6.5096126018601712</c:v>
                </c:pt>
                <c:pt idx="97">
                  <c:v>-6.4583420856361684</c:v>
                </c:pt>
                <c:pt idx="98">
                  <c:v>-6.4069008328251726</c:v>
                </c:pt>
                <c:pt idx="99">
                  <c:v>-6.3553162958257996</c:v>
                </c:pt>
                <c:pt idx="100">
                  <c:v>-6.3036147427454408</c:v>
                </c:pt>
                <c:pt idx="101">
                  <c:v>-6.2518213009969532</c:v>
                </c:pt>
                <c:pt idx="102">
                  <c:v>-6.1999599993431982</c:v>
                </c:pt>
                <c:pt idx="103">
                  <c:v>-6.148053808444895</c:v>
                </c:pt>
                <c:pt idx="104">
                  <c:v>-6.0961246799651958</c:v>
                </c:pt>
                <c:pt idx="105">
                  <c:v>-6.0441935842824694</c:v>
                </c:pt>
                <c:pt idx="106">
                  <c:v>-5.9922805468608882</c:v>
                </c:pt>
                <c:pt idx="107">
                  <c:v>-5.9404046833266708</c:v>
                </c:pt>
                <c:pt idx="108">
                  <c:v>-5.8885842332959983</c:v>
                </c:pt>
                <c:pt idx="109">
                  <c:v>-5.8368365929990844</c:v>
                </c:pt>
                <c:pt idx="110">
                  <c:v>-5.7851783467431401</c:v>
                </c:pt>
                <c:pt idx="111">
                  <c:v>-5.7336252972555455</c:v>
                </c:pt>
                <c:pt idx="112">
                  <c:v>-5.68219249494694</c:v>
                </c:pt>
                <c:pt idx="113">
                  <c:v>-5.6308942661326471</c:v>
                </c:pt>
                <c:pt idx="114">
                  <c:v>-5.5797442402492949</c:v>
                </c:pt>
                <c:pt idx="115">
                  <c:v>-5.5287553761023132</c:v>
                </c:pt>
                <c:pt idx="116">
                  <c:v>-5.4779399871786438</c:v>
                </c:pt>
                <c:pt idx="117">
                  <c:v>-5.4273097660577756</c:v>
                </c:pt>
                <c:pt idx="118">
                  <c:v>-5.3768758079529615</c:v>
                </c:pt>
                <c:pt idx="119">
                  <c:v>-5.3266486334135177</c:v>
                </c:pt>
                <c:pt idx="120">
                  <c:v>-5.2766382102177438</c:v>
                </c:pt>
                <c:pt idx="121">
                  <c:v>-5.2268539744851488</c:v>
                </c:pt>
                <c:pt idx="122">
                  <c:v>-5.1773048510355739</c:v>
                </c:pt>
                <c:pt idx="123">
                  <c:v>-5.1279992730217652</c:v>
                </c:pt>
                <c:pt idx="124">
                  <c:v>-5.0789452008610656</c:v>
                </c:pt>
                <c:pt idx="125">
                  <c:v>-5.0301501404910036</c:v>
                </c:pt>
                <c:pt idx="126">
                  <c:v>-4.9816211609725514</c:v>
                </c:pt>
                <c:pt idx="127">
                  <c:v>-4.9333649114641158</c:v>
                </c:pt>
                <c:pt idx="128">
                  <c:v>-4.8853876375884298</c:v>
                </c:pt>
                <c:pt idx="129">
                  <c:v>-4.8376951972137148</c:v>
                </c:pt>
                <c:pt idx="130">
                  <c:v>-4.7902930756697994</c:v>
                </c:pt>
                <c:pt idx="131">
                  <c:v>-4.7431864004190363</c:v>
                </c:pt>
                <c:pt idx="132">
                  <c:v>-4.696379955201234</c:v>
                </c:pt>
                <c:pt idx="133">
                  <c:v>-4.6498781936711593</c:v>
                </c:pt>
                <c:pt idx="134">
                  <c:v>-4.6036852525463869</c:v>
                </c:pt>
                <c:pt idx="135">
                  <c:v>-4.5578049642827807</c:v>
                </c:pt>
                <c:pt idx="136">
                  <c:v>-4.5122408692942138</c:v>
                </c:pt>
                <c:pt idx="137">
                  <c:v>-4.4669962277325288</c:v>
                </c:pt>
                <c:pt idx="138">
                  <c:v>-4.422074030843218</c:v>
                </c:pt>
                <c:pt idx="139">
                  <c:v>-4.3774770119117505</c:v>
                </c:pt>
                <c:pt idx="140">
                  <c:v>-4.3332076568148921</c:v>
                </c:pt>
                <c:pt idx="141">
                  <c:v>-4.2892682141909502</c:v>
                </c:pt>
                <c:pt idx="142">
                  <c:v>-4.2456607052422948</c:v>
                </c:pt>
                <c:pt idx="143">
                  <c:v>-4.2023869331830959</c:v>
                </c:pt>
                <c:pt idx="144">
                  <c:v>-4.1594484923447261</c:v>
                </c:pt>
                <c:pt idx="145">
                  <c:v>-4.1168467769508741</c:v>
                </c:pt>
                <c:pt idx="146">
                  <c:v>-4.0745829895739556</c:v>
                </c:pt>
                <c:pt idx="147">
                  <c:v>-4.0326581492840088</c:v>
                </c:pt>
                <c:pt idx="148">
                  <c:v>-3.9910730995009116</c:v>
                </c:pt>
                <c:pt idx="149">
                  <c:v>-3.949828515560291</c:v>
                </c:pt>
                <c:pt idx="150">
                  <c:v>-3.9089249120032217</c:v>
                </c:pt>
                <c:pt idx="151">
                  <c:v>-3.8683626495994199</c:v>
                </c:pt>
                <c:pt idx="152">
                  <c:v>-3.8281419421132319</c:v>
                </c:pt>
                <c:pt idx="153">
                  <c:v>-3.7882628628215507</c:v>
                </c:pt>
                <c:pt idx="154">
                  <c:v>-3.7487253507922951</c:v>
                </c:pt>
                <c:pt idx="155">
                  <c:v>-3.7095292169319078</c:v>
                </c:pt>
                <c:pt idx="156">
                  <c:v>-3.6706741498099822</c:v>
                </c:pt>
                <c:pt idx="157">
                  <c:v>-3.6321597212688466</c:v>
                </c:pt>
                <c:pt idx="158">
                  <c:v>-3.5939853918256675</c:v>
                </c:pt>
                <c:pt idx="159">
                  <c:v>-3.5561505158743811</c:v>
                </c:pt>
                <c:pt idx="160">
                  <c:v>-3.5186543466944844</c:v>
                </c:pt>
                <c:pt idx="161">
                  <c:v>-3.4814960412734637</c:v>
                </c:pt>
                <c:pt idx="162">
                  <c:v>-3.4446746649494639</c:v>
                </c:pt>
                <c:pt idx="163">
                  <c:v>-3.4081891958804911</c:v>
                </c:pt>
                <c:pt idx="164">
                  <c:v>-3.3720385293462498</c:v>
                </c:pt>
                <c:pt idx="165">
                  <c:v>-3.3362214818885572</c:v>
                </c:pt>
                <c:pt idx="166">
                  <c:v>-3.3007367952959892</c:v>
                </c:pt>
                <c:pt idx="167">
                  <c:v>-3.2655831404382281</c:v>
                </c:pt>
                <c:pt idx="168">
                  <c:v>-3.2307591209554838</c:v>
                </c:pt>
                <c:pt idx="169">
                  <c:v>-3.1962632768080232</c:v>
                </c:pt>
                <c:pt idx="170">
                  <c:v>-3.1620940876908072</c:v>
                </c:pt>
                <c:pt idx="171">
                  <c:v>-3.1282499763179734</c:v>
                </c:pt>
                <c:pt idx="172">
                  <c:v>-3.0947293115817587</c:v>
                </c:pt>
                <c:pt idx="173">
                  <c:v>-3.0615304115903057</c:v>
                </c:pt>
                <c:pt idx="174">
                  <c:v>-3.0286515465886725</c:v>
                </c:pt>
                <c:pt idx="175">
                  <c:v>-2.996090941767128</c:v>
                </c:pt>
                <c:pt idx="176">
                  <c:v>-2.9638467799607455</c:v>
                </c:pt>
                <c:pt idx="177">
                  <c:v>-2.9319172042441783</c:v>
                </c:pt>
                <c:pt idx="178">
                  <c:v>-2.9003003204252842</c:v>
                </c:pt>
                <c:pt idx="179">
                  <c:v>-2.8689941994412367</c:v>
                </c:pt>
                <c:pt idx="180">
                  <c:v>-2.8379968796605581</c:v>
                </c:pt>
                <c:pt idx="181">
                  <c:v>-2.8073063690944244</c:v>
                </c:pt>
                <c:pt idx="182">
                  <c:v>-2.7769206475204862</c:v>
                </c:pt>
                <c:pt idx="183">
                  <c:v>-2.7468376685223146</c:v>
                </c:pt>
                <c:pt idx="184">
                  <c:v>-2.7170553614474549</c:v>
                </c:pt>
                <c:pt idx="185">
                  <c:v>-2.6875716332870487</c:v>
                </c:pt>
                <c:pt idx="186">
                  <c:v>-2.6583843704797578</c:v>
                </c:pt>
                <c:pt idx="187">
                  <c:v>-2.6294914406427559</c:v>
                </c:pt>
                <c:pt idx="188">
                  <c:v>-2.6008906942323744</c:v>
                </c:pt>
                <c:pt idx="189">
                  <c:v>-2.5725799661368973</c:v>
                </c:pt>
                <c:pt idx="190">
                  <c:v>-2.544557077203994</c:v>
                </c:pt>
                <c:pt idx="191">
                  <c:v>-2.5168198357050922</c:v>
                </c:pt>
                <c:pt idx="192">
                  <c:v>-2.4893660387389898</c:v>
                </c:pt>
                <c:pt idx="193">
                  <c:v>-2.4621934735768556</c:v>
                </c:pt>
                <c:pt idx="194">
                  <c:v>-2.435299918950776</c:v>
                </c:pt>
                <c:pt idx="195">
                  <c:v>-2.4086831462878542</c:v>
                </c:pt>
                <c:pt idx="196">
                  <c:v>-2.3823409208918442</c:v>
                </c:pt>
                <c:pt idx="197">
                  <c:v>-2.3562710030742195</c:v>
                </c:pt>
                <c:pt idx="198">
                  <c:v>-2.3304711492364905</c:v>
                </c:pt>
                <c:pt idx="199">
                  <c:v>-2.3049391129055778</c:v>
                </c:pt>
                <c:pt idx="200">
                  <c:v>-2.2796726457239127</c:v>
                </c:pt>
                <c:pt idx="201">
                  <c:v>-2.2546694983959292</c:v>
                </c:pt>
                <c:pt idx="202">
                  <c:v>-2.2299274215925413</c:v>
                </c:pt>
                <c:pt idx="203">
                  <c:v>-2.2054441668151474</c:v>
                </c:pt>
                <c:pt idx="204">
                  <c:v>-2.1812174872206107</c:v>
                </c:pt>
                <c:pt idx="205">
                  <c:v>-2.1572451384087028</c:v>
                </c:pt>
                <c:pt idx="206">
                  <c:v>-2.1335248791733279</c:v>
                </c:pt>
                <c:pt idx="207">
                  <c:v>-2.110054472218915</c:v>
                </c:pt>
                <c:pt idx="208">
                  <c:v>-2.086831684843228</c:v>
                </c:pt>
                <c:pt idx="209">
                  <c:v>-2.0638542895878635</c:v>
                </c:pt>
                <c:pt idx="210">
                  <c:v>-2.0411200648575933</c:v>
                </c:pt>
                <c:pt idx="211">
                  <c:v>-2.0186267955097668</c:v>
                </c:pt>
                <c:pt idx="212">
                  <c:v>-1.9963722734148288</c:v>
                </c:pt>
                <c:pt idx="213">
                  <c:v>-1.9743542979890716</c:v>
                </c:pt>
                <c:pt idx="214">
                  <c:v>-1.952570676700647</c:v>
                </c:pt>
                <c:pt idx="215">
                  <c:v>-1.9310192255498311</c:v>
                </c:pt>
                <c:pt idx="216">
                  <c:v>-1.9096977695245265</c:v>
                </c:pt>
                <c:pt idx="217">
                  <c:v>-1.8886041430319271</c:v>
                </c:pt>
                <c:pt idx="218">
                  <c:v>-1.8677361903072465</c:v>
                </c:pt>
                <c:pt idx="219">
                  <c:v>-1.8470917658003809</c:v>
                </c:pt>
                <c:pt idx="220">
                  <c:v>-1.8266687345413506</c:v>
                </c:pt>
                <c:pt idx="221">
                  <c:v>-1.8064649724853146</c:v>
                </c:pt>
                <c:pt idx="222">
                  <c:v>-1.7864783668379587</c:v>
                </c:pt>
                <c:pt idx="223">
                  <c:v>-1.7667068163620041</c:v>
                </c:pt>
                <c:pt idx="224">
                  <c:v>-1.7471482316655444</c:v>
                </c:pt>
                <c:pt idx="225">
                  <c:v>-1.7278005354729538</c:v>
                </c:pt>
                <c:pt idx="226">
                  <c:v>-1.7086616628789946</c:v>
                </c:pt>
                <c:pt idx="227">
                  <c:v>-1.6897295615868273</c:v>
                </c:pt>
                <c:pt idx="228">
                  <c:v>-1.6710021921305038</c:v>
                </c:pt>
                <c:pt idx="229">
                  <c:v>-1.6524775280825845</c:v>
                </c:pt>
                <c:pt idx="230">
                  <c:v>-1.6341535562474614</c:v>
                </c:pt>
                <c:pt idx="231">
                  <c:v>-1.6160282768409358</c:v>
                </c:pt>
                <c:pt idx="232">
                  <c:v>-1.5980997036566236</c:v>
                </c:pt>
                <c:pt idx="233">
                  <c:v>-1.5803658642196745</c:v>
                </c:pt>
                <c:pt idx="234">
                  <c:v>-1.562824799928358</c:v>
                </c:pt>
                <c:pt idx="235">
                  <c:v>-1.5454745661839735</c:v>
                </c:pt>
                <c:pt idx="236">
                  <c:v>-1.5283132325095643</c:v>
                </c:pt>
                <c:pt idx="237">
                  <c:v>-1.5113388826578955</c:v>
                </c:pt>
                <c:pt idx="238">
                  <c:v>-1.4945496147091366</c:v>
                </c:pt>
                <c:pt idx="239">
                  <c:v>-1.4779435411586586</c:v>
                </c:pt>
                <c:pt idx="240">
                  <c:v>-1.4615187889953647</c:v>
                </c:pt>
                <c:pt idx="241">
                  <c:v>-1.4452734997709487</c:v>
                </c:pt>
                <c:pt idx="242">
                  <c:v>-1.4292058296604528</c:v>
                </c:pt>
                <c:pt idx="243">
                  <c:v>-1.4133139495144977</c:v>
                </c:pt>
                <c:pt idx="244">
                  <c:v>-1.3975960449035361</c:v>
                </c:pt>
                <c:pt idx="245">
                  <c:v>-1.3820503161544591</c:v>
                </c:pt>
                <c:pt idx="246">
                  <c:v>-1.3666749783799057</c:v>
                </c:pt>
                <c:pt idx="247">
                  <c:v>-1.3514682615005624</c:v>
                </c:pt>
                <c:pt idx="248">
                  <c:v>-1.336428410260784</c:v>
                </c:pt>
                <c:pt idx="249">
                  <c:v>-1.3215536842378106</c:v>
                </c:pt>
                <c:pt idx="250">
                  <c:v>-1.3068423578448705</c:v>
                </c:pt>
                <c:pt idx="251">
                  <c:v>-1.2922927203284447</c:v>
                </c:pt>
                <c:pt idx="252">
                  <c:v>-1.2779030757599419</c:v>
                </c:pt>
                <c:pt idx="253">
                  <c:v>-1.2636717430220574</c:v>
                </c:pt>
                <c:pt idx="254">
                  <c:v>-1.2495970557900353</c:v>
                </c:pt>
                <c:pt idx="255">
                  <c:v>-1.2356773625081015</c:v>
                </c:pt>
                <c:pt idx="256">
                  <c:v>-1.2219110263612452</c:v>
                </c:pt>
                <c:pt idx="257">
                  <c:v>-1.208296425242622</c:v>
                </c:pt>
                <c:pt idx="258">
                  <c:v>-1.1948319517167423</c:v>
                </c:pt>
                <c:pt idx="259">
                  <c:v>-1.181516012978667</c:v>
                </c:pt>
                <c:pt idx="260">
                  <c:v>-1.1683470308094479</c:v>
                </c:pt>
                <c:pt idx="261">
                  <c:v>-1.1553234415278406</c:v>
                </c:pt>
                <c:pt idx="262">
                  <c:v>-1.1424436959387325</c:v>
                </c:pt>
                <c:pt idx="263">
                  <c:v>-1.1297062592782035</c:v>
                </c:pt>
                <c:pt idx="264">
                  <c:v>-1.1171096111555603</c:v>
                </c:pt>
                <c:pt idx="265">
                  <c:v>-1.1046522454923591</c:v>
                </c:pt>
                <c:pt idx="266">
                  <c:v>-1.0923326704587546</c:v>
                </c:pt>
                <c:pt idx="267">
                  <c:v>-1.0801494084071419</c:v>
                </c:pt>
                <c:pt idx="268">
                  <c:v>-1.0681009958033669</c:v>
                </c:pt>
                <c:pt idx="269">
                  <c:v>-1.0561859831555147</c:v>
                </c:pt>
                <c:pt idx="270">
                  <c:v>-1.0444029349405821</c:v>
                </c:pt>
                <c:pt idx="271">
                  <c:v>-1.0327504295289835</c:v>
                </c:pt>
                <c:pt idx="272">
                  <c:v>-1.0212270591071544</c:v>
                </c:pt>
                <c:pt idx="273">
                  <c:v>-1.0098314295982185</c:v>
                </c:pt>
                <c:pt idx="274">
                  <c:v>-0.99856216058103386</c:v>
                </c:pt>
                <c:pt idx="275">
                  <c:v>-0.98741788520752172</c:v>
                </c:pt>
                <c:pt idx="276">
                  <c:v>-0.97639725011854561</c:v>
                </c:pt>
                <c:pt idx="277">
                  <c:v>-0.96549891535828469</c:v>
                </c:pt>
                <c:pt idx="278">
                  <c:v>-0.9547215542873817</c:v>
                </c:pt>
                <c:pt idx="279">
                  <c:v>-0.94406385349478827</c:v>
                </c:pt>
                <c:pt idx="280">
                  <c:v>-0.93352451270852155</c:v>
                </c:pt>
                <c:pt idx="281">
                  <c:v>-0.92310224470528579</c:v>
                </c:pt>
                <c:pt idx="282">
                  <c:v>-0.91279577521921695</c:v>
                </c:pt>
                <c:pt idx="283">
                  <c:v>-0.90260384284968498</c:v>
                </c:pt>
                <c:pt idx="284">
                  <c:v>-0.892525198968248</c:v>
                </c:pt>
                <c:pt idx="285">
                  <c:v>-0.88255860762491845</c:v>
                </c:pt>
                <c:pt idx="286">
                  <c:v>-0.87270284545369436</c:v>
                </c:pt>
                <c:pt idx="287">
                  <c:v>-0.86295670157755222</c:v>
                </c:pt>
                <c:pt idx="288">
                  <c:v>-0.8533189775128136</c:v>
                </c:pt>
                <c:pt idx="289">
                  <c:v>-0.84378848707307796</c:v>
                </c:pt>
                <c:pt idx="290">
                  <c:v>-0.83436405627269861</c:v>
                </c:pt>
                <c:pt idx="291">
                  <c:v>-0.82504452322994348</c:v>
                </c:pt>
                <c:pt idx="292">
                  <c:v>-0.81582873806975953</c:v>
                </c:pt>
                <c:pt idx="293">
                  <c:v>-0.80671556282633783</c:v>
                </c:pt>
                <c:pt idx="294">
                  <c:v>-0.79770387134541798</c:v>
                </c:pt>
                <c:pt idx="295">
                  <c:v>-0.78879254918648889</c:v>
                </c:pt>
                <c:pt idx="296">
                  <c:v>-0.7799804935247836</c:v>
                </c:pt>
                <c:pt idx="297">
                  <c:v>-0.77126661305326061</c:v>
                </c:pt>
                <c:pt idx="298">
                  <c:v>-0.76264982788450353</c:v>
                </c:pt>
                <c:pt idx="299">
                  <c:v>-0.75412906945267899</c:v>
                </c:pt>
                <c:pt idx="300">
                  <c:v>-0.74570328041546552</c:v>
                </c:pt>
                <c:pt idx="301">
                  <c:v>-0.73737141455611033</c:v>
                </c:pt>
                <c:pt idx="302">
                  <c:v>-0.72913243668555394</c:v>
                </c:pt>
                <c:pt idx="303">
                  <c:v>-0.72098532254476633</c:v>
                </c:pt>
                <c:pt idx="304">
                  <c:v>-0.71292905870716961</c:v>
                </c:pt>
                <c:pt idx="305">
                  <c:v>-0.70496264248133134</c:v>
                </c:pt>
                <c:pt idx="306">
                  <c:v>-0.69708508181384687</c:v>
                </c:pt>
                <c:pt idx="307">
                  <c:v>-0.68929539519254202</c:v>
                </c:pt>
                <c:pt idx="308">
                  <c:v>-0.68159261154987927</c:v>
                </c:pt>
                <c:pt idx="309">
                  <c:v>-0.67397577016673915</c:v>
                </c:pt>
                <c:pt idx="310">
                  <c:v>-0.66644392057650681</c:v>
                </c:pt>
                <c:pt idx="311">
                  <c:v>-0.65899612246952122</c:v>
                </c:pt>
                <c:pt idx="312">
                  <c:v>-0.65163144559790009</c:v>
                </c:pt>
                <c:pt idx="313">
                  <c:v>-0.6443489696807575</c:v>
                </c:pt>
                <c:pt idx="314">
                  <c:v>-0.63714778430984209</c:v>
                </c:pt>
                <c:pt idx="315">
                  <c:v>-0.63002698885560582</c:v>
                </c:pt>
                <c:pt idx="316">
                  <c:v>-0.62298569237372325</c:v>
                </c:pt>
                <c:pt idx="317">
                  <c:v>-0.61602301351207744</c:v>
                </c:pt>
                <c:pt idx="318">
                  <c:v>-0.60913808041822248</c:v>
                </c:pt>
                <c:pt idx="319">
                  <c:v>-0.60233003064734969</c:v>
                </c:pt>
                <c:pt idx="320">
                  <c:v>-0.59559801107075272</c:v>
                </c:pt>
                <c:pt idx="321">
                  <c:v>-0.58894117778482213</c:v>
                </c:pt>
                <c:pt idx="322">
                  <c:v>-0.582358696020567</c:v>
                </c:pt>
                <c:pt idx="323">
                  <c:v>-0.57584974005368506</c:v>
                </c:pt>
                <c:pt idx="324">
                  <c:v>-0.5694134931151813</c:v>
                </c:pt>
                <c:pt idx="325">
                  <c:v>-0.56304914730255928</c:v>
                </c:pt>
                <c:pt idx="326">
                  <c:v>-0.55675590349157766</c:v>
                </c:pt>
                <c:pt idx="327">
                  <c:v>-0.55053297124859002</c:v>
                </c:pt>
                <c:pt idx="328">
                  <c:v>-0.54437956874347737</c:v>
                </c:pt>
                <c:pt idx="329">
                  <c:v>-0.5382949226631768</c:v>
                </c:pt>
                <c:pt idx="330">
                  <c:v>-0.53227826812580725</c:v>
                </c:pt>
                <c:pt idx="331">
                  <c:v>-0.52632884859541096</c:v>
                </c:pt>
                <c:pt idx="332">
                  <c:v>-0.52044591579730848</c:v>
                </c:pt>
                <c:pt idx="333">
                  <c:v>-0.51462872963407258</c:v>
                </c:pt>
                <c:pt idx="334">
                  <c:v>-0.50887655810212684</c:v>
                </c:pt>
                <c:pt idx="335">
                  <c:v>-0.5031886772089762</c:v>
                </c:pt>
                <c:pt idx="336">
                  <c:v>-0.49756437089106526</c:v>
                </c:pt>
                <c:pt idx="337">
                  <c:v>-0.49200293093227609</c:v>
                </c:pt>
                <c:pt idx="338">
                  <c:v>-0.48650365688306629</c:v>
                </c:pt>
                <c:pt idx="339">
                  <c:v>-0.48106585598024382</c:v>
                </c:pt>
                <c:pt idx="340">
                  <c:v>-0.47568884306739212</c:v>
                </c:pt>
                <c:pt idx="341">
                  <c:v>-0.47037194051593445</c:v>
                </c:pt>
                <c:pt idx="342">
                  <c:v>-0.46511447814685219</c:v>
                </c:pt>
                <c:pt idx="343">
                  <c:v>-0.45991579315304376</c:v>
                </c:pt>
                <c:pt idx="344">
                  <c:v>-0.45477523002234188</c:v>
                </c:pt>
                <c:pt idx="345">
                  <c:v>-0.44969214046117284</c:v>
                </c:pt>
                <c:pt idx="346">
                  <c:v>-0.44466588331887263</c:v>
                </c:pt>
                <c:pt idx="347">
                  <c:v>-0.43969582451264788</c:v>
                </c:pt>
                <c:pt idx="348">
                  <c:v>-0.43478133695319171</c:v>
                </c:pt>
                <c:pt idx="349">
                  <c:v>-0.42992180047094547</c:v>
                </c:pt>
                <c:pt idx="350">
                  <c:v>-0.42511660174301358</c:v>
                </c:pt>
                <c:pt idx="351">
                  <c:v>-0.42036513422072252</c:v>
                </c:pt>
                <c:pt idx="352">
                  <c:v>-0.41566679805783169</c:v>
                </c:pt>
                <c:pt idx="353">
                  <c:v>-0.41102100003938391</c:v>
                </c:pt>
                <c:pt idx="354">
                  <c:v>-0.40642715351120828</c:v>
                </c:pt>
                <c:pt idx="355">
                  <c:v>-0.40188467831005686</c:v>
                </c:pt>
                <c:pt idx="356">
                  <c:v>-0.39739300069438888</c:v>
                </c:pt>
                <c:pt idx="357">
                  <c:v>-0.39295155327579134</c:v>
                </c:pt>
                <c:pt idx="358">
                  <c:v>-0.38855977495103766</c:v>
                </c:pt>
                <c:pt idx="359">
                  <c:v>-0.38421711083477617</c:v>
                </c:pt>
                <c:pt idx="360">
                  <c:v>-0.37992301219285596</c:v>
                </c:pt>
                <c:pt idx="361">
                  <c:v>-0.37567693637627986</c:v>
                </c:pt>
                <c:pt idx="362">
                  <c:v>-0.37147834675578129</c:v>
                </c:pt>
                <c:pt idx="363">
                  <c:v>-0.36732671265703148</c:v>
                </c:pt>
                <c:pt idx="364">
                  <c:v>-0.36322150929645847</c:v>
                </c:pt>
                <c:pt idx="365">
                  <c:v>-0.35916221771769125</c:v>
                </c:pt>
                <c:pt idx="366">
                  <c:v>-0.35514832472861418</c:v>
                </c:pt>
                <c:pt idx="367">
                  <c:v>-0.35117932283903464</c:v>
                </c:pt>
                <c:pt idx="368">
                  <c:v>-0.34725471019895637</c:v>
                </c:pt>
                <c:pt idx="369">
                  <c:v>-0.34337399053746043</c:v>
                </c:pt>
                <c:pt idx="370">
                  <c:v>-0.33953667310218266</c:v>
                </c:pt>
                <c:pt idx="371">
                  <c:v>-0.33574227259939343</c:v>
                </c:pt>
                <c:pt idx="372">
                  <c:v>-0.33199030913466493</c:v>
                </c:pt>
                <c:pt idx="373">
                  <c:v>-0.32828030815413434</c:v>
                </c:pt>
                <c:pt idx="374">
                  <c:v>-0.32461180038634857</c:v>
                </c:pt>
                <c:pt idx="375">
                  <c:v>-0.32098432178469388</c:v>
                </c:pt>
                <c:pt idx="376">
                  <c:v>-0.31739741347040112</c:v>
                </c:pt>
                <c:pt idx="377">
                  <c:v>-0.31385062167612882</c:v>
                </c:pt>
                <c:pt idx="378">
                  <c:v>-0.31034349769011227</c:v>
                </c:pt>
                <c:pt idx="379">
                  <c:v>-0.30687559780088242</c:v>
                </c:pt>
                <c:pt idx="380">
                  <c:v>-0.30344648324254442</c:v>
                </c:pt>
                <c:pt idx="381">
                  <c:v>-0.30005572014061754</c:v>
                </c:pt>
                <c:pt idx="382">
                  <c:v>-0.29670287945842372</c:v>
                </c:pt>
                <c:pt idx="383">
                  <c:v>-0.29338753694403036</c:v>
                </c:pt>
                <c:pt idx="384">
                  <c:v>-0.29010927307773615</c:v>
                </c:pt>
                <c:pt idx="385">
                  <c:v>-0.28686767302009986</c:v>
                </c:pt>
                <c:pt idx="386">
                  <c:v>-0.28366232656050477</c:v>
                </c:pt>
                <c:pt idx="387">
                  <c:v>-0.28049282806625653</c:v>
                </c:pt>
                <c:pt idx="388">
                  <c:v>-0.27735877643220802</c:v>
                </c:pt>
                <c:pt idx="389">
                  <c:v>-0.27425977503091065</c:v>
                </c:pt>
                <c:pt idx="390">
                  <c:v>-0.27119543166328386</c:v>
                </c:pt>
                <c:pt idx="391">
                  <c:v>-0.26816535850980083</c:v>
                </c:pt>
                <c:pt idx="392">
                  <c:v>-0.26516917208218527</c:v>
                </c:pt>
                <c:pt idx="393">
                  <c:v>-0.26220649317561401</c:v>
                </c:pt>
                <c:pt idx="394">
                  <c:v>-0.25927694682142471</c:v>
                </c:pt>
                <c:pt idx="395">
                  <c:v>-0.25638016224031895</c:v>
                </c:pt>
                <c:pt idx="396">
                  <c:v>-0.25351577279606008</c:v>
                </c:pt>
                <c:pt idx="397">
                  <c:v>-0.25068341594966176</c:v>
                </c:pt>
                <c:pt idx="398">
                  <c:v>-0.24788273321406179</c:v>
                </c:pt>
                <c:pt idx="399">
                  <c:v>-0.24511337010927362</c:v>
                </c:pt>
                <c:pt idx="400">
                  <c:v>-0.24237497611801848</c:v>
                </c:pt>
                <c:pt idx="401">
                  <c:v>-0.23966720464182803</c:v>
                </c:pt>
                <c:pt idx="402">
                  <c:v>-0.23698971295761442</c:v>
                </c:pt>
                <c:pt idx="403">
                  <c:v>-0.23434216217470583</c:v>
                </c:pt>
                <c:pt idx="404">
                  <c:v>-0.23172421719233952</c:v>
                </c:pt>
                <c:pt idx="405">
                  <c:v>-0.22913554665761127</c:v>
                </c:pt>
                <c:pt idx="406">
                  <c:v>-0.22657582292387643</c:v>
                </c:pt>
                <c:pt idx="407">
                  <c:v>-0.22404472200959563</c:v>
                </c:pt>
                <c:pt idx="408">
                  <c:v>-0.22154192355762506</c:v>
                </c:pt>
                <c:pt idx="409">
                  <c:v>-0.21906711079494354</c:v>
                </c:pt>
                <c:pt idx="410">
                  <c:v>-0.21661997049281559</c:v>
                </c:pt>
                <c:pt idx="411">
                  <c:v>-0.21420019292738254</c:v>
                </c:pt>
                <c:pt idx="412">
                  <c:v>-0.21180747184068102</c:v>
                </c:pt>
                <c:pt idx="413">
                  <c:v>-0.20944150440208237</c:v>
                </c:pt>
                <c:pt idx="414">
                  <c:v>-0.20710199117014971</c:v>
                </c:pt>
                <c:pt idx="415">
                  <c:v>-0.20478863605491049</c:v>
                </c:pt>
                <c:pt idx="416">
                  <c:v>-0.20250114628053467</c:v>
                </c:pt>
                <c:pt idx="417">
                  <c:v>-0.20023923234842306</c:v>
                </c:pt>
                <c:pt idx="418">
                  <c:v>-0.19800260800069391</c:v>
                </c:pt>
                <c:pt idx="419">
                  <c:v>-0.19579099018406809</c:v>
                </c:pt>
                <c:pt idx="420">
                  <c:v>-0.19360409901414799</c:v>
                </c:pt>
                <c:pt idx="421">
                  <c:v>-0.19144165774008748</c:v>
                </c:pt>
                <c:pt idx="422">
                  <c:v>-0.18930339270964369</c:v>
                </c:pt>
                <c:pt idx="423">
                  <c:v>-0.18718903333461581</c:v>
                </c:pt>
                <c:pt idx="424">
                  <c:v>-0.18509831205665789</c:v>
                </c:pt>
                <c:pt idx="425">
                  <c:v>-0.18303096431346735</c:v>
                </c:pt>
                <c:pt idx="426">
                  <c:v>-0.18098672850534525</c:v>
                </c:pt>
                <c:pt idx="427">
                  <c:v>-0.17896534596212085</c:v>
                </c:pt>
                <c:pt idx="428">
                  <c:v>-0.17696656091044016</c:v>
                </c:pt>
                <c:pt idx="429">
                  <c:v>-0.17499012044141485</c:v>
                </c:pt>
                <c:pt idx="430">
                  <c:v>-0.17303577447862442</c:v>
                </c:pt>
                <c:pt idx="431">
                  <c:v>-0.17110327574647216</c:v>
                </c:pt>
                <c:pt idx="432">
                  <c:v>-0.16919237973888834</c:v>
                </c:pt>
                <c:pt idx="433">
                  <c:v>-0.1673028446883783</c:v>
                </c:pt>
                <c:pt idx="434">
                  <c:v>-0.16543443153541165</c:v>
                </c:pt>
                <c:pt idx="435">
                  <c:v>-0.16358690389814917</c:v>
                </c:pt>
                <c:pt idx="436">
                  <c:v>-0.16176002804250297</c:v>
                </c:pt>
                <c:pt idx="437">
                  <c:v>-0.15995357285252854</c:v>
                </c:pt>
                <c:pt idx="438">
                  <c:v>-0.15816730980114191</c:v>
                </c:pt>
                <c:pt idx="439">
                  <c:v>-0.15640101292116221</c:v>
                </c:pt>
                <c:pt idx="440">
                  <c:v>-0.15465445877667411</c:v>
                </c:pt>
                <c:pt idx="441">
                  <c:v>-0.15292742643470572</c:v>
                </c:pt>
                <c:pt idx="442">
                  <c:v>-0.15121969743722197</c:v>
                </c:pt>
                <c:pt idx="443">
                  <c:v>-0.14953105577342599</c:v>
                </c:pt>
                <c:pt idx="444">
                  <c:v>-0.1478612878523714</c:v>
                </c:pt>
                <c:pt idx="445">
                  <c:v>-0.14621018247587139</c:v>
                </c:pt>
                <c:pt idx="446">
                  <c:v>-0.14457753081171593</c:v>
                </c:pt>
                <c:pt idx="447">
                  <c:v>-0.14296312636718103</c:v>
                </c:pt>
                <c:pt idx="448">
                  <c:v>-0.1413667649628329</c:v>
                </c:pt>
                <c:pt idx="449">
                  <c:v>-0.13978824470662568</c:v>
                </c:pt>
                <c:pt idx="450">
                  <c:v>-0.13822736596828319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5.0905356091879312</c:v>
                </c:pt>
                <c:pt idx="1">
                  <c:v>4.3976693939292169</c:v>
                </c:pt>
                <c:pt idx="2">
                  <c:v>3.7349540295056194</c:v>
                </c:pt>
                <c:pt idx="3">
                  <c:v>3.1012492819260409</c:v>
                </c:pt>
                <c:pt idx="4">
                  <c:v>2.4954571488916457</c:v>
                </c:pt>
                <c:pt idx="5">
                  <c:v>1.9165202729509865</c:v>
                </c:pt>
                <c:pt idx="6">
                  <c:v>1.3634204160371013</c:v>
                </c:pt>
                <c:pt idx="7">
                  <c:v>0.83517699291516578</c:v>
                </c:pt>
                <c:pt idx="8">
                  <c:v>0.33084566117533143</c:v>
                </c:pt>
                <c:pt idx="9">
                  <c:v>-0.15048303449417944</c:v>
                </c:pt>
                <c:pt idx="10">
                  <c:v>-0.60968496592300525</c:v>
                </c:pt>
                <c:pt idx="11">
                  <c:v>-1.0476036750409605</c:v>
                </c:pt>
                <c:pt idx="12">
                  <c:v>-1.4650515794173735</c:v>
                </c:pt>
                <c:pt idx="13">
                  <c:v>-1.8628111316648095</c:v>
                </c:pt>
                <c:pt idx="14">
                  <c:v>-2.2416359345349299</c:v>
                </c:pt>
                <c:pt idx="15">
                  <c:v>-2.6022518134588282</c:v>
                </c:pt>
                <c:pt idx="16">
                  <c:v>-2.9453578482112803</c:v>
                </c:pt>
                <c:pt idx="17">
                  <c:v>-3.2716273653095822</c:v>
                </c:pt>
                <c:pt idx="18">
                  <c:v>-3.5817088926910863</c:v>
                </c:pt>
                <c:pt idx="19">
                  <c:v>-3.8762270781505617</c:v>
                </c:pt>
                <c:pt idx="20">
                  <c:v>-4.1557835729578674</c:v>
                </c:pt>
                <c:pt idx="21">
                  <c:v>-4.4209578820184721</c:v>
                </c:pt>
                <c:pt idx="22">
                  <c:v>-4.6723081818840146</c:v>
                </c:pt>
                <c:pt idx="23">
                  <c:v>-4.9103721078671594</c:v>
                </c:pt>
                <c:pt idx="24">
                  <c:v>-5.135667511463943</c:v>
                </c:pt>
                <c:pt idx="25">
                  <c:v>-5.3486931892385634</c:v>
                </c:pt>
                <c:pt idx="26">
                  <c:v>-5.549929584278674</c:v>
                </c:pt>
                <c:pt idx="27">
                  <c:v>-5.7398394612849213</c:v>
                </c:pt>
                <c:pt idx="28">
                  <c:v>-5.918868556315525</c:v>
                </c:pt>
                <c:pt idx="29">
                  <c:v>-6.0874462021659568</c:v>
                </c:pt>
                <c:pt idx="30">
                  <c:v>-6.2459859303244301</c:v>
                </c:pt>
                <c:pt idx="31">
                  <c:v>-6.3948860504064182</c:v>
                </c:pt>
                <c:pt idx="32">
                  <c:v>-6.5345302079352816</c:v>
                </c:pt>
                <c:pt idx="33">
                  <c:v>-6.6652879213017791</c:v>
                </c:pt>
                <c:pt idx="34">
                  <c:v>-6.7875150987017907</c:v>
                </c:pt>
                <c:pt idx="35">
                  <c:v>-6.9015545358203347</c:v>
                </c:pt>
                <c:pt idx="36">
                  <c:v>-7.0077363949988793</c:v>
                </c:pt>
                <c:pt idx="37">
                  <c:v>-7.1063786665945852</c:v>
                </c:pt>
                <c:pt idx="38">
                  <c:v>-7.1977876132112799</c:v>
                </c:pt>
                <c:pt idx="39">
                  <c:v>-7.2822581974559117</c:v>
                </c:pt>
                <c:pt idx="40">
                  <c:v>-7.3600744938478284</c:v>
                </c:pt>
                <c:pt idx="41">
                  <c:v>-7.4315100854840894</c:v>
                </c:pt>
                <c:pt idx="42">
                  <c:v>-7.4968284460399266</c:v>
                </c:pt>
                <c:pt idx="43">
                  <c:v>-7.5562833076610092</c:v>
                </c:pt>
                <c:pt idx="44">
                  <c:v>-7.6101190152822031</c:v>
                </c:pt>
                <c:pt idx="45">
                  <c:v>-7.6585708678867555</c:v>
                </c:pt>
                <c:pt idx="46">
                  <c:v>-7.701865447199606</c:v>
                </c:pt>
                <c:pt idx="47">
                  <c:v>-7.7402209342893808</c:v>
                </c:pt>
                <c:pt idx="48">
                  <c:v>-7.7738474145351288</c:v>
                </c:pt>
                <c:pt idx="49">
                  <c:v>-7.8029471713960392</c:v>
                </c:pt>
                <c:pt idx="50">
                  <c:v>-7.8277149694054957</c:v>
                </c:pt>
                <c:pt idx="51">
                  <c:v>-7.8483383267943445</c:v>
                </c:pt>
                <c:pt idx="52">
                  <c:v>-7.8649977781326346</c:v>
                </c:pt>
                <c:pt idx="53">
                  <c:v>-7.877867127364059</c:v>
                </c:pt>
                <c:pt idx="54">
                  <c:v>-7.8871136915927851</c:v>
                </c:pt>
                <c:pt idx="55">
                  <c:v>-7.8928985359685644</c:v>
                </c:pt>
                <c:pt idx="56">
                  <c:v>-7.8953767000026271</c:v>
                </c:pt>
                <c:pt idx="57">
                  <c:v>-7.8946974156341359</c:v>
                </c:pt>
                <c:pt idx="58">
                  <c:v>-7.8910043173545876</c:v>
                </c:pt>
                <c:pt idx="59">
                  <c:v>-7.8844356446858646</c:v>
                </c:pt>
                <c:pt idx="60">
                  <c:v>-7.8751244372962335</c:v>
                </c:pt>
                <c:pt idx="61">
                  <c:v>-7.8631987230277236</c:v>
                </c:pt>
                <c:pt idx="62">
                  <c:v>-7.8487816990978736</c:v>
                </c:pt>
                <c:pt idx="63">
                  <c:v>-7.8319919067287724</c:v>
                </c:pt>
                <c:pt idx="64">
                  <c:v>-7.8129433994467288</c:v>
                </c:pt>
                <c:pt idx="65">
                  <c:v>-7.791745905286553</c:v>
                </c:pt>
                <c:pt idx="66">
                  <c:v>-7.7685049831256201</c:v>
                </c:pt>
                <c:pt idx="67">
                  <c:v>-7.7433221733643007</c:v>
                </c:pt>
                <c:pt idx="68">
                  <c:v>-7.7162951431610711</c:v>
                </c:pt>
                <c:pt idx="69">
                  <c:v>-7.687517826422857</c:v>
                </c:pt>
                <c:pt idx="70">
                  <c:v>-7.6570805587434272</c:v>
                </c:pt>
                <c:pt idx="71">
                  <c:v>-7.6250702074754759</c:v>
                </c:pt>
                <c:pt idx="72">
                  <c:v>-7.5915702971149717</c:v>
                </c:pt>
                <c:pt idx="73">
                  <c:v>-7.5566611301696263</c:v>
                </c:pt>
                <c:pt idx="74">
                  <c:v>-7.5204199036769044</c:v>
                </c:pt>
                <c:pt idx="75">
                  <c:v>-7.4829208215307101</c:v>
                </c:pt>
                <c:pt idx="76">
                  <c:v>-7.4442352027699705</c:v>
                </c:pt>
                <c:pt idx="77">
                  <c:v>-7.4044315859765497</c:v>
                </c:pt>
                <c:pt idx="78">
                  <c:v>-7.3635758299244234</c:v>
                </c:pt>
                <c:pt idx="79">
                  <c:v>-7.3217312106167549</c:v>
                </c:pt>
                <c:pt idx="80">
                  <c:v>-7.2789585148422971</c:v>
                </c:pt>
                <c:pt idx="81">
                  <c:v>-7.2353161303778428</c:v>
                </c:pt>
                <c:pt idx="82">
                  <c:v>-7.190860132958508</c:v>
                </c:pt>
                <c:pt idx="83">
                  <c:v>-7.145644370133212</c:v>
                </c:pt>
                <c:pt idx="84">
                  <c:v>-7.0997205421183605</c:v>
                </c:pt>
                <c:pt idx="85">
                  <c:v>-7.0531382797584978</c:v>
                </c:pt>
                <c:pt idx="86">
                  <c:v>-7.0059452196986305</c:v>
                </c:pt>
                <c:pt idx="87">
                  <c:v>-6.9581870768691569</c:v>
                </c:pt>
                <c:pt idx="88">
                  <c:v>-6.909907714380485</c:v>
                </c:pt>
                <c:pt idx="89">
                  <c:v>-6.8611492109208605</c:v>
                </c:pt>
                <c:pt idx="90">
                  <c:v>-6.8119519257475405</c:v>
                </c:pt>
                <c:pt idx="91">
                  <c:v>-6.7623545613580145</c:v>
                </c:pt>
                <c:pt idx="92">
                  <c:v>-6.7123942239248802</c:v>
                </c:pt>
                <c:pt idx="93">
                  <c:v>-6.6621064815748054</c:v>
                </c:pt>
                <c:pt idx="94">
                  <c:v>-6.6115254205891727</c:v>
                </c:pt>
                <c:pt idx="95">
                  <c:v>-6.5606836996010012</c:v>
                </c:pt>
                <c:pt idx="96">
                  <c:v>-6.5096126018601712</c:v>
                </c:pt>
                <c:pt idx="97">
                  <c:v>-6.4583420856361684</c:v>
                </c:pt>
                <c:pt idx="98">
                  <c:v>-6.4069008328251726</c:v>
                </c:pt>
                <c:pt idx="99">
                  <c:v>-6.3553162958257996</c:v>
                </c:pt>
                <c:pt idx="100">
                  <c:v>-6.3036147427454408</c:v>
                </c:pt>
                <c:pt idx="101">
                  <c:v>-6.2518213009969532</c:v>
                </c:pt>
                <c:pt idx="102">
                  <c:v>-6.1999599993431982</c:v>
                </c:pt>
                <c:pt idx="103">
                  <c:v>-6.148053808444895</c:v>
                </c:pt>
                <c:pt idx="104">
                  <c:v>-6.0961246799651958</c:v>
                </c:pt>
                <c:pt idx="105">
                  <c:v>-6.0441935842824694</c:v>
                </c:pt>
                <c:pt idx="106">
                  <c:v>-5.9922805468608882</c:v>
                </c:pt>
                <c:pt idx="107">
                  <c:v>-5.9404046833266708</c:v>
                </c:pt>
                <c:pt idx="108">
                  <c:v>-5.8885842332959983</c:v>
                </c:pt>
                <c:pt idx="109">
                  <c:v>-5.8368365929990844</c:v>
                </c:pt>
                <c:pt idx="110">
                  <c:v>-5.7851783467431401</c:v>
                </c:pt>
                <c:pt idx="111">
                  <c:v>-5.7336252972555455</c:v>
                </c:pt>
                <c:pt idx="112">
                  <c:v>-5.68219249494694</c:v>
                </c:pt>
                <c:pt idx="113">
                  <c:v>-5.6308942661326471</c:v>
                </c:pt>
                <c:pt idx="114">
                  <c:v>-5.5797442402492949</c:v>
                </c:pt>
                <c:pt idx="115">
                  <c:v>-5.5287553761023132</c:v>
                </c:pt>
                <c:pt idx="116">
                  <c:v>-5.4779399871786438</c:v>
                </c:pt>
                <c:pt idx="117">
                  <c:v>-5.4273097660577756</c:v>
                </c:pt>
                <c:pt idx="118">
                  <c:v>-5.3768758079529615</c:v>
                </c:pt>
                <c:pt idx="119">
                  <c:v>-5.3266486334135177</c:v>
                </c:pt>
                <c:pt idx="120">
                  <c:v>-5.2766382102177438</c:v>
                </c:pt>
                <c:pt idx="121">
                  <c:v>-5.2268539744851488</c:v>
                </c:pt>
                <c:pt idx="122">
                  <c:v>-5.1773048510355739</c:v>
                </c:pt>
                <c:pt idx="123">
                  <c:v>-5.1279992730217652</c:v>
                </c:pt>
                <c:pt idx="124">
                  <c:v>-5.0789452008610656</c:v>
                </c:pt>
                <c:pt idx="125">
                  <c:v>-5.0301501404910036</c:v>
                </c:pt>
                <c:pt idx="126">
                  <c:v>-4.9816211609725514</c:v>
                </c:pt>
                <c:pt idx="127">
                  <c:v>-4.9333649114641158</c:v>
                </c:pt>
                <c:pt idx="128">
                  <c:v>-4.8853876375884298</c:v>
                </c:pt>
                <c:pt idx="129">
                  <c:v>-4.8376951972137148</c:v>
                </c:pt>
                <c:pt idx="130">
                  <c:v>-4.7902930756697994</c:v>
                </c:pt>
                <c:pt idx="131">
                  <c:v>-4.7431864004190363</c:v>
                </c:pt>
                <c:pt idx="132">
                  <c:v>-4.696379955201234</c:v>
                </c:pt>
                <c:pt idx="133">
                  <c:v>-4.6498781936711593</c:v>
                </c:pt>
                <c:pt idx="134">
                  <c:v>-4.6036852525463869</c:v>
                </c:pt>
                <c:pt idx="135">
                  <c:v>-4.5578049642827807</c:v>
                </c:pt>
                <c:pt idx="136">
                  <c:v>-4.5122408692942138</c:v>
                </c:pt>
                <c:pt idx="137">
                  <c:v>-4.4669962277325288</c:v>
                </c:pt>
                <c:pt idx="138">
                  <c:v>-4.422074030843218</c:v>
                </c:pt>
                <c:pt idx="139">
                  <c:v>-4.3774770119117505</c:v>
                </c:pt>
                <c:pt idx="140">
                  <c:v>-4.3332076568148921</c:v>
                </c:pt>
                <c:pt idx="141">
                  <c:v>-4.2892682141909502</c:v>
                </c:pt>
                <c:pt idx="142">
                  <c:v>-4.2456607052422948</c:v>
                </c:pt>
                <c:pt idx="143">
                  <c:v>-4.2023869331830959</c:v>
                </c:pt>
                <c:pt idx="144">
                  <c:v>-4.1594484923447261</c:v>
                </c:pt>
                <c:pt idx="145">
                  <c:v>-4.1168467769508741</c:v>
                </c:pt>
                <c:pt idx="146">
                  <c:v>-4.0745829895739556</c:v>
                </c:pt>
                <c:pt idx="147">
                  <c:v>-4.0326581492840088</c:v>
                </c:pt>
                <c:pt idx="148">
                  <c:v>-3.9910730995009116</c:v>
                </c:pt>
                <c:pt idx="149">
                  <c:v>-3.949828515560291</c:v>
                </c:pt>
                <c:pt idx="150">
                  <c:v>-3.9089249120032217</c:v>
                </c:pt>
                <c:pt idx="151">
                  <c:v>-3.8683626495994199</c:v>
                </c:pt>
                <c:pt idx="152">
                  <c:v>-3.8281419421132319</c:v>
                </c:pt>
                <c:pt idx="153">
                  <c:v>-3.7882628628215507</c:v>
                </c:pt>
                <c:pt idx="154">
                  <c:v>-3.7487253507922951</c:v>
                </c:pt>
                <c:pt idx="155">
                  <c:v>-3.7095292169319078</c:v>
                </c:pt>
                <c:pt idx="156">
                  <c:v>-3.6706741498099822</c:v>
                </c:pt>
                <c:pt idx="157">
                  <c:v>-3.6321597212688466</c:v>
                </c:pt>
                <c:pt idx="158">
                  <c:v>-3.5939853918256675</c:v>
                </c:pt>
                <c:pt idx="159">
                  <c:v>-3.5561505158743811</c:v>
                </c:pt>
                <c:pt idx="160">
                  <c:v>-3.5186543466944844</c:v>
                </c:pt>
                <c:pt idx="161">
                  <c:v>-3.4814960412734637</c:v>
                </c:pt>
                <c:pt idx="162">
                  <c:v>-3.4446746649494639</c:v>
                </c:pt>
                <c:pt idx="163">
                  <c:v>-3.4081891958804911</c:v>
                </c:pt>
                <c:pt idx="164">
                  <c:v>-3.3720385293462498</c:v>
                </c:pt>
                <c:pt idx="165">
                  <c:v>-3.3362214818885572</c:v>
                </c:pt>
                <c:pt idx="166">
                  <c:v>-3.3007367952959892</c:v>
                </c:pt>
                <c:pt idx="167">
                  <c:v>-3.2655831404382281</c:v>
                </c:pt>
                <c:pt idx="168">
                  <c:v>-3.2307591209554838</c:v>
                </c:pt>
                <c:pt idx="169">
                  <c:v>-3.1962632768080232</c:v>
                </c:pt>
                <c:pt idx="170">
                  <c:v>-3.1620940876908072</c:v>
                </c:pt>
                <c:pt idx="171">
                  <c:v>-3.1282499763179734</c:v>
                </c:pt>
                <c:pt idx="172">
                  <c:v>-3.0947293115817587</c:v>
                </c:pt>
                <c:pt idx="173">
                  <c:v>-3.0615304115903057</c:v>
                </c:pt>
                <c:pt idx="174">
                  <c:v>-3.0286515465886725</c:v>
                </c:pt>
                <c:pt idx="175">
                  <c:v>-2.996090941767128</c:v>
                </c:pt>
                <c:pt idx="176">
                  <c:v>-2.9638467799607455</c:v>
                </c:pt>
                <c:pt idx="177">
                  <c:v>-2.9319172042441783</c:v>
                </c:pt>
                <c:pt idx="178">
                  <c:v>-2.9003003204252842</c:v>
                </c:pt>
                <c:pt idx="179">
                  <c:v>-2.8689941994412367</c:v>
                </c:pt>
                <c:pt idx="180">
                  <c:v>-2.8379968796605581</c:v>
                </c:pt>
                <c:pt idx="181">
                  <c:v>-2.8073063690944244</c:v>
                </c:pt>
                <c:pt idx="182">
                  <c:v>-2.7769206475204862</c:v>
                </c:pt>
                <c:pt idx="183">
                  <c:v>-2.7468376685223146</c:v>
                </c:pt>
                <c:pt idx="184">
                  <c:v>-2.7170553614474549</c:v>
                </c:pt>
                <c:pt idx="185">
                  <c:v>-2.6875716332870487</c:v>
                </c:pt>
                <c:pt idx="186">
                  <c:v>-2.6583843704797578</c:v>
                </c:pt>
                <c:pt idx="187">
                  <c:v>-2.6294914406427559</c:v>
                </c:pt>
                <c:pt idx="188">
                  <c:v>-2.6008906942323744</c:v>
                </c:pt>
                <c:pt idx="189">
                  <c:v>-2.5725799661368973</c:v>
                </c:pt>
                <c:pt idx="190">
                  <c:v>-2.544557077203994</c:v>
                </c:pt>
                <c:pt idx="191">
                  <c:v>-2.5168198357050922</c:v>
                </c:pt>
                <c:pt idx="192">
                  <c:v>-2.4893660387389898</c:v>
                </c:pt>
                <c:pt idx="193">
                  <c:v>-2.4621934735768556</c:v>
                </c:pt>
                <c:pt idx="194">
                  <c:v>-2.435299918950776</c:v>
                </c:pt>
                <c:pt idx="195">
                  <c:v>-2.4086831462878542</c:v>
                </c:pt>
                <c:pt idx="196">
                  <c:v>-2.3823409208918442</c:v>
                </c:pt>
                <c:pt idx="197">
                  <c:v>-2.3562710030742195</c:v>
                </c:pt>
                <c:pt idx="198">
                  <c:v>-2.3304711492364905</c:v>
                </c:pt>
                <c:pt idx="199">
                  <c:v>-2.3049391129055778</c:v>
                </c:pt>
                <c:pt idx="200">
                  <c:v>-2.2796726457239127</c:v>
                </c:pt>
                <c:pt idx="201">
                  <c:v>-2.2546694983959292</c:v>
                </c:pt>
                <c:pt idx="202">
                  <c:v>-2.2299274215925413</c:v>
                </c:pt>
                <c:pt idx="203">
                  <c:v>-2.2054441668151474</c:v>
                </c:pt>
                <c:pt idx="204">
                  <c:v>-2.1812174872206107</c:v>
                </c:pt>
                <c:pt idx="205">
                  <c:v>-2.1572451384087028</c:v>
                </c:pt>
                <c:pt idx="206">
                  <c:v>-2.1335248791733279</c:v>
                </c:pt>
                <c:pt idx="207">
                  <c:v>-2.110054472218915</c:v>
                </c:pt>
                <c:pt idx="208">
                  <c:v>-2.086831684843228</c:v>
                </c:pt>
                <c:pt idx="209">
                  <c:v>-2.0638542895878635</c:v>
                </c:pt>
                <c:pt idx="210">
                  <c:v>-2.0411200648575933</c:v>
                </c:pt>
                <c:pt idx="211">
                  <c:v>-2.0186267955097668</c:v>
                </c:pt>
                <c:pt idx="212">
                  <c:v>-1.9963722734148288</c:v>
                </c:pt>
                <c:pt idx="213">
                  <c:v>-1.9743542979890716</c:v>
                </c:pt>
                <c:pt idx="214">
                  <c:v>-1.952570676700647</c:v>
                </c:pt>
                <c:pt idx="215">
                  <c:v>-1.9310192255498311</c:v>
                </c:pt>
                <c:pt idx="216">
                  <c:v>-1.9096977695245265</c:v>
                </c:pt>
                <c:pt idx="217">
                  <c:v>-1.8886041430319271</c:v>
                </c:pt>
                <c:pt idx="218">
                  <c:v>-1.8677361903072465</c:v>
                </c:pt>
                <c:pt idx="219">
                  <c:v>-1.8470917658003809</c:v>
                </c:pt>
                <c:pt idx="220">
                  <c:v>-1.8266687345413506</c:v>
                </c:pt>
                <c:pt idx="221">
                  <c:v>-1.8064649724853146</c:v>
                </c:pt>
                <c:pt idx="222">
                  <c:v>-1.7864783668379587</c:v>
                </c:pt>
                <c:pt idx="223">
                  <c:v>-1.7667068163620041</c:v>
                </c:pt>
                <c:pt idx="224">
                  <c:v>-1.7471482316655444</c:v>
                </c:pt>
                <c:pt idx="225">
                  <c:v>-1.7278005354729538</c:v>
                </c:pt>
                <c:pt idx="226">
                  <c:v>-1.7086616628789946</c:v>
                </c:pt>
                <c:pt idx="227">
                  <c:v>-1.6897295615868273</c:v>
                </c:pt>
                <c:pt idx="228">
                  <c:v>-1.6710021921305038</c:v>
                </c:pt>
                <c:pt idx="229">
                  <c:v>-1.6524775280825845</c:v>
                </c:pt>
                <c:pt idx="230">
                  <c:v>-1.6341535562474614</c:v>
                </c:pt>
                <c:pt idx="231">
                  <c:v>-1.6160282768409358</c:v>
                </c:pt>
                <c:pt idx="232">
                  <c:v>-1.5980997036566236</c:v>
                </c:pt>
                <c:pt idx="233">
                  <c:v>-1.5803658642196745</c:v>
                </c:pt>
                <c:pt idx="234">
                  <c:v>-1.562824799928358</c:v>
                </c:pt>
                <c:pt idx="235">
                  <c:v>-1.5454745661839735</c:v>
                </c:pt>
                <c:pt idx="236">
                  <c:v>-1.5283132325095643</c:v>
                </c:pt>
                <c:pt idx="237">
                  <c:v>-1.5113388826578955</c:v>
                </c:pt>
                <c:pt idx="238">
                  <c:v>-1.4945496147091366</c:v>
                </c:pt>
                <c:pt idx="239">
                  <c:v>-1.4779435411586586</c:v>
                </c:pt>
                <c:pt idx="240">
                  <c:v>-1.4615187889953647</c:v>
                </c:pt>
                <c:pt idx="241">
                  <c:v>-1.4452734997709487</c:v>
                </c:pt>
                <c:pt idx="242">
                  <c:v>-1.4292058296604528</c:v>
                </c:pt>
                <c:pt idx="243">
                  <c:v>-1.4133139495144977</c:v>
                </c:pt>
                <c:pt idx="244">
                  <c:v>-1.3975960449035361</c:v>
                </c:pt>
                <c:pt idx="245">
                  <c:v>-1.3820503161544591</c:v>
                </c:pt>
                <c:pt idx="246">
                  <c:v>-1.3666749783799057</c:v>
                </c:pt>
                <c:pt idx="247">
                  <c:v>-1.3514682615005624</c:v>
                </c:pt>
                <c:pt idx="248">
                  <c:v>-1.336428410260784</c:v>
                </c:pt>
                <c:pt idx="249">
                  <c:v>-1.3215536842378106</c:v>
                </c:pt>
                <c:pt idx="250">
                  <c:v>-1.3068423578448705</c:v>
                </c:pt>
                <c:pt idx="251">
                  <c:v>-1.2922927203284447</c:v>
                </c:pt>
                <c:pt idx="252">
                  <c:v>-1.2779030757599419</c:v>
                </c:pt>
                <c:pt idx="253">
                  <c:v>-1.2636717430220574</c:v>
                </c:pt>
                <c:pt idx="254">
                  <c:v>-1.2495970557900353</c:v>
                </c:pt>
                <c:pt idx="255">
                  <c:v>-1.2356773625081015</c:v>
                </c:pt>
                <c:pt idx="256">
                  <c:v>-1.2219110263612452</c:v>
                </c:pt>
                <c:pt idx="257">
                  <c:v>-1.208296425242622</c:v>
                </c:pt>
                <c:pt idx="258">
                  <c:v>-1.1948319517167423</c:v>
                </c:pt>
                <c:pt idx="259">
                  <c:v>-1.181516012978667</c:v>
                </c:pt>
                <c:pt idx="260">
                  <c:v>-1.1683470308094479</c:v>
                </c:pt>
                <c:pt idx="261">
                  <c:v>-1.1553234415278406</c:v>
                </c:pt>
                <c:pt idx="262">
                  <c:v>-1.1424436959387325</c:v>
                </c:pt>
                <c:pt idx="263">
                  <c:v>-1.1297062592782035</c:v>
                </c:pt>
                <c:pt idx="264">
                  <c:v>-1.1171096111555603</c:v>
                </c:pt>
                <c:pt idx="265">
                  <c:v>-1.1046522454923591</c:v>
                </c:pt>
                <c:pt idx="266">
                  <c:v>-1.0923326704587546</c:v>
                </c:pt>
                <c:pt idx="267">
                  <c:v>-1.0801494084071419</c:v>
                </c:pt>
                <c:pt idx="268">
                  <c:v>-1.0681009958033669</c:v>
                </c:pt>
                <c:pt idx="269">
                  <c:v>-1.0561859831555147</c:v>
                </c:pt>
                <c:pt idx="270">
                  <c:v>-1.0444029349405821</c:v>
                </c:pt>
                <c:pt idx="271">
                  <c:v>-1.0327504295289835</c:v>
                </c:pt>
                <c:pt idx="272">
                  <c:v>-1.0212270591071544</c:v>
                </c:pt>
                <c:pt idx="273">
                  <c:v>-1.0098314295982185</c:v>
                </c:pt>
                <c:pt idx="274">
                  <c:v>-0.99856216058103386</c:v>
                </c:pt>
                <c:pt idx="275">
                  <c:v>-0.98741788520752172</c:v>
                </c:pt>
                <c:pt idx="276">
                  <c:v>-0.97639725011854561</c:v>
                </c:pt>
                <c:pt idx="277">
                  <c:v>-0.96549891535828469</c:v>
                </c:pt>
                <c:pt idx="278">
                  <c:v>-0.9547215542873817</c:v>
                </c:pt>
                <c:pt idx="279">
                  <c:v>-0.94406385349478827</c:v>
                </c:pt>
                <c:pt idx="280">
                  <c:v>-0.93352451270852155</c:v>
                </c:pt>
                <c:pt idx="281">
                  <c:v>-0.92310224470528579</c:v>
                </c:pt>
                <c:pt idx="282">
                  <c:v>-0.91279577521921695</c:v>
                </c:pt>
                <c:pt idx="283">
                  <c:v>-0.90260384284968498</c:v>
                </c:pt>
                <c:pt idx="284">
                  <c:v>-0.892525198968248</c:v>
                </c:pt>
                <c:pt idx="285">
                  <c:v>-0.88255860762491845</c:v>
                </c:pt>
                <c:pt idx="286">
                  <c:v>-0.87270284545369436</c:v>
                </c:pt>
                <c:pt idx="287">
                  <c:v>-0.86295670157755222</c:v>
                </c:pt>
                <c:pt idx="288">
                  <c:v>-0.8533189775128136</c:v>
                </c:pt>
                <c:pt idx="289">
                  <c:v>-0.84378848707307796</c:v>
                </c:pt>
                <c:pt idx="290">
                  <c:v>-0.83436405627269861</c:v>
                </c:pt>
                <c:pt idx="291">
                  <c:v>-0.82504452322994348</c:v>
                </c:pt>
                <c:pt idx="292">
                  <c:v>-0.81582873806975953</c:v>
                </c:pt>
                <c:pt idx="293">
                  <c:v>-0.80671556282633783</c:v>
                </c:pt>
                <c:pt idx="294">
                  <c:v>-0.79770387134541798</c:v>
                </c:pt>
                <c:pt idx="295">
                  <c:v>-0.78879254918648889</c:v>
                </c:pt>
                <c:pt idx="296">
                  <c:v>-0.7799804935247836</c:v>
                </c:pt>
                <c:pt idx="297">
                  <c:v>-0.77126661305326061</c:v>
                </c:pt>
                <c:pt idx="298">
                  <c:v>-0.76264982788450353</c:v>
                </c:pt>
                <c:pt idx="299">
                  <c:v>-0.75412906945267899</c:v>
                </c:pt>
                <c:pt idx="300">
                  <c:v>-0.74570328041546552</c:v>
                </c:pt>
                <c:pt idx="301">
                  <c:v>-0.73737141455611033</c:v>
                </c:pt>
                <c:pt idx="302">
                  <c:v>-0.72913243668555394</c:v>
                </c:pt>
                <c:pt idx="303">
                  <c:v>-0.72098532254476633</c:v>
                </c:pt>
                <c:pt idx="304">
                  <c:v>-0.71292905870716961</c:v>
                </c:pt>
                <c:pt idx="305">
                  <c:v>-0.70496264248133134</c:v>
                </c:pt>
                <c:pt idx="306">
                  <c:v>-0.69708508181384687</c:v>
                </c:pt>
                <c:pt idx="307">
                  <c:v>-0.68929539519254202</c:v>
                </c:pt>
                <c:pt idx="308">
                  <c:v>-0.68159261154987927</c:v>
                </c:pt>
                <c:pt idx="309">
                  <c:v>-0.67397577016673915</c:v>
                </c:pt>
                <c:pt idx="310">
                  <c:v>-0.66644392057650681</c:v>
                </c:pt>
                <c:pt idx="311">
                  <c:v>-0.65899612246952122</c:v>
                </c:pt>
                <c:pt idx="312">
                  <c:v>-0.65163144559790009</c:v>
                </c:pt>
                <c:pt idx="313">
                  <c:v>-0.6443489696807575</c:v>
                </c:pt>
                <c:pt idx="314">
                  <c:v>-0.63714778430984209</c:v>
                </c:pt>
                <c:pt idx="315">
                  <c:v>-0.63002698885560582</c:v>
                </c:pt>
                <c:pt idx="316">
                  <c:v>-0.62298569237372325</c:v>
                </c:pt>
                <c:pt idx="317">
                  <c:v>-0.61602301351207744</c:v>
                </c:pt>
                <c:pt idx="318">
                  <c:v>-0.60913808041822248</c:v>
                </c:pt>
                <c:pt idx="319">
                  <c:v>-0.60233003064734969</c:v>
                </c:pt>
                <c:pt idx="320">
                  <c:v>-0.59559801107075272</c:v>
                </c:pt>
                <c:pt idx="321">
                  <c:v>-0.58894117778482213</c:v>
                </c:pt>
                <c:pt idx="322">
                  <c:v>-0.582358696020567</c:v>
                </c:pt>
                <c:pt idx="323">
                  <c:v>-0.57584974005368506</c:v>
                </c:pt>
                <c:pt idx="324">
                  <c:v>-0.5694134931151813</c:v>
                </c:pt>
                <c:pt idx="325">
                  <c:v>-0.56304914730255928</c:v>
                </c:pt>
                <c:pt idx="326">
                  <c:v>-0.55675590349157766</c:v>
                </c:pt>
                <c:pt idx="327">
                  <c:v>-0.55053297124859002</c:v>
                </c:pt>
                <c:pt idx="328">
                  <c:v>-0.54437956874347737</c:v>
                </c:pt>
                <c:pt idx="329">
                  <c:v>-0.5382949226631768</c:v>
                </c:pt>
                <c:pt idx="330">
                  <c:v>-0.53227826812580725</c:v>
                </c:pt>
                <c:pt idx="331">
                  <c:v>-0.52632884859541096</c:v>
                </c:pt>
                <c:pt idx="332">
                  <c:v>-0.52044591579730848</c:v>
                </c:pt>
                <c:pt idx="333">
                  <c:v>-0.51462872963407258</c:v>
                </c:pt>
                <c:pt idx="334">
                  <c:v>-0.50887655810212684</c:v>
                </c:pt>
                <c:pt idx="335">
                  <c:v>-0.5031886772089762</c:v>
                </c:pt>
                <c:pt idx="336">
                  <c:v>-0.49756437089106526</c:v>
                </c:pt>
                <c:pt idx="337">
                  <c:v>-0.49200293093227609</c:v>
                </c:pt>
                <c:pt idx="338">
                  <c:v>-0.48650365688306629</c:v>
                </c:pt>
                <c:pt idx="339">
                  <c:v>-0.48106585598024382</c:v>
                </c:pt>
                <c:pt idx="340">
                  <c:v>-0.47568884306739212</c:v>
                </c:pt>
                <c:pt idx="341">
                  <c:v>-0.47037194051593445</c:v>
                </c:pt>
                <c:pt idx="342">
                  <c:v>-0.46511447814685219</c:v>
                </c:pt>
                <c:pt idx="343">
                  <c:v>-0.45991579315304376</c:v>
                </c:pt>
                <c:pt idx="344">
                  <c:v>-0.45477523002234188</c:v>
                </c:pt>
                <c:pt idx="345">
                  <c:v>-0.44969214046117284</c:v>
                </c:pt>
                <c:pt idx="346">
                  <c:v>-0.44466588331887263</c:v>
                </c:pt>
                <c:pt idx="347">
                  <c:v>-0.43969582451264788</c:v>
                </c:pt>
                <c:pt idx="348">
                  <c:v>-0.43478133695319171</c:v>
                </c:pt>
                <c:pt idx="349">
                  <c:v>-0.42992180047094547</c:v>
                </c:pt>
                <c:pt idx="350">
                  <c:v>-0.42511660174301358</c:v>
                </c:pt>
                <c:pt idx="351">
                  <c:v>-0.42036513422072252</c:v>
                </c:pt>
                <c:pt idx="352">
                  <c:v>-0.41566679805783169</c:v>
                </c:pt>
                <c:pt idx="353">
                  <c:v>-0.41102100003938391</c:v>
                </c:pt>
                <c:pt idx="354">
                  <c:v>-0.40642715351120828</c:v>
                </c:pt>
                <c:pt idx="355">
                  <c:v>-0.40188467831005686</c:v>
                </c:pt>
                <c:pt idx="356">
                  <c:v>-0.39739300069438888</c:v>
                </c:pt>
                <c:pt idx="357">
                  <c:v>-0.39295155327579134</c:v>
                </c:pt>
                <c:pt idx="358">
                  <c:v>-0.38855977495103766</c:v>
                </c:pt>
                <c:pt idx="359">
                  <c:v>-0.38421711083477617</c:v>
                </c:pt>
                <c:pt idx="360">
                  <c:v>-0.37992301219285596</c:v>
                </c:pt>
                <c:pt idx="361">
                  <c:v>-0.37567693637627986</c:v>
                </c:pt>
                <c:pt idx="362">
                  <c:v>-0.37147834675578129</c:v>
                </c:pt>
                <c:pt idx="363">
                  <c:v>-0.36732671265703148</c:v>
                </c:pt>
                <c:pt idx="364">
                  <c:v>-0.36322150929645847</c:v>
                </c:pt>
                <c:pt idx="365">
                  <c:v>-0.35916221771769125</c:v>
                </c:pt>
                <c:pt idx="366">
                  <c:v>-0.35514832472861418</c:v>
                </c:pt>
                <c:pt idx="367">
                  <c:v>-0.35117932283903464</c:v>
                </c:pt>
                <c:pt idx="368">
                  <c:v>-0.34725471019895637</c:v>
                </c:pt>
                <c:pt idx="369">
                  <c:v>-0.34337399053746043</c:v>
                </c:pt>
                <c:pt idx="370">
                  <c:v>-0.33953667310218266</c:v>
                </c:pt>
                <c:pt idx="371">
                  <c:v>-0.33574227259939343</c:v>
                </c:pt>
                <c:pt idx="372">
                  <c:v>-0.33199030913466493</c:v>
                </c:pt>
                <c:pt idx="373">
                  <c:v>-0.32828030815413434</c:v>
                </c:pt>
                <c:pt idx="374">
                  <c:v>-0.32461180038634857</c:v>
                </c:pt>
                <c:pt idx="375">
                  <c:v>-0.32098432178469388</c:v>
                </c:pt>
                <c:pt idx="376">
                  <c:v>-0.31739741347040112</c:v>
                </c:pt>
                <c:pt idx="377">
                  <c:v>-0.31385062167612882</c:v>
                </c:pt>
                <c:pt idx="378">
                  <c:v>-0.31034349769011227</c:v>
                </c:pt>
                <c:pt idx="379">
                  <c:v>-0.30687559780088242</c:v>
                </c:pt>
                <c:pt idx="380">
                  <c:v>-0.30344648324254442</c:v>
                </c:pt>
                <c:pt idx="381">
                  <c:v>-0.30005572014061754</c:v>
                </c:pt>
                <c:pt idx="382">
                  <c:v>-0.29670287945842372</c:v>
                </c:pt>
                <c:pt idx="383">
                  <c:v>-0.29338753694403036</c:v>
                </c:pt>
                <c:pt idx="384">
                  <c:v>-0.29010927307773615</c:v>
                </c:pt>
                <c:pt idx="385">
                  <c:v>-0.28686767302009986</c:v>
                </c:pt>
                <c:pt idx="386">
                  <c:v>-0.28366232656050477</c:v>
                </c:pt>
                <c:pt idx="387">
                  <c:v>-0.28049282806625653</c:v>
                </c:pt>
                <c:pt idx="388">
                  <c:v>-0.27735877643220802</c:v>
                </c:pt>
                <c:pt idx="389">
                  <c:v>-0.27425977503091065</c:v>
                </c:pt>
                <c:pt idx="390">
                  <c:v>-0.27119543166328386</c:v>
                </c:pt>
                <c:pt idx="391">
                  <c:v>-0.26816535850980083</c:v>
                </c:pt>
                <c:pt idx="392">
                  <c:v>-0.26516917208218527</c:v>
                </c:pt>
                <c:pt idx="393">
                  <c:v>-0.26220649317561401</c:v>
                </c:pt>
                <c:pt idx="394">
                  <c:v>-0.25927694682142471</c:v>
                </c:pt>
                <c:pt idx="395">
                  <c:v>-0.25638016224031895</c:v>
                </c:pt>
                <c:pt idx="396">
                  <c:v>-0.25351577279606008</c:v>
                </c:pt>
                <c:pt idx="397">
                  <c:v>-0.25068341594966176</c:v>
                </c:pt>
                <c:pt idx="398">
                  <c:v>-0.24788273321406179</c:v>
                </c:pt>
                <c:pt idx="399">
                  <c:v>-0.24511337010927362</c:v>
                </c:pt>
                <c:pt idx="400">
                  <c:v>-0.24237497611801848</c:v>
                </c:pt>
                <c:pt idx="401">
                  <c:v>-0.23966720464182803</c:v>
                </c:pt>
                <c:pt idx="402">
                  <c:v>-0.23698971295761442</c:v>
                </c:pt>
                <c:pt idx="403">
                  <c:v>-0.23434216217470583</c:v>
                </c:pt>
                <c:pt idx="404">
                  <c:v>-0.23172421719233952</c:v>
                </c:pt>
                <c:pt idx="405">
                  <c:v>-0.22913554665761127</c:v>
                </c:pt>
                <c:pt idx="406">
                  <c:v>-0.22657582292387643</c:v>
                </c:pt>
                <c:pt idx="407">
                  <c:v>-0.22404472200959563</c:v>
                </c:pt>
                <c:pt idx="408">
                  <c:v>-0.22154192355762506</c:v>
                </c:pt>
                <c:pt idx="409">
                  <c:v>-0.21906711079494354</c:v>
                </c:pt>
                <c:pt idx="410">
                  <c:v>-0.21661997049281559</c:v>
                </c:pt>
                <c:pt idx="411">
                  <c:v>-0.21420019292738254</c:v>
                </c:pt>
                <c:pt idx="412">
                  <c:v>-0.21180747184068102</c:v>
                </c:pt>
                <c:pt idx="413">
                  <c:v>-0.20944150440208237</c:v>
                </c:pt>
                <c:pt idx="414">
                  <c:v>-0.20710199117014971</c:v>
                </c:pt>
                <c:pt idx="415">
                  <c:v>-0.20478863605491049</c:v>
                </c:pt>
                <c:pt idx="416">
                  <c:v>-0.20250114628053467</c:v>
                </c:pt>
                <c:pt idx="417">
                  <c:v>-0.20023923234842306</c:v>
                </c:pt>
                <c:pt idx="418">
                  <c:v>-0.19800260800069391</c:v>
                </c:pt>
                <c:pt idx="419">
                  <c:v>-0.19579099018406809</c:v>
                </c:pt>
                <c:pt idx="420">
                  <c:v>-0.19360409901414799</c:v>
                </c:pt>
                <c:pt idx="421">
                  <c:v>-0.19144165774008748</c:v>
                </c:pt>
                <c:pt idx="422">
                  <c:v>-0.18930339270964369</c:v>
                </c:pt>
                <c:pt idx="423">
                  <c:v>-0.18718903333461581</c:v>
                </c:pt>
                <c:pt idx="424">
                  <c:v>-0.18509831205665789</c:v>
                </c:pt>
                <c:pt idx="425">
                  <c:v>-0.18303096431346735</c:v>
                </c:pt>
                <c:pt idx="426">
                  <c:v>-0.18098672850534525</c:v>
                </c:pt>
                <c:pt idx="427">
                  <c:v>-0.17896534596212085</c:v>
                </c:pt>
                <c:pt idx="428">
                  <c:v>-0.17696656091044016</c:v>
                </c:pt>
                <c:pt idx="429">
                  <c:v>-0.17499012044141485</c:v>
                </c:pt>
                <c:pt idx="430">
                  <c:v>-0.17303577447862442</c:v>
                </c:pt>
                <c:pt idx="431">
                  <c:v>-0.17110327574647216</c:v>
                </c:pt>
                <c:pt idx="432">
                  <c:v>-0.16919237973888834</c:v>
                </c:pt>
                <c:pt idx="433">
                  <c:v>-0.1673028446883783</c:v>
                </c:pt>
                <c:pt idx="434">
                  <c:v>-0.16543443153541165</c:v>
                </c:pt>
                <c:pt idx="435">
                  <c:v>-0.16358690389814917</c:v>
                </c:pt>
                <c:pt idx="436">
                  <c:v>-0.16176002804250297</c:v>
                </c:pt>
                <c:pt idx="437">
                  <c:v>-0.15995357285252854</c:v>
                </c:pt>
                <c:pt idx="438">
                  <c:v>-0.15816730980114191</c:v>
                </c:pt>
                <c:pt idx="439">
                  <c:v>-0.15640101292116221</c:v>
                </c:pt>
                <c:pt idx="440">
                  <c:v>-0.15465445877667411</c:v>
                </c:pt>
                <c:pt idx="441">
                  <c:v>-0.15292742643470572</c:v>
                </c:pt>
                <c:pt idx="442">
                  <c:v>-0.15121969743722197</c:v>
                </c:pt>
                <c:pt idx="443">
                  <c:v>-0.14953105577342599</c:v>
                </c:pt>
                <c:pt idx="444">
                  <c:v>-0.1478612878523714</c:v>
                </c:pt>
                <c:pt idx="445">
                  <c:v>-0.14621018247587139</c:v>
                </c:pt>
                <c:pt idx="446">
                  <c:v>-0.14457753081171593</c:v>
                </c:pt>
                <c:pt idx="447">
                  <c:v>-0.14296312636718103</c:v>
                </c:pt>
                <c:pt idx="448">
                  <c:v>-0.1413667649628329</c:v>
                </c:pt>
                <c:pt idx="449">
                  <c:v>-0.13978824470662568</c:v>
                </c:pt>
                <c:pt idx="450">
                  <c:v>-0.13822736596828319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76199</xdr:rowOff>
    </xdr:from>
    <xdr:to>
      <xdr:col>12</xdr:col>
      <xdr:colOff>619125</xdr:colOff>
      <xdr:row>30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10</xdr:row>
      <xdr:rowOff>57149</xdr:rowOff>
    </xdr:from>
    <xdr:to>
      <xdr:col>12</xdr:col>
      <xdr:colOff>628650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57149</xdr:rowOff>
    </xdr:from>
    <xdr:to>
      <xdr:col>12</xdr:col>
      <xdr:colOff>609600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K1" workbookViewId="0">
      <selection activeCell="X5" sqref="R5:X5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7" t="s">
        <v>130</v>
      </c>
      <c r="D3" s="15" t="str">
        <f>A3</f>
        <v>FCC</v>
      </c>
      <c r="E3" s="1" t="str">
        <f>B3</f>
        <v>Fe</v>
      </c>
      <c r="K3" s="15" t="str">
        <f>A3</f>
        <v>FCC</v>
      </c>
      <c r="L3" s="1" t="str">
        <f>B3</f>
        <v>Fe</v>
      </c>
      <c r="N3" s="15" t="str">
        <f>A3</f>
        <v>FCC</v>
      </c>
      <c r="O3" s="1" t="str">
        <f>L3</f>
        <v>Fe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-8.3155999999999999</v>
      </c>
      <c r="D4" s="21" t="s">
        <v>8</v>
      </c>
      <c r="E4" s="4">
        <f>E11</f>
        <v>2.5779086418427277</v>
      </c>
      <c r="F4" t="s">
        <v>188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68">
        <v>12.114000000000001</v>
      </c>
      <c r="D5" s="2" t="s">
        <v>3</v>
      </c>
      <c r="E5" s="5">
        <f>O10</f>
        <v>4.9963152245224705E-2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72">
        <f>L10</f>
        <v>2.5779086418427277</v>
      </c>
      <c r="S5" s="72">
        <f>L4</f>
        <v>5.5442358110598677</v>
      </c>
      <c r="T5" s="72">
        <f>L5</f>
        <v>1.8794019698508024</v>
      </c>
      <c r="U5" s="72">
        <f>L6</f>
        <v>0.43433192167062779</v>
      </c>
      <c r="V5" s="72">
        <f>L7</f>
        <v>3.6204509313162276</v>
      </c>
      <c r="W5" s="72">
        <f>$L$10*SQRT(5)</f>
        <v>5.7643789629444981</v>
      </c>
      <c r="X5" s="72">
        <f>($L$10*SQRT(5)*0.25+$L$10*SQRT(6)*0.75)</f>
        <v>6.1770153227555307</v>
      </c>
      <c r="Y5" s="29" t="s">
        <v>114</v>
      </c>
      <c r="Z5" s="29" t="str">
        <f>B3</f>
        <v>Fe</v>
      </c>
      <c r="AA5" s="30" t="str">
        <f>B3</f>
        <v>Fe</v>
      </c>
    </row>
    <row r="6" spans="1:27" x14ac:dyDescent="0.4">
      <c r="A6" s="2" t="s">
        <v>0</v>
      </c>
      <c r="B6" s="69">
        <v>1.036</v>
      </c>
      <c r="D6" s="2" t="s">
        <v>13</v>
      </c>
      <c r="E6" s="1">
        <v>12</v>
      </c>
      <c r="F6" t="s">
        <v>272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2" t="s">
        <v>1</v>
      </c>
      <c r="B7" s="69">
        <v>3.9580000000000002</v>
      </c>
      <c r="C7" t="s">
        <v>263</v>
      </c>
      <c r="D7" s="2" t="s">
        <v>31</v>
      </c>
      <c r="E7" s="1">
        <v>4</v>
      </c>
      <c r="F7" t="s">
        <v>273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274</v>
      </c>
      <c r="N8" s="1"/>
      <c r="Q8" s="26" t="s">
        <v>278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272</v>
      </c>
      <c r="N9" s="3" t="s">
        <v>70</v>
      </c>
      <c r="O9" s="1">
        <f>O4/O5</f>
        <v>2.95</v>
      </c>
      <c r="Q9" s="28" t="s">
        <v>29</v>
      </c>
      <c r="R9" s="72">
        <f>L10</f>
        <v>2.5779086418427277</v>
      </c>
      <c r="S9" s="72">
        <f>O4</f>
        <v>5.5442358110598677</v>
      </c>
      <c r="T9" s="72">
        <f>O5</f>
        <v>1.8794019698508024</v>
      </c>
      <c r="U9" s="72">
        <f>O6</f>
        <v>0.43433192167062779</v>
      </c>
      <c r="V9" s="72">
        <f>O7</f>
        <v>3.6204509313162276</v>
      </c>
      <c r="W9" s="72">
        <f>$L$10*SQRT(5)</f>
        <v>5.7643789629444981</v>
      </c>
      <c r="X9" s="72">
        <f>($L$10*SQRT(5)*0.25+$L$10*SQRT(6)*0.75)</f>
        <v>6.1770153227555307</v>
      </c>
      <c r="Y9" s="29" t="s">
        <v>114</v>
      </c>
      <c r="Z9" s="29" t="str">
        <f>B3</f>
        <v>Fe</v>
      </c>
      <c r="AA9" s="30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2.5779086418427277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3.6457133638527912</v>
      </c>
      <c r="D11" s="3" t="s">
        <v>8</v>
      </c>
      <c r="E11" s="4">
        <f>$B$11/$E$8</f>
        <v>2.5779086418427277</v>
      </c>
      <c r="F11" t="s">
        <v>275</v>
      </c>
      <c r="N11" s="63" t="s">
        <v>264</v>
      </c>
      <c r="O11" s="20">
        <f>G119</f>
        <v>3.277379138034433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4.0126267659216071</v>
      </c>
      <c r="D12" s="3" t="s">
        <v>2</v>
      </c>
      <c r="E12" s="4">
        <f>(9*$B$6*$B$5/(-$B$4))^(1/2)</f>
        <v>3.685514479707511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6.7967491325854057E-2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-8.3155999999999999</v>
      </c>
    </row>
    <row r="16" spans="1:27" x14ac:dyDescent="0.4">
      <c r="D16" s="3" t="s">
        <v>9</v>
      </c>
      <c r="E16" s="4">
        <f>$E$15*$E$6</f>
        <v>-99.787199999999999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0.3521674932249611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1.8784381456510224</v>
      </c>
      <c r="H19" s="10">
        <f>-(-$B$4)*(1+D19+$E$5*D19^3)*EXP(-D19)</f>
        <v>1.1293743066679498</v>
      </c>
      <c r="I19">
        <f>H19*$E$6</f>
        <v>13.552491680015397</v>
      </c>
      <c r="K19">
        <f>$L$9*$L$6*EXP(-$L$4*(G19/$L$10-1))+6*$L$6*EXP(-$L$4*(SQRT(2)*G19/$L$10-1))+24*$L$6*EXP(-$L$4*(SQRT(3)*G19/$L$10-1))+12*$L$6*EXP(-$L$4*(SQRT(4)*G19/$L$10-1))+24*$L$6*EXP(-$L$4*(SQRT(5)*G19/$L$10-1))-SQRT($L$9*$L$7^2*EXP(-2*$L$5*(G19/$L$10-1))+6*$L$7^2*EXP(-2*$L$5*(SQRT(2)*G19/$L$10-1))+24*$L$7^2*EXP(-2*$L$5*(SQRT(3)*G19/$L$10-1))+12*$L$7^2*EXP(-2*$L$5*(SQRT(4)*G19/$L$10-1))+24*$L$7^2*EXP(-2*$L$5*(SQRT(5)*G19/$L$10-1)))</f>
        <v>2.7241989764623931</v>
      </c>
      <c r="M19">
        <f>$L$9*$O$6*EXP(-$O$4*(G19/$L$10-1))+6*$O$6*EXP(-$O$4*(SQRT(2)*G19/$L$10-1))+24*$O$6*EXP(-$O$4*(SQRT(3)*G19/$L$10-1))+12*$O$6*EXP(-$O$4*(SQRT(4)*G19/$L$10-1))+24*$O$6*EXP(-$O$4*(SQRT(5)*G19/$L$10-1))-SQRT($L$9*$O$7^2*EXP(-2*$O$5*(G19/$L$10-1))+6*$O$7^2*EXP(-2*$O$5*(SQRT(2)*G19/$L$10-1))+24*$O$7^2*EXP(-2*$O$5*(SQRT(3)*G19/$L$10-1))+12*$O$7^2*EXP(-2*$O$5*(SQRT(4)*G19/$L$10-1))+24*$O$7^2*EXP(-2*$O$5*(SQRT(5)*G19/$L$10-1)))</f>
        <v>2.7241989764623931</v>
      </c>
      <c r="N19" s="13">
        <f>(M19-H19)^2*O19</f>
        <v>2.5434657273849548</v>
      </c>
      <c r="O19" s="13">
        <v>1</v>
      </c>
      <c r="P19" s="14">
        <f>SUMSQ(N26:N295)</f>
        <v>502559.5305662161</v>
      </c>
      <c r="Q19" s="1" t="s">
        <v>65</v>
      </c>
      <c r="R19" s="19">
        <f>O4/(O4-O5)*-B4/SQRT(L9)</f>
        <v>3.6315361539733573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1.8924275555748566</v>
      </c>
      <c r="H20" s="10">
        <f>-(-$B$4)*(1+D20+$E$5*D20^3)*EXP(-D20)</f>
        <v>0.5987790360780344</v>
      </c>
      <c r="I20">
        <f t="shared" ref="I20:I83" si="2">H20*$E$6</f>
        <v>7.1853484329364132</v>
      </c>
      <c r="K20">
        <f t="shared" ref="K20:K83" si="3">$L$9*$L$6*EXP(-$L$4*(G20/$L$10-1))+6*$L$6*EXP(-$L$4*(SQRT(2)*G20/$L$10-1))+24*$L$6*EXP(-$L$4*(SQRT(3)*G20/$L$10-1))+12*$L$6*EXP(-$L$4*(SQRT(4)*G20/$L$10-1))+24*$L$6*EXP(-$L$4*(SQRT(5)*G20/$L$10-1))-SQRT($L$9*$L$7^2*EXP(-2*$L$5*(G20/$L$10-1))+6*$L$7^2*EXP(-2*$L$5*(SQRT(2)*G20/$L$10-1))+24*$L$7^2*EXP(-2*$L$5*(SQRT(3)*G20/$L$10-1))+12*$L$7^2*EXP(-2*$L$5*(SQRT(4)*G20/$L$10-1))+24*$L$7^2*EXP(-2*$L$5*(SQRT(5)*G20/$L$10-1)))</f>
        <v>2.1025306626118514</v>
      </c>
      <c r="M20">
        <f t="shared" ref="M20:M83" si="4">$L$9*$O$6*EXP(-$O$4*(G20/$L$10-1))+6*$O$6*EXP(-$O$4*(SQRT(2)*G20/$L$10-1))+24*$O$6*EXP(-$O$4*(SQRT(3)*G20/$L$10-1))+12*$O$6*EXP(-$O$4*(SQRT(4)*G20/$L$10-1))+24*$O$6*EXP(-$O$4*(SQRT(5)*G20/$L$10-1))-SQRT($L$9*$O$7^2*EXP(-2*$O$5*(G20/$L$10-1))+6*$O$7^2*EXP(-2*$O$5*(SQRT(2)*G20/$L$10-1))+24*$O$7^2*EXP(-2*$O$5*(SQRT(3)*G20/$L$10-1))+12*$O$7^2*EXP(-2*$O$5*(SQRT(4)*G20/$L$10-1))+24*$O$7^2*EXP(-2*$O$5*(SQRT(5)*G20/$L$10-1)))</f>
        <v>2.1025306626118514</v>
      </c>
      <c r="N20" s="13">
        <f t="shared" ref="N20:N83" si="5">(M20-H20)^2*O20</f>
        <v>2.2612689543031004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1.9064169654986907</v>
      </c>
      <c r="H21" s="10">
        <f t="shared" ref="H21:H84" si="6">-(-$B$4)*(1+D21+$E$5*D21^3)*EXP(-D21)</f>
        <v>9.1306060651181242E-2</v>
      </c>
      <c r="I21">
        <f t="shared" si="2"/>
        <v>1.0956727278141749</v>
      </c>
      <c r="K21">
        <f t="shared" si="3"/>
        <v>1.5092812823348325</v>
      </c>
      <c r="M21">
        <f t="shared" si="4"/>
        <v>1.5092812823348325</v>
      </c>
      <c r="N21" s="13">
        <f t="shared" si="5"/>
        <v>2.0106537293087996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-0.63844814389281579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1.9204063754225247</v>
      </c>
      <c r="H22" s="10">
        <f t="shared" si="6"/>
        <v>-0.39385387006613626</v>
      </c>
      <c r="I22">
        <f t="shared" si="2"/>
        <v>-4.7262464407936351</v>
      </c>
      <c r="K22">
        <f t="shared" si="3"/>
        <v>0.94328303127418778</v>
      </c>
      <c r="M22">
        <f t="shared" si="4"/>
        <v>0.94328303127418778</v>
      </c>
      <c r="N22" s="13">
        <f t="shared" si="5"/>
        <v>1.7879350929260034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1.9343957853463587</v>
      </c>
      <c r="H23" s="10">
        <f t="shared" si="6"/>
        <v>-0.85748400163380079</v>
      </c>
      <c r="I23">
        <f t="shared" si="2"/>
        <v>-10.289808019605609</v>
      </c>
      <c r="K23">
        <f t="shared" si="3"/>
        <v>0.40341767952286745</v>
      </c>
      <c r="M23">
        <f t="shared" si="4"/>
        <v>0.40341767952286745</v>
      </c>
      <c r="N23" s="13">
        <f t="shared" si="5"/>
        <v>1.5898730495437123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1.9483851952701927</v>
      </c>
      <c r="H24" s="10">
        <f t="shared" si="6"/>
        <v>-1.3003423671469609</v>
      </c>
      <c r="I24">
        <f t="shared" si="2"/>
        <v>-15.604108405763531</v>
      </c>
      <c r="K24">
        <f t="shared" si="3"/>
        <v>-0.11138567493554774</v>
      </c>
      <c r="M24">
        <f t="shared" si="4"/>
        <v>-0.11138567493554774</v>
      </c>
      <c r="N24" s="13">
        <f t="shared" si="5"/>
        <v>1.4136180159543053</v>
      </c>
      <c r="O24" s="13">
        <v>1</v>
      </c>
      <c r="Q24" s="17" t="s">
        <v>61</v>
      </c>
      <c r="R24" s="19">
        <f>O5/(O4-O5)*-B4/L9</f>
        <v>0.35536752136752137</v>
      </c>
      <c r="V24" s="15" t="str">
        <f>D3</f>
        <v>FCC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1.9623746051940267</v>
      </c>
      <c r="H25" s="10">
        <f t="shared" si="6"/>
        <v>-1.7231625565011042</v>
      </c>
      <c r="I25">
        <f t="shared" si="2"/>
        <v>-20.67795067801325</v>
      </c>
      <c r="K25">
        <f t="shared" si="3"/>
        <v>-0.60215274395750384</v>
      </c>
      <c r="M25">
        <f t="shared" si="4"/>
        <v>-0.60215274395750384</v>
      </c>
      <c r="N25" s="13">
        <f t="shared" si="5"/>
        <v>1.256662999819038</v>
      </c>
      <c r="O25" s="13">
        <v>1</v>
      </c>
      <c r="Q25" s="17" t="s">
        <v>62</v>
      </c>
      <c r="R25" s="19">
        <f>O4/(O4-O5)*-B4/SQRT(L9)</f>
        <v>3.6315361539733573</v>
      </c>
      <c r="V25" s="2" t="s">
        <v>106</v>
      </c>
      <c r="W25" s="1">
        <f>(-B4/(12*PI()*B6*W26))^(1/2)</f>
        <v>0.38859016252192963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1.9763640151178612</v>
      </c>
      <c r="H26" s="10">
        <f t="shared" si="6"/>
        <v>-2.1266544631469988</v>
      </c>
      <c r="I26">
        <f t="shared" si="2"/>
        <v>-25.519853557763987</v>
      </c>
      <c r="K26">
        <f t="shared" si="3"/>
        <v>-1.0698660837215179</v>
      </c>
      <c r="M26">
        <f t="shared" si="4"/>
        <v>-1.0698660837215179</v>
      </c>
      <c r="N26" s="13">
        <f t="shared" si="5"/>
        <v>1.1168016788887341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1.9903534250416952</v>
      </c>
      <c r="H27" s="10">
        <f t="shared" si="6"/>
        <v>-2.5115050089712332</v>
      </c>
      <c r="I27">
        <f t="shared" si="2"/>
        <v>-30.138060107654798</v>
      </c>
      <c r="K27">
        <f t="shared" si="3"/>
        <v>-1.5154670312430909</v>
      </c>
      <c r="M27">
        <f t="shared" si="4"/>
        <v>-1.5154670312430909</v>
      </c>
      <c r="N27" s="13">
        <f t="shared" si="5"/>
        <v>0.99209165307676728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2.004342834965529</v>
      </c>
      <c r="H28" s="10">
        <f t="shared" si="6"/>
        <v>-2.8783788479207164</v>
      </c>
      <c r="I28">
        <f t="shared" si="2"/>
        <v>-34.540546175048597</v>
      </c>
      <c r="K28">
        <f t="shared" si="3"/>
        <v>-1.939857547921104</v>
      </c>
      <c r="M28">
        <f t="shared" si="4"/>
        <v>-1.939857547921104</v>
      </c>
      <c r="N28" s="13">
        <f t="shared" si="5"/>
        <v>0.88082223055296249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2.4456376611486554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2.0183322448893635</v>
      </c>
      <c r="H29" s="10">
        <f t="shared" si="6"/>
        <v>-3.2279190489725433</v>
      </c>
      <c r="I29">
        <f t="shared" si="2"/>
        <v>-38.73502858767052</v>
      </c>
      <c r="K29">
        <f t="shared" si="3"/>
        <v>-2.3439019748473093</v>
      </c>
      <c r="M29">
        <f t="shared" si="4"/>
        <v>-2.3439019748473093</v>
      </c>
      <c r="N29" s="13">
        <f t="shared" si="5"/>
        <v>0.78148618734493946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3.7117272195438398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2.0323216548131975</v>
      </c>
      <c r="H30" s="10">
        <f t="shared" si="6"/>
        <v>-3.5607477590341357</v>
      </c>
      <c r="I30">
        <f t="shared" si="2"/>
        <v>-42.728973108409626</v>
      </c>
      <c r="K30">
        <f t="shared" si="3"/>
        <v>-2.7284287043579774</v>
      </c>
      <c r="M30">
        <f t="shared" si="4"/>
        <v>-2.7284287043579774</v>
      </c>
      <c r="N30" s="13">
        <f t="shared" si="5"/>
        <v>0.69275500877701379</v>
      </c>
      <c r="O30" s="13">
        <v>1</v>
      </c>
      <c r="V30" s="22" t="s">
        <v>22</v>
      </c>
      <c r="W30" s="1">
        <f>1/(O5*W25^2)</f>
        <v>3.5236820857786371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2.0463110647370315</v>
      </c>
      <c r="H31" s="10">
        <f t="shared" si="6"/>
        <v>-3.8774668463424828</v>
      </c>
      <c r="I31">
        <f t="shared" si="2"/>
        <v>-46.529602156109796</v>
      </c>
      <c r="K31">
        <f t="shared" si="3"/>
        <v>-3.0942317720692678</v>
      </c>
      <c r="M31">
        <f t="shared" si="4"/>
        <v>-3.0942317720692678</v>
      </c>
      <c r="N31" s="13">
        <f t="shared" si="5"/>
        <v>0.61345718157176865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2.0603004746608655</v>
      </c>
      <c r="H32" s="10">
        <f t="shared" si="6"/>
        <v>-4.1786585249157389</v>
      </c>
      <c r="I32">
        <f t="shared" si="2"/>
        <v>-50.143902298988863</v>
      </c>
      <c r="K32">
        <f t="shared" si="3"/>
        <v>-3.4420723734117082</v>
      </c>
      <c r="M32">
        <f t="shared" si="4"/>
        <v>-3.4420723734117082</v>
      </c>
      <c r="N32" s="13">
        <f t="shared" si="5"/>
        <v>0.5425591585875188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2.0742898845846995</v>
      </c>
      <c r="H33" s="10">
        <f t="shared" si="6"/>
        <v>-4.4648859605951605</v>
      </c>
      <c r="I33">
        <f t="shared" si="2"/>
        <v>-53.578631527141923</v>
      </c>
      <c r="K33">
        <f t="shared" si="3"/>
        <v>-3.7726803084671801</v>
      </c>
      <c r="M33">
        <f t="shared" si="4"/>
        <v>-3.7726803084671801</v>
      </c>
      <c r="N33" s="13">
        <f t="shared" si="5"/>
        <v>0.47914866483792268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2.088279294508534</v>
      </c>
      <c r="H34" s="10">
        <f t="shared" si="6"/>
        <v>-4.7366938592006056</v>
      </c>
      <c r="I34">
        <f t="shared" si="2"/>
        <v>-56.840326310407264</v>
      </c>
      <c r="K34">
        <f t="shared" si="3"/>
        <v>-4.0867553587103558</v>
      </c>
      <c r="M34">
        <f t="shared" si="4"/>
        <v>-4.0867553587103558</v>
      </c>
      <c r="N34" s="13">
        <f t="shared" si="5"/>
        <v>0.42242005441951447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2.102268704432368</v>
      </c>
      <c r="H35" s="10">
        <f t="shared" si="6"/>
        <v>-4.9946090373083925</v>
      </c>
      <c r="I35">
        <f t="shared" si="2"/>
        <v>-59.935308447700706</v>
      </c>
      <c r="K35">
        <f t="shared" si="3"/>
        <v>-4.3849685990666103</v>
      </c>
      <c r="M35">
        <f t="shared" si="4"/>
        <v>-4.3849685990666103</v>
      </c>
      <c r="N35" s="13">
        <f t="shared" si="5"/>
        <v>0.37166146393963223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2.116258114356202</v>
      </c>
      <c r="H36" s="10">
        <f t="shared" si="6"/>
        <v>-5.2391409761463175</v>
      </c>
      <c r="I36">
        <f t="shared" si="2"/>
        <v>-62.869691713755813</v>
      </c>
      <c r="K36">
        <f t="shared" si="3"/>
        <v>-4.6679636485189313</v>
      </c>
      <c r="M36">
        <f t="shared" si="4"/>
        <v>-4.6679636485189313</v>
      </c>
      <c r="N36" s="13">
        <f t="shared" si="5"/>
        <v>0.3262435395955624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2.1302475242800361</v>
      </c>
      <c r="H37" s="10">
        <f t="shared" si="6"/>
        <v>-5.4707823590869182</v>
      </c>
      <c r="I37">
        <f t="shared" si="2"/>
        <v>-65.649388309043019</v>
      </c>
      <c r="K37">
        <f t="shared" si="3"/>
        <v>-4.9363578623262452</v>
      </c>
      <c r="M37">
        <f t="shared" si="4"/>
        <v>-4.9363578623262452</v>
      </c>
      <c r="N37" s="13">
        <f t="shared" si="5"/>
        <v>0.28560954273789863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2.1442369342038705</v>
      </c>
      <c r="H38" s="10">
        <f t="shared" si="6"/>
        <v>-5.6900095932069163</v>
      </c>
      <c r="I38">
        <f t="shared" si="2"/>
        <v>-68.280115118482996</v>
      </c>
      <c r="K38">
        <f t="shared" si="3"/>
        <v>-5.1907434687553895</v>
      </c>
      <c r="M38">
        <f t="shared" si="4"/>
        <v>-5.1907434687553895</v>
      </c>
      <c r="N38" s="13">
        <f t="shared" si="5"/>
        <v>0.24926666302484748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2.1582263441277045</v>
      </c>
      <c r="H39" s="10">
        <f t="shared" si="6"/>
        <v>-5.8972833153677069</v>
      </c>
      <c r="I39">
        <f t="shared" si="2"/>
        <v>-70.767399784412476</v>
      </c>
      <c r="K39">
        <f t="shared" si="3"/>
        <v>-5.4316886530769519</v>
      </c>
      <c r="M39">
        <f t="shared" si="4"/>
        <v>-5.4316886530769519</v>
      </c>
      <c r="N39" s="13">
        <f t="shared" si="5"/>
        <v>0.21677838955364218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2.1722157540515385</v>
      </c>
      <c r="H40" s="10">
        <f t="shared" si="6"/>
        <v>-6.0930488832592973</v>
      </c>
      <c r="I40">
        <f t="shared" si="2"/>
        <v>-73.116586599111571</v>
      </c>
      <c r="K40">
        <f t="shared" si="3"/>
        <v>-5.6597385914318892</v>
      </c>
      <c r="M40">
        <f t="shared" si="4"/>
        <v>-5.6597385914318892</v>
      </c>
      <c r="N40" s="13">
        <f t="shared" si="5"/>
        <v>0.18775780900355357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2.1862051639753726</v>
      </c>
      <c r="H41" s="10">
        <f t="shared" si="6"/>
        <v>-6.2777368518377967</v>
      </c>
      <c r="I41">
        <f t="shared" si="2"/>
        <v>-75.332842222053557</v>
      </c>
      <c r="K41">
        <f t="shared" si="3"/>
        <v>-5.8754164370398474</v>
      </c>
      <c r="M41">
        <f t="shared" si="4"/>
        <v>-5.8754164370398474</v>
      </c>
      <c r="N41" s="13">
        <f t="shared" si="5"/>
        <v>0.161861716163194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2.2001945738992066</v>
      </c>
      <c r="H42" s="10">
        <f t="shared" si="6"/>
        <v>-6.4517634355746942</v>
      </c>
      <c r="I42">
        <f t="shared" si="2"/>
        <v>-77.421161226896331</v>
      </c>
      <c r="K42">
        <f t="shared" si="3"/>
        <v>-6.0792242610920191</v>
      </c>
      <c r="M42">
        <f t="shared" si="4"/>
        <v>-6.0792242610920191</v>
      </c>
      <c r="N42" s="13">
        <f t="shared" si="5"/>
        <v>0.13878543652423309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2.2141839838230406</v>
      </c>
      <c r="H43" s="10">
        <f t="shared" si="6"/>
        <v>-6.615530956924518</v>
      </c>
      <c r="I43">
        <f t="shared" si="2"/>
        <v>-79.386371483094223</v>
      </c>
      <c r="K43">
        <f t="shared" si="3"/>
        <v>-6.2716439505497767</v>
      </c>
      <c r="M43">
        <f t="shared" si="4"/>
        <v>-6.2716439505497767</v>
      </c>
      <c r="N43" s="13">
        <f t="shared" si="5"/>
        <v>0.11825827315338132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2.2281733937468751</v>
      </c>
      <c r="H44" s="10">
        <f t="shared" si="6"/>
        <v>-6.7694282814062658</v>
      </c>
      <c r="I44">
        <f t="shared" si="2"/>
        <v>-81.233139376875187</v>
      </c>
      <c r="K44">
        <f t="shared" si="3"/>
        <v>-6.4531380649554766</v>
      </c>
      <c r="M44">
        <f t="shared" si="4"/>
        <v>-6.4531380649554766</v>
      </c>
      <c r="N44" s="13">
        <f t="shared" si="5"/>
        <v>0.10003950102248711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2.2421628036707091</v>
      </c>
      <c r="H45" s="10">
        <f t="shared" si="6"/>
        <v>-6.9138312396829669</v>
      </c>
      <c r="I45">
        <f t="shared" si="2"/>
        <v>-82.965974876195602</v>
      </c>
      <c r="K45">
        <f t="shared" si="3"/>
        <v>-6.6241506542532846</v>
      </c>
      <c r="M45">
        <f t="shared" si="4"/>
        <v>-6.6241506542532846</v>
      </c>
      <c r="N45" s="13">
        <f t="shared" si="5"/>
        <v>8.3914841574883423E-2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2.2561522135945431</v>
      </c>
      <c r="H46" s="10">
        <f t="shared" si="6"/>
        <v>-7.049103037013067</v>
      </c>
      <c r="I46">
        <f t="shared" si="2"/>
        <v>-84.589236444156796</v>
      </c>
      <c r="K46">
        <f t="shared" si="3"/>
        <v>-6.7851080395149772</v>
      </c>
      <c r="M46">
        <f t="shared" si="4"/>
        <v>-6.7851080395149772</v>
      </c>
      <c r="N46" s="13">
        <f t="shared" si="5"/>
        <v>6.9693358704016412E-2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2.2701416235183771</v>
      </c>
      <c r="H47" s="10">
        <f t="shared" si="6"/>
        <v>-7.1755946504369943</v>
      </c>
      <c r="I47">
        <f t="shared" si="2"/>
        <v>-86.107135805243928</v>
      </c>
      <c r="K47">
        <f t="shared" si="3"/>
        <v>-6.9364195583682111</v>
      </c>
      <c r="M47">
        <f t="shared" si="4"/>
        <v>-6.9364195583682111</v>
      </c>
      <c r="N47" s="13">
        <f t="shared" si="5"/>
        <v>5.7204724666110908E-2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2.284131033442212</v>
      </c>
      <c r="H48" s="10">
        <f t="shared" si="6"/>
        <v>-7.2936452140520664</v>
      </c>
      <c r="I48">
        <f t="shared" si="2"/>
        <v>-87.523742568624797</v>
      </c>
      <c r="K48">
        <f t="shared" si="3"/>
        <v>-7.078478276833069</v>
      </c>
      <c r="M48">
        <f t="shared" si="4"/>
        <v>-7.078478276833069</v>
      </c>
      <c r="N48" s="13">
        <f t="shared" si="5"/>
        <v>4.6296810872204004E-2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2.298120443366046</v>
      </c>
      <c r="H49" s="10">
        <f t="shared" si="6"/>
        <v>-7.4035823927191329</v>
      </c>
      <c r="I49">
        <f t="shared" si="2"/>
        <v>-88.842988712629591</v>
      </c>
      <c r="K49">
        <f t="shared" si="3"/>
        <v>-7.2116616691851281</v>
      </c>
      <c r="M49">
        <f t="shared" si="4"/>
        <v>-7.2116616691851281</v>
      </c>
      <c r="N49" s="13">
        <f t="shared" si="5"/>
        <v>3.6833564121815904E-2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2.3121098532898801</v>
      </c>
      <c r="H50" s="10">
        <f t="shared" si="6"/>
        <v>-7.5057227445348005</v>
      </c>
      <c r="I50">
        <f t="shared" si="2"/>
        <v>-90.068672934417606</v>
      </c>
      <c r="K50">
        <f t="shared" si="3"/>
        <v>-7.3363322673810476</v>
      </c>
      <c r="M50">
        <f t="shared" si="4"/>
        <v>-7.3363322673810476</v>
      </c>
      <c r="N50" s="13">
        <f t="shared" si="5"/>
        <v>2.8693133750376076E-2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2.3260992632137145</v>
      </c>
      <c r="H51" s="10">
        <f t="shared" si="6"/>
        <v>-7.6003720723936423</v>
      </c>
      <c r="I51">
        <f t="shared" si="2"/>
        <v>-91.204464868723704</v>
      </c>
      <c r="K51">
        <f t="shared" si="3"/>
        <v>-7.4528382815045084</v>
      </c>
      <c r="M51">
        <f t="shared" si="4"/>
        <v>-7.4528382815045084</v>
      </c>
      <c r="N51" s="13">
        <f t="shared" si="5"/>
        <v>2.1766219454118683E-2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2.3400886731375485</v>
      </c>
      <c r="H52" s="10">
        <f t="shared" si="6"/>
        <v>-7.6878257649559441</v>
      </c>
      <c r="I52">
        <f t="shared" si="2"/>
        <v>-92.253909179471322</v>
      </c>
      <c r="K52">
        <f t="shared" si="3"/>
        <v>-7.5615141926163254</v>
      </c>
      <c r="M52">
        <f t="shared" si="4"/>
        <v>-7.5615141926163254</v>
      </c>
      <c r="N52" s="13">
        <f t="shared" si="5"/>
        <v>1.5954613306906715E-2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2.3540780830613826</v>
      </c>
      <c r="H53" s="10">
        <f t="shared" si="6"/>
        <v>-7.7683691273275146</v>
      </c>
      <c r="I53">
        <f t="shared" si="2"/>
        <v>-93.220429527930179</v>
      </c>
      <c r="K53">
        <f t="shared" si="3"/>
        <v>-7.6626813193226386</v>
      </c>
      <c r="M53">
        <f t="shared" si="4"/>
        <v>-7.6626813193226386</v>
      </c>
      <c r="N53" s="13">
        <f t="shared" si="5"/>
        <v>1.1169912760875528E-2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2.3680674929852166</v>
      </c>
      <c r="H54" s="10">
        <f t="shared" si="6"/>
        <v>-7.8422777017496985</v>
      </c>
      <c r="I54">
        <f t="shared" si="2"/>
        <v>-94.107332420996386</v>
      </c>
      <c r="K54">
        <f t="shared" si="3"/>
        <v>-7.7566483593087518</v>
      </c>
      <c r="M54">
        <f t="shared" si="4"/>
        <v>-7.7566483593087518</v>
      </c>
      <c r="N54" s="13">
        <f t="shared" si="5"/>
        <v>7.3323842868689097E-3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2.3820569029090506</v>
      </c>
      <c r="H55" s="10">
        <f t="shared" si="6"/>
        <v>-7.909817578589232</v>
      </c>
      <c r="I55">
        <f t="shared" si="2"/>
        <v>-94.917810943070776</v>
      </c>
      <c r="K55">
        <f t="shared" si="3"/>
        <v>-7.8437119070232537</v>
      </c>
      <c r="M55">
        <f t="shared" si="4"/>
        <v>-7.8437119070232537</v>
      </c>
      <c r="N55" s="13">
        <f t="shared" si="5"/>
        <v>4.3699598131889845E-3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2.3960463128328851</v>
      </c>
      <c r="H56" s="10">
        <f t="shared" si="6"/>
        <v>-7.9712456979096231</v>
      </c>
      <c r="I56">
        <f t="shared" si="2"/>
        <v>-95.654948374915477</v>
      </c>
      <c r="K56">
        <f t="shared" si="3"/>
        <v>-7.9241569486377639</v>
      </c>
      <c r="M56">
        <f t="shared" si="4"/>
        <v>-7.9241569486377639</v>
      </c>
      <c r="N56" s="13">
        <f t="shared" si="5"/>
        <v>2.2173503079880243E-3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2.4100357227567191</v>
      </c>
      <c r="H57" s="10">
        <f t="shared" si="6"/>
        <v>-8.0268101418976769</v>
      </c>
      <c r="I57">
        <f t="shared" si="2"/>
        <v>-96.321721702772123</v>
      </c>
      <c r="K57">
        <f t="shared" si="3"/>
        <v>-7.9982573353511963</v>
      </c>
      <c r="M57">
        <f t="shared" si="4"/>
        <v>-7.9982573353511963</v>
      </c>
      <c r="N57" s="13">
        <f t="shared" si="5"/>
        <v>8.1526276168074677E-4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2.4240251326805531</v>
      </c>
      <c r="H58" s="10">
        <f t="shared" si="6"/>
        <v>-8.07675041841126</v>
      </c>
      <c r="I58">
        <f t="shared" si="2"/>
        <v>-96.921005020935127</v>
      </c>
      <c r="K58">
        <f t="shared" si="3"/>
        <v>-8.0662762360539286</v>
      </c>
      <c r="M58">
        <f t="shared" si="4"/>
        <v>-8.0662762360539286</v>
      </c>
      <c r="N58" s="13">
        <f t="shared" si="5"/>
        <v>1.097084960546309E-4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2.4380145426043871</v>
      </c>
      <c r="H59" s="10">
        <f t="shared" si="6"/>
        <v>-8.1212977359068415</v>
      </c>
      <c r="I59">
        <f t="shared" si="2"/>
        <v>-97.45557283088209</v>
      </c>
      <c r="K59">
        <f t="shared" si="3"/>
        <v>-8.1284665703169328</v>
      </c>
      <c r="M59">
        <f t="shared" si="4"/>
        <v>-8.1284665703169328</v>
      </c>
      <c r="N59" s="13">
        <f t="shared" si="5"/>
        <v>5.139218679930918E-5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2.4520039525282216</v>
      </c>
      <c r="H60" s="10">
        <f t="shared" si="6"/>
        <v>-8.1606752699981087</v>
      </c>
      <c r="I60">
        <f t="shared" si="2"/>
        <v>-97.928103239977304</v>
      </c>
      <c r="K60">
        <f t="shared" si="3"/>
        <v>-8.1850714226226629</v>
      </c>
      <c r="M60">
        <f t="shared" si="4"/>
        <v>-8.1850714226226629</v>
      </c>
      <c r="N60" s="13">
        <f t="shared" si="5"/>
        <v>5.9517226288054235E-4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2.4659933624520556</v>
      </c>
      <c r="H61" s="10">
        <f t="shared" si="6"/>
        <v>-8.1950984218898473</v>
      </c>
      <c r="I61">
        <f t="shared" si="2"/>
        <v>-98.341181062678174</v>
      </c>
      <c r="K61">
        <f t="shared" si="3"/>
        <v>-8.2363244387092642</v>
      </c>
      <c r="M61">
        <f t="shared" si="4"/>
        <v>-8.2363244387092642</v>
      </c>
      <c r="N61" s="13">
        <f t="shared" si="5"/>
        <v>1.6995844627948496E-3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2.4799827723758896</v>
      </c>
      <c r="H62" s="10">
        <f t="shared" si="6"/>
        <v>-8.2247750689245116</v>
      </c>
      <c r="I62">
        <f t="shared" si="2"/>
        <v>-98.697300827094139</v>
      </c>
      <c r="K62">
        <f t="shared" si="3"/>
        <v>-8.2824502048565485</v>
      </c>
      <c r="M62">
        <f t="shared" si="4"/>
        <v>-8.2824502048565485</v>
      </c>
      <c r="N62" s="13">
        <f t="shared" si="5"/>
        <v>3.3264213047789317E-3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2.4939721822997236</v>
      </c>
      <c r="H63" s="10">
        <f t="shared" si="6"/>
        <v>-8.2499058074720644</v>
      </c>
      <c r="I63">
        <f t="shared" si="2"/>
        <v>-98.998869689664772</v>
      </c>
      <c r="K63">
        <f t="shared" si="3"/>
        <v>-8.3236646109012504</v>
      </c>
      <c r="M63">
        <f t="shared" si="4"/>
        <v>-8.3236646109012504</v>
      </c>
      <c r="N63" s="13">
        <f t="shared" si="5"/>
        <v>5.4403610833053092E-3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2.5079615922235576</v>
      </c>
      <c r="H64" s="10">
        <f t="shared" si="6"/>
        <v>-8.270684188387289</v>
      </c>
      <c r="I64">
        <f t="shared" si="2"/>
        <v>-99.248210260647468</v>
      </c>
      <c r="K64">
        <f t="shared" si="3"/>
        <v>-8.3601751977305057</v>
      </c>
      <c r="M64">
        <f t="shared" si="4"/>
        <v>-8.3601751977305057</v>
      </c>
      <c r="N64" s="13">
        <f t="shared" si="5"/>
        <v>8.008640753267687E-3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2.5219510021473921</v>
      </c>
      <c r="H65" s="10">
        <f t="shared" si="6"/>
        <v>-8.2872969452524075</v>
      </c>
      <c r="I65">
        <f t="shared" si="2"/>
        <v>-99.447563343028889</v>
      </c>
      <c r="K65">
        <f t="shared" si="3"/>
        <v>-8.3921814899655782</v>
      </c>
      <c r="M65">
        <f t="shared" si="4"/>
        <v>-8.3921814899655782</v>
      </c>
      <c r="N65" s="13">
        <f t="shared" si="5"/>
        <v>1.1000767719689119E-2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2.5359404120712261</v>
      </c>
      <c r="H66" s="10">
        <f t="shared" si="6"/>
        <v>-8.2999242156166417</v>
      </c>
      <c r="I66">
        <f t="shared" si="2"/>
        <v>-99.599090587399701</v>
      </c>
      <c r="K66">
        <f t="shared" si="3"/>
        <v>-8.4198753145132823</v>
      </c>
      <c r="M66">
        <f t="shared" si="4"/>
        <v>-8.4198753145132823</v>
      </c>
      <c r="N66" s="13">
        <f t="shared" si="5"/>
        <v>1.4388266126511647E-2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2.5499298219950601</v>
      </c>
      <c r="H67" s="10">
        <f t="shared" si="6"/>
        <v>-8.3087397554384452</v>
      </c>
      <c r="I67">
        <f t="shared" si="2"/>
        <v>-99.704877065261343</v>
      </c>
      <c r="K67">
        <f t="shared" si="3"/>
        <v>-8.4434411056293133</v>
      </c>
      <c r="M67">
        <f t="shared" si="4"/>
        <v>-8.4434411056293133</v>
      </c>
      <c r="N67" s="13">
        <f t="shared" si="5"/>
        <v>1.8144453743242864E-2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2.5639192319188941</v>
      </c>
      <c r="H68" s="10">
        <f t="shared" si="6"/>
        <v>-8.3139111469302662</v>
      </c>
      <c r="I68">
        <f t="shared" si="2"/>
        <v>-99.766933763163195</v>
      </c>
      <c r="K68">
        <f t="shared" si="3"/>
        <v>-8.4630561971064786</v>
      </c>
      <c r="M68">
        <f t="shared" si="4"/>
        <v>-8.4630561971064786</v>
      </c>
      <c r="N68" s="13">
        <f t="shared" si="5"/>
        <v>222.4424599206491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2.5779086418427277</v>
      </c>
      <c r="H69" s="59">
        <f t="shared" si="6"/>
        <v>-8.3155999999999999</v>
      </c>
      <c r="I69" s="58">
        <f t="shared" si="2"/>
        <v>-99.787199999999999</v>
      </c>
      <c r="J69" s="58"/>
      <c r="K69">
        <f t="shared" si="3"/>
        <v>-8.4788911021710405</v>
      </c>
      <c r="M69">
        <f t="shared" si="4"/>
        <v>-8.4788911021710405</v>
      </c>
      <c r="N69" s="60">
        <f t="shared" si="5"/>
        <v>266.6398404823322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2.5918980517665617</v>
      </c>
      <c r="H70" s="10">
        <f t="shared" si="6"/>
        <v>-8.3139621474779322</v>
      </c>
      <c r="I70">
        <f t="shared" si="2"/>
        <v>-99.767545769735193</v>
      </c>
      <c r="K70">
        <f t="shared" si="3"/>
        <v>-8.4911097816422831</v>
      </c>
      <c r="M70">
        <f t="shared" si="4"/>
        <v>-8.4911097816422831</v>
      </c>
      <c r="N70" s="13">
        <f t="shared" si="5"/>
        <v>313.8128429002673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2.6058874616903958</v>
      </c>
      <c r="H71" s="10">
        <f t="shared" si="6"/>
        <v>-8.3091478343123875</v>
      </c>
      <c r="I71">
        <f t="shared" si="2"/>
        <v>-99.70977401174865</v>
      </c>
      <c r="K71">
        <f t="shared" si="3"/>
        <v>-8.4998699008834855</v>
      </c>
      <c r="M71">
        <f t="shared" si="4"/>
        <v>-8.4998699008834855</v>
      </c>
      <c r="N71" s="13">
        <f t="shared" si="5"/>
        <v>3.6374906677150348E-2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2.6198768716142298</v>
      </c>
      <c r="H72" s="10">
        <f t="shared" si="6"/>
        <v>-8.3013019009123337</v>
      </c>
      <c r="I72">
        <f t="shared" si="2"/>
        <v>-99.615622810947997</v>
      </c>
      <c r="K72">
        <f t="shared" si="3"/>
        <v>-8.5053230760472456</v>
      </c>
      <c r="M72">
        <f t="shared" si="4"/>
        <v>-8.5053230760472456</v>
      </c>
      <c r="N72" s="13">
        <f t="shared" si="5"/>
        <v>4.1624639903430398E-2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2.6338662815380647</v>
      </c>
      <c r="H73" s="10">
        <f t="shared" si="6"/>
        <v>-8.2905639608099211</v>
      </c>
      <c r="I73">
        <f t="shared" si="2"/>
        <v>-99.48676752971906</v>
      </c>
      <c r="K73">
        <f t="shared" si="3"/>
        <v>-8.5076151100939192</v>
      </c>
      <c r="M73">
        <f t="shared" si="4"/>
        <v>-8.5076151100939192</v>
      </c>
      <c r="N73" s="13">
        <f t="shared" si="5"/>
        <v>4.7111201405504455E-2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2.6478556914618987</v>
      </c>
      <c r="H74" s="10">
        <f t="shared" si="6"/>
        <v>-8.277068572811169</v>
      </c>
      <c r="I74">
        <f t="shared" si="2"/>
        <v>-99.324822873734036</v>
      </c>
      <c r="K74">
        <f t="shared" si="3"/>
        <v>-8.5068862190390284</v>
      </c>
      <c r="M74">
        <f t="shared" si="4"/>
        <v>-8.5068862190390284</v>
      </c>
      <c r="N74" s="13">
        <f t="shared" si="5"/>
        <v>5.2816150517713531E-2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2.6618451013857327</v>
      </c>
      <c r="H75" s="10">
        <f t="shared" si="6"/>
        <v>-8.2609454077981059</v>
      </c>
      <c r="I75">
        <f t="shared" si="2"/>
        <v>-99.131344893577278</v>
      </c>
      <c r="K75">
        <f t="shared" si="3"/>
        <v>-8.5032712488638111</v>
      </c>
      <c r="M75">
        <f t="shared" si="4"/>
        <v>-8.5032712488638111</v>
      </c>
      <c r="N75" s="13">
        <f t="shared" si="5"/>
        <v>5.8721813248201422E-2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2.6758345113095667</v>
      </c>
      <c r="H76" s="10">
        <f t="shared" si="6"/>
        <v>-8.2423194103410804</v>
      </c>
      <c r="I76">
        <f t="shared" si="2"/>
        <v>-98.907832924092958</v>
      </c>
      <c r="K76">
        <f t="shared" si="3"/>
        <v>-8.4968998835024259</v>
      </c>
      <c r="M76">
        <f t="shared" si="4"/>
        <v>-8.4968998835024259</v>
      </c>
      <c r="N76" s="13">
        <f t="shared" si="5"/>
        <v>6.4811217315054542E-2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2.6898239212334007</v>
      </c>
      <c r="H77" s="10">
        <f t="shared" si="6"/>
        <v>-8.2213109552754169</v>
      </c>
      <c r="I77">
        <f t="shared" si="2"/>
        <v>-98.655731463305003</v>
      </c>
      <c r="K77">
        <f t="shared" si="3"/>
        <v>-8.4878968442997706</v>
      </c>
      <c r="M77">
        <f t="shared" si="4"/>
        <v>-8.4878968442997706</v>
      </c>
      <c r="N77" s="13">
        <f t="shared" si="5"/>
        <v>7.1068036226905065E-2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2.7038133311572348</v>
      </c>
      <c r="H78" s="10">
        <f t="shared" si="6"/>
        <v>-8.1980359993921486</v>
      </c>
      <c r="I78">
        <f t="shared" si="2"/>
        <v>-98.37643199270579</v>
      </c>
      <c r="K78">
        <f t="shared" si="3"/>
        <v>-8.4763820813151405</v>
      </c>
      <c r="M78">
        <f t="shared" si="4"/>
        <v>-8.4763820813151405</v>
      </c>
      <c r="N78" s="13">
        <f t="shared" si="5"/>
        <v>7.7476541321880935E-2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2.7178027410810688</v>
      </c>
      <c r="H79" s="10">
        <f t="shared" si="6"/>
        <v>-8.1726062283883252</v>
      </c>
      <c r="I79">
        <f t="shared" si="2"/>
        <v>-98.071274740659902</v>
      </c>
      <c r="K79">
        <f t="shared" si="3"/>
        <v>-8.4624709568294882</v>
      </c>
      <c r="M79">
        <f t="shared" si="4"/>
        <v>-8.4624709568294882</v>
      </c>
      <c r="N79" s="13">
        <f t="shared" si="5"/>
        <v>8.4021560794269215E-2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2.7317921510049028</v>
      </c>
      <c r="H80" s="10">
        <f t="shared" si="6"/>
        <v>-8.1451291992182213</v>
      </c>
      <c r="I80">
        <f t="shared" si="2"/>
        <v>-97.741550390618656</v>
      </c>
      <c r="K80">
        <f t="shared" si="3"/>
        <v>-8.4462744213969927</v>
      </c>
      <c r="M80">
        <f t="shared" si="4"/>
        <v>-8.4462744213969927</v>
      </c>
      <c r="N80" s="13">
        <f t="shared" si="5"/>
        <v>9.068844484110157E-2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2.7457815609287368</v>
      </c>
      <c r="H81" s="10">
        <f t="shared" si="6"/>
        <v>-8.1157084779826913</v>
      </c>
      <c r="I81">
        <f t="shared" si="2"/>
        <v>-97.388501735792289</v>
      </c>
      <c r="K81">
        <f t="shared" si="3"/>
        <v>-8.4278991827659073</v>
      </c>
      <c r="M81">
        <f t="shared" si="4"/>
        <v>-8.4278991827659073</v>
      </c>
      <c r="N81" s="13">
        <f t="shared" si="5"/>
        <v>9.746303615304111E-2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2.7597709708525708</v>
      </c>
      <c r="H82" s="10">
        <f t="shared" si="6"/>
        <v>-8.0844437734899888</v>
      </c>
      <c r="I82">
        <f t="shared" si="2"/>
        <v>-97.013325281879872</v>
      </c>
      <c r="K82">
        <f t="shared" si="3"/>
        <v>-8.4074478679783375</v>
      </c>
      <c r="M82">
        <f t="shared" si="4"/>
        <v>-8.4074478679783375</v>
      </c>
      <c r="N82" s="13">
        <f t="shared" si="5"/>
        <v>0.10433164505623814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2.7737603807764057</v>
      </c>
      <c r="H83" s="10">
        <f t="shared" si="6"/>
        <v>-8.0514310666176083</v>
      </c>
      <c r="I83">
        <f t="shared" si="2"/>
        <v>-96.617172799411293</v>
      </c>
      <c r="K83">
        <f t="shared" si="3"/>
        <v>-8.3850191789442992</v>
      </c>
      <c r="M83">
        <f t="shared" si="4"/>
        <v>-8.3850191789442992</v>
      </c>
      <c r="N83" s="13">
        <f t="shared" si="5"/>
        <v>0.1112810286856849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2.7877497907002398</v>
      </c>
      <c r="H84" s="10">
        <f t="shared" si="6"/>
        <v>-8.0167627356008353</v>
      </c>
      <c r="I84">
        <f t="shared" ref="I84:I147" si="9">H84*$E$6</f>
        <v>-96.201152827210024</v>
      </c>
      <c r="K84">
        <f t="shared" ref="K84:K147" si="10">$L$9*$L$6*EXP(-$L$4*(G84/$L$10-1))+6*$L$6*EXP(-$L$4*(SQRT(2)*G84/$L$10-1))+24*$L$6*EXP(-$L$4*(SQRT(3)*G84/$L$10-1))+12*$L$6*EXP(-$L$4*(SQRT(4)*G84/$L$10-1))+24*$L$6*EXP(-$L$4*(SQRT(5)*G84/$L$10-1))-SQRT($L$9*$L$7^2*EXP(-2*$L$5*(G84/$L$10-1))+6*$L$7^2*EXP(-2*$L$5*(SQRT(2)*G84/$L$10-1))+24*$L$7^2*EXP(-2*$L$5*(SQRT(3)*G84/$L$10-1))+12*$L$7^2*EXP(-2*$L$5*(SQRT(4)*G84/$L$10-1))+24*$L$7^2*EXP(-2*$L$5*(SQRT(5)*G84/$L$10-1)))</f>
        <v>-8.3607080417715736</v>
      </c>
      <c r="M84">
        <f t="shared" ref="M84:M147" si="11">$L$9*$O$6*EXP(-$O$4*(G84/$L$10-1))+6*$O$6*EXP(-$O$4*(SQRT(2)*G84/$L$10-1))+24*$O$6*EXP(-$O$4*(SQRT(3)*G84/$L$10-1))+12*$O$6*EXP(-$O$4*(SQRT(4)*G84/$L$10-1))+24*$O$6*EXP(-$O$4*(SQRT(5)*G84/$L$10-1))-SQRT($L$9*$O$7^2*EXP(-2*$O$5*(G84/$L$10-1))+6*$O$7^2*EXP(-2*$O$5*(SQRT(2)*G84/$L$10-1))+24*$O$7^2*EXP(-2*$O$5*(SQRT(3)*G84/$L$10-1))+12*$O$7^2*EXP(-2*$O$5*(SQRT(4)*G84/$L$10-1))+24*$O$7^2*EXP(-2*$O$5*(SQRT(5)*G84/$L$10-1)))</f>
        <v>-8.3607080417715736</v>
      </c>
      <c r="N84" s="13">
        <f t="shared" ref="N84:N147" si="12">(M84-H84)^2*O84</f>
        <v>0.11829837363688288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2.8017392006240738</v>
      </c>
      <c r="H85" s="10">
        <f t="shared" ref="H85:H148" si="13">-(-$B$4)*(1+D85+$E$5*D85^3)*EXP(-D85)</f>
        <v>-7.9805276773702634</v>
      </c>
      <c r="I85">
        <f t="shared" si="9"/>
        <v>-95.766332128443167</v>
      </c>
      <c r="K85">
        <f t="shared" si="10"/>
        <v>-8.3346057501200121</v>
      </c>
      <c r="M85">
        <f t="shared" si="11"/>
        <v>-8.3346057501200121</v>
      </c>
      <c r="N85" s="13">
        <f t="shared" si="12"/>
        <v>0.12537128160217639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2.8157286105479078</v>
      </c>
      <c r="H86" s="10">
        <f t="shared" si="13"/>
        <v>-7.9428114250568491</v>
      </c>
      <c r="I86">
        <f t="shared" si="9"/>
        <v>-95.313737100682189</v>
      </c>
      <c r="K86">
        <f t="shared" si="10"/>
        <v>-8.3068001028363767</v>
      </c>
      <c r="M86">
        <f t="shared" si="11"/>
        <v>-8.3068001028363767</v>
      </c>
      <c r="N86" s="13">
        <f t="shared" si="12"/>
        <v>0.13248775755168876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2.8297180204717418</v>
      </c>
      <c r="H87" s="10">
        <f t="shared" si="13"/>
        <v>-7.9036962617797615</v>
      </c>
      <c r="I87">
        <f t="shared" si="9"/>
        <v>-94.844355141357141</v>
      </c>
      <c r="K87">
        <f t="shared" si="10"/>
        <v>-8.2773755361141923</v>
      </c>
      <c r="M87">
        <f t="shared" si="11"/>
        <v>-8.2773755361141923</v>
      </c>
      <c r="N87" s="13">
        <f t="shared" si="12"/>
        <v>0.13963620006710681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2.8437074303955758</v>
      </c>
      <c r="H88" s="10">
        <f t="shared" si="13"/>
        <v>-7.8632613308289345</v>
      </c>
      <c r="I88">
        <f t="shared" si="9"/>
        <v>-94.359135969947218</v>
      </c>
      <c r="K88">
        <f t="shared" si="10"/>
        <v>-8.2464132504117629</v>
      </c>
      <c r="M88">
        <f t="shared" si="11"/>
        <v>-8.2464132504117629</v>
      </c>
      <c r="N88" s="13">
        <f t="shared" si="12"/>
        <v>0.14680539348000615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2.8576968403194098</v>
      </c>
      <c r="H89" s="10">
        <f t="shared" si="13"/>
        <v>-7.8215827423509365</v>
      </c>
      <c r="I89">
        <f t="shared" si="9"/>
        <v>-93.858992908211235</v>
      </c>
      <c r="K89">
        <f t="shared" si="10"/>
        <v>-8.2139913323509148</v>
      </c>
      <c r="M89">
        <f t="shared" si="11"/>
        <v>-8.2139913323509148</v>
      </c>
      <c r="N89" s="13">
        <f t="shared" si="12"/>
        <v>0.15398450150577106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2.8716862502432439</v>
      </c>
      <c r="H90" s="10">
        <f t="shared" si="13"/>
        <v>-7.7787336766437543</v>
      </c>
      <c r="I90">
        <f t="shared" si="9"/>
        <v>-93.344804119725055</v>
      </c>
      <c r="K90">
        <f t="shared" si="10"/>
        <v>-8.1801848718088372</v>
      </c>
      <c r="M90">
        <f t="shared" si="11"/>
        <v>-8.1801848718088372</v>
      </c>
      <c r="N90" s="13">
        <f t="shared" si="12"/>
        <v>0.16116306209947354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2.8856756601670779</v>
      </c>
      <c r="H91" s="10">
        <f t="shared" si="13"/>
        <v>-7.7347844841629056</v>
      </c>
      <c r="I91">
        <f t="shared" si="9"/>
        <v>-92.817413809954871</v>
      </c>
      <c r="K91">
        <f t="shared" si="10"/>
        <v>-8.1450660744058183</v>
      </c>
      <c r="M91">
        <f t="shared" si="11"/>
        <v>-8.1450660744058183</v>
      </c>
      <c r="N91" s="13">
        <f t="shared" si="12"/>
        <v>0.16833098329225329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2.8996650700909123</v>
      </c>
      <c r="H92" s="10">
        <f t="shared" si="13"/>
        <v>-7.6898027823384032</v>
      </c>
      <c r="I92">
        <f t="shared" si="9"/>
        <v>-92.277633388060835</v>
      </c>
      <c r="K92">
        <f t="shared" si="10"/>
        <v>-8.1087043695824264</v>
      </c>
      <c r="M92">
        <f t="shared" si="11"/>
        <v>-8.1087043695824264</v>
      </c>
      <c r="N92" s="13">
        <f t="shared" si="12"/>
        <v>0.17547853979556194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2.9136544800147459</v>
      </c>
      <c r="H93" s="10">
        <f t="shared" si="13"/>
        <v>-7.6438535492991919</v>
      </c>
      <c r="I93">
        <f t="shared" si="9"/>
        <v>-91.726242591590307</v>
      </c>
      <c r="K93">
        <f t="shared" si="10"/>
        <v>-8.0711665144509883</v>
      </c>
      <c r="M93">
        <f t="shared" si="11"/>
        <v>-8.0711665144509883</v>
      </c>
      <c r="N93" s="13">
        <f t="shared" si="12"/>
        <v>0.18259637018682037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2.9276438899385808</v>
      </c>
      <c r="H94" s="10">
        <f t="shared" si="13"/>
        <v>-7.5969992145988536</v>
      </c>
      <c r="I94">
        <f t="shared" si="9"/>
        <v>-91.163990575186247</v>
      </c>
      <c r="K94">
        <f t="shared" si="10"/>
        <v>-8.0325166935978682</v>
      </c>
      <c r="M94">
        <f t="shared" si="11"/>
        <v>-8.0325166935978682</v>
      </c>
      <c r="N94" s="13">
        <f t="shared" si="12"/>
        <v>0.18967547451365713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2.9416332998624148</v>
      </c>
      <c r="H95" s="10">
        <f t="shared" si="13"/>
        <v>-7.5492997470336771</v>
      </c>
      <c r="I95">
        <f t="shared" si="9"/>
        <v>-90.591596964404118</v>
      </c>
      <c r="K95">
        <f t="shared" si="10"/>
        <v>-7.992816615005216</v>
      </c>
      <c r="M95">
        <f t="shared" si="11"/>
        <v>-7.992816615005216</v>
      </c>
      <c r="N95" s="13">
        <f t="shared" si="12"/>
        <v>0.19670721217528345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2.9556227097862489</v>
      </c>
      <c r="H96" s="10">
        <f t="shared" si="13"/>
        <v>-7.5008127396415096</v>
      </c>
      <c r="I96">
        <f t="shared" si="9"/>
        <v>-90.009752875698112</v>
      </c>
      <c r="K96">
        <f t="shared" si="10"/>
        <v>-7.9521256022531848</v>
      </c>
      <c r="M96">
        <f t="shared" si="11"/>
        <v>-7.9521256022531848</v>
      </c>
      <c r="N96" s="13">
        <f t="shared" si="12"/>
        <v>0.20368329995874476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2.9696121197100829</v>
      </c>
      <c r="H97" s="10">
        <f t="shared" si="13"/>
        <v>-7.4515934919672864</v>
      </c>
      <c r="I97">
        <f t="shared" si="9"/>
        <v>-89.419121903607433</v>
      </c>
      <c r="K97">
        <f t="shared" si="10"/>
        <v>-7.9105006831565312</v>
      </c>
      <c r="M97">
        <f t="shared" si="11"/>
        <v>-7.9105006831565312</v>
      </c>
      <c r="N97" s="13">
        <f t="shared" si="12"/>
        <v>0.21059581012520212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2.9836015296339169</v>
      </c>
      <c r="H98" s="10">
        <f t="shared" si="13"/>
        <v>-7.401695089678535</v>
      </c>
      <c r="I98">
        <f t="shared" si="9"/>
        <v>-88.820341076142427</v>
      </c>
      <c r="K98">
        <f t="shared" si="10"/>
        <v>-7.8679966749827184</v>
      </c>
      <c r="M98">
        <f t="shared" si="11"/>
        <v>-7.8679966749827184</v>
      </c>
      <c r="N98" s="13">
        <f t="shared" si="12"/>
        <v>0.21743716845719466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2.9975909395577509</v>
      </c>
      <c r="H99" s="10">
        <f t="shared" si="13"/>
        <v>-7.3511684816118175</v>
      </c>
      <c r="I99">
        <f t="shared" si="9"/>
        <v>-88.214021779341806</v>
      </c>
      <c r="K99">
        <f t="shared" si="10"/>
        <v>-7.8246662663919686</v>
      </c>
      <c r="M99">
        <f t="shared" si="11"/>
        <v>-7.8246662663919686</v>
      </c>
      <c r="N99" s="13">
        <f t="shared" si="12"/>
        <v>0.22420015219171033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3.0115803494815849</v>
      </c>
      <c r="H100" s="10">
        <f t="shared" si="13"/>
        <v>-7.3000625543286723</v>
      </c>
      <c r="I100">
        <f t="shared" si="9"/>
        <v>-87.600750651944068</v>
      </c>
      <c r="K100">
        <f t="shared" si="10"/>
        <v>-7.7805600962336836</v>
      </c>
      <c r="M100">
        <f t="shared" si="11"/>
        <v>-7.7805600962336836</v>
      </c>
      <c r="N100" s="13">
        <f t="shared" si="12"/>
        <v>0.23087788777675805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3.0255697594054189</v>
      </c>
      <c r="H101" s="10">
        <f t="shared" si="13"/>
        <v>-7.2484242042572662</v>
      </c>
      <c r="I101">
        <f t="shared" si="9"/>
        <v>-86.981090451087198</v>
      </c>
      <c r="K101">
        <f t="shared" si="10"/>
        <v>-7.7357268293276196</v>
      </c>
      <c r="M101">
        <f t="shared" si="11"/>
        <v>-7.7357268293276196</v>
      </c>
      <c r="N101" s="13">
        <f t="shared" si="12"/>
        <v>0.23746384840045739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3.039559169329253</v>
      </c>
      <c r="H102" s="10">
        <f t="shared" si="13"/>
        <v>-7.196298407493841</v>
      </c>
      <c r="I102">
        <f t="shared" si="9"/>
        <v>-86.355580889926088</v>
      </c>
      <c r="K102">
        <f t="shared" si="10"/>
        <v>-7.6902132293526515</v>
      </c>
      <c r="M102">
        <f t="shared" si="11"/>
        <v>-7.6902132293526515</v>
      </c>
      <c r="N102" s="13">
        <f t="shared" si="12"/>
        <v>0.24395185125182053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3.0535485792530874</v>
      </c>
      <c r="H103" s="10">
        <f t="shared" si="13"/>
        <v>-7.1437282873357697</v>
      </c>
      <c r="I103">
        <f t="shared" si="9"/>
        <v>-85.72473944802924</v>
      </c>
      <c r="K103">
        <f t="shared" si="10"/>
        <v>-7.6440642289605032</v>
      </c>
      <c r="M103">
        <f t="shared" si="11"/>
        <v>-7.6440642289605032</v>
      </c>
      <c r="N103" s="13">
        <f t="shared" si="12"/>
        <v>0.2503360544815087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3.0675379891769214</v>
      </c>
      <c r="H104" s="10">
        <f t="shared" si="13"/>
        <v>-7.0907551796159698</v>
      </c>
      <c r="I104">
        <f t="shared" si="9"/>
        <v>-85.089062155391645</v>
      </c>
      <c r="K104">
        <f t="shared" si="10"/>
        <v>-7.5973229972268328</v>
      </c>
      <c r="M104">
        <f t="shared" si="11"/>
        <v>-7.5973229972268328</v>
      </c>
      <c r="N104" s="13">
        <f t="shared" si="12"/>
        <v>0.25661095383903254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3.0815273991007559</v>
      </c>
      <c r="H105" s="10">
        <f t="shared" si="13"/>
        <v>-7.037418695906398</v>
      </c>
      <c r="I105">
        <f t="shared" si="9"/>
        <v>-84.449024350876783</v>
      </c>
      <c r="K105">
        <f t="shared" si="10"/>
        <v>-7.5500310045470265</v>
      </c>
      <c r="M105">
        <f t="shared" si="11"/>
        <v>-7.5500310045470265</v>
      </c>
      <c r="N105" s="13">
        <f t="shared" si="12"/>
        <v>0.2627713789698749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3.0955168090245899</v>
      </c>
      <c r="H106" s="10">
        <f t="shared" si="13"/>
        <v>-6.9837567846562951</v>
      </c>
      <c r="I106">
        <f t="shared" si="9"/>
        <v>-83.805081415875549</v>
      </c>
      <c r="K106">
        <f t="shared" si="10"/>
        <v>-7.5022280850795173</v>
      </c>
      <c r="M106">
        <f t="shared" si="11"/>
        <v>-7.5022280850795173</v>
      </c>
      <c r="N106" s="13">
        <f t="shared" si="12"/>
        <v>0.26881248936254715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3.1095062189484239</v>
      </c>
      <c r="H107" s="10">
        <f t="shared" si="13"/>
        <v>-6.9298057903289845</v>
      </c>
      <c r="I107">
        <f t="shared" si="9"/>
        <v>-83.157669483947814</v>
      </c>
      <c r="K107">
        <f t="shared" si="10"/>
        <v>-7.4539524968350053</v>
      </c>
      <c r="M107">
        <f t="shared" si="11"/>
        <v>-7.4539524968350053</v>
      </c>
      <c r="N107" s="13">
        <f t="shared" si="12"/>
        <v>0.2747297699411087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3.123495628872258</v>
      </c>
      <c r="H108" s="10">
        <f t="shared" si="13"/>
        <v>-6.8756005105990727</v>
      </c>
      <c r="I108">
        <f t="shared" si="9"/>
        <v>-82.50720612718888</v>
      </c>
      <c r="K108">
        <f t="shared" si="10"/>
        <v>-7.4052409795056322</v>
      </c>
      <c r="M108">
        <f t="shared" si="11"/>
        <v>-7.4052409795056322</v>
      </c>
      <c r="N108" s="13">
        <f t="shared" si="12"/>
        <v>0.28051902630356018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3.137485038796092</v>
      </c>
      <c r="H109" s="10">
        <f t="shared" si="13"/>
        <v>-6.8211742516701594</v>
      </c>
      <c r="I109">
        <f t="shared" si="9"/>
        <v>-81.854091020041921</v>
      </c>
      <c r="K109">
        <f t="shared" si="10"/>
        <v>-7.3561288101242157</v>
      </c>
      <c r="M109">
        <f t="shared" si="11"/>
        <v>-7.3561288101242157</v>
      </c>
      <c r="N109" s="13">
        <f t="shared" si="12"/>
        <v>0.2861763796107743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3.151474448719926</v>
      </c>
      <c r="H110" s="10">
        <f t="shared" si="13"/>
        <v>-6.7665588817713056</v>
      </c>
      <c r="I110">
        <f t="shared" si="9"/>
        <v>-81.198706581255664</v>
      </c>
      <c r="K110">
        <f t="shared" si="10"/>
        <v>-7.3066498566397842</v>
      </c>
      <c r="M110">
        <f t="shared" si="11"/>
        <v>-7.3066498566397842</v>
      </c>
      <c r="N110" s="13">
        <f t="shared" si="12"/>
        <v>0.29169826113438357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3.16546385864376</v>
      </c>
      <c r="H111" s="10">
        <f t="shared" si="13"/>
        <v>-6.711784882888848</v>
      </c>
      <c r="I111">
        <f t="shared" si="9"/>
        <v>-80.541418594666169</v>
      </c>
      <c r="K111">
        <f t="shared" si="10"/>
        <v>-7.2568366294919535</v>
      </c>
      <c r="M111">
        <f t="shared" si="11"/>
        <v>-7.2568366294919535</v>
      </c>
      <c r="N111" s="13">
        <f t="shared" si="12"/>
        <v>0.29708140647509595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3.1794532685675945</v>
      </c>
      <c r="H112" s="10">
        <f t="shared" si="13"/>
        <v>-6.6568814007884258</v>
      </c>
      <c r="I112">
        <f t="shared" si="9"/>
        <v>-79.882576809461113</v>
      </c>
      <c r="K112">
        <f t="shared" si="10"/>
        <v>-7.2067203312631678</v>
      </c>
      <c r="M112">
        <f t="shared" si="11"/>
        <v>-7.2067203312631678</v>
      </c>
      <c r="N112" s="13">
        <f t="shared" si="12"/>
        <v>302.3228494656081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3.1934426784914285</v>
      </c>
      <c r="H113" s="10">
        <f t="shared" si="13"/>
        <v>-6.6018762933805037</v>
      </c>
      <c r="I113">
        <f t="shared" si="9"/>
        <v>-79.222515520566049</v>
      </c>
      <c r="K113">
        <f t="shared" si="10"/>
        <v>-7.15633090448455</v>
      </c>
      <c r="M113">
        <f t="shared" si="11"/>
        <v>-7.15633090448455</v>
      </c>
      <c r="N113" s="13">
        <f t="shared" si="12"/>
        <v>307.41991577453922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3.2074320884152625</v>
      </c>
      <c r="H114" s="10">
        <f t="shared" si="13"/>
        <v>-6.5467961774810322</v>
      </c>
      <c r="I114">
        <f t="shared" si="9"/>
        <v>-78.561554129772389</v>
      </c>
      <c r="K114">
        <f t="shared" si="10"/>
        <v>-7.1056970776678137</v>
      </c>
      <c r="M114">
        <f t="shared" si="11"/>
        <v>-7.1056970776678137</v>
      </c>
      <c r="N114" s="13">
        <f t="shared" si="12"/>
        <v>312.37021622959469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3.221421498339097</v>
      </c>
      <c r="H115" s="10">
        <f t="shared" si="13"/>
        <v>-6.4916664740174284</v>
      </c>
      <c r="I115">
        <f t="shared" si="9"/>
        <v>-77.89999768820914</v>
      </c>
      <c r="K115">
        <f t="shared" si="10"/>
        <v>-7.054846409632745</v>
      </c>
      <c r="M115">
        <f t="shared" si="11"/>
        <v>-7.054846409632745</v>
      </c>
      <c r="N115" s="13">
        <f t="shared" si="12"/>
        <v>0.31717163987967223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3.235410908262931</v>
      </c>
      <c r="H116" s="10">
        <f t="shared" si="13"/>
        <v>-6.4365114517284878</v>
      </c>
      <c r="I116">
        <f t="shared" si="9"/>
        <v>-77.23813742074185</v>
      </c>
      <c r="K116">
        <f t="shared" si="10"/>
        <v>-7.0038053321967535</v>
      </c>
      <c r="M116">
        <f t="shared" si="11"/>
        <v>-7.0038053321967535</v>
      </c>
      <c r="N116" s="13">
        <f t="shared" si="12"/>
        <v>0.32182234681674293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3.249400318186765</v>
      </c>
      <c r="H117" s="10">
        <f t="shared" si="13"/>
        <v>-6.3813542694054428</v>
      </c>
      <c r="I117">
        <f t="shared" si="9"/>
        <v>-76.576251232865317</v>
      </c>
      <c r="K117">
        <f t="shared" si="10"/>
        <v>-6.9525991912902434</v>
      </c>
      <c r="M117">
        <f t="shared" si="11"/>
        <v>-6.9525991912902434</v>
      </c>
      <c r="N117" s="13">
        <f t="shared" si="12"/>
        <v>0.32632076077917194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3.263389728110599</v>
      </c>
      <c r="H118" s="10">
        <f t="shared" si="13"/>
        <v>-6.3262170167199736</v>
      </c>
      <c r="I118">
        <f t="shared" si="9"/>
        <v>-75.914604200639687</v>
      </c>
      <c r="K118">
        <f t="shared" si="10"/>
        <v>-6.901252286558984</v>
      </c>
      <c r="M118">
        <f t="shared" si="11"/>
        <v>-6.901252286558984</v>
      </c>
      <c r="N118" s="13">
        <f t="shared" si="12"/>
        <v>0.33066556155882354</v>
      </c>
      <c r="O118" s="13">
        <v>1</v>
      </c>
    </row>
    <row r="119" spans="3:16" x14ac:dyDescent="0.4">
      <c r="C119" t="s">
        <v>266</v>
      </c>
      <c r="D119" s="6">
        <v>1</v>
      </c>
      <c r="E119" s="7">
        <f t="shared" si="7"/>
        <v>-0.75413929887002173</v>
      </c>
      <c r="G119">
        <f t="shared" si="8"/>
        <v>3.277379138034433</v>
      </c>
      <c r="H119" s="10">
        <f t="shared" si="13"/>
        <v>-6.2711207536835527</v>
      </c>
      <c r="I119">
        <f t="shared" si="9"/>
        <v>-75.253449044202625</v>
      </c>
      <c r="K119">
        <f t="shared" si="10"/>
        <v>-6.8497879095119458</v>
      </c>
      <c r="M119">
        <f t="shared" si="11"/>
        <v>-6.8497879095119458</v>
      </c>
      <c r="N119" s="13">
        <f t="shared" si="12"/>
        <v>0.33485567723452181</v>
      </c>
      <c r="O119" s="13">
        <v>1</v>
      </c>
      <c r="P119" t="s">
        <v>267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3.2913685479582671</v>
      </c>
      <c r="H120" s="10">
        <f t="shared" si="13"/>
        <v>-6.2160855487812485</v>
      </c>
      <c r="I120">
        <f t="shared" si="9"/>
        <v>-74.593026585374986</v>
      </c>
      <c r="K120">
        <f t="shared" si="10"/>
        <v>-6.798228380270797</v>
      </c>
      <c r="M120">
        <f t="shared" si="11"/>
        <v>-6.798228380270797</v>
      </c>
      <c r="N120" s="13">
        <f t="shared" si="12"/>
        <v>0.33889027625466883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3.3053579578821015</v>
      </c>
      <c r="H121" s="10">
        <f t="shared" si="13"/>
        <v>-6.1611305158217915</v>
      </c>
      <c r="I121">
        <f t="shared" si="9"/>
        <v>-73.933566189861494</v>
      </c>
      <c r="K121">
        <f t="shared" si="10"/>
        <v>-6.746595082974876</v>
      </c>
      <c r="M121">
        <f t="shared" si="11"/>
        <v>-6.746595082974876</v>
      </c>
      <c r="N121" s="13">
        <f t="shared" si="12"/>
        <v>0.34276875939174856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3.3193473678059355</v>
      </c>
      <c r="H122" s="10">
        <f t="shared" si="13"/>
        <v>-6.1062738495444213</v>
      </c>
      <c r="I122">
        <f t="shared" si="9"/>
        <v>-73.275286194533052</v>
      </c>
      <c r="K122">
        <f t="shared" si="10"/>
        <v>-6.6949084998932609</v>
      </c>
      <c r="M122">
        <f t="shared" si="11"/>
        <v>-6.6949084998932609</v>
      </c>
      <c r="N122" s="13">
        <f t="shared" si="12"/>
        <v>0.34649075159130061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3.3333367777297696</v>
      </c>
      <c r="H123" s="10">
        <f t="shared" si="13"/>
        <v>-6.0515328600218865</v>
      </c>
      <c r="I123">
        <f t="shared" si="9"/>
        <v>-72.618394320262638</v>
      </c>
      <c r="K123">
        <f t="shared" si="10"/>
        <v>-6.6431882442933681</v>
      </c>
      <c r="M123">
        <f t="shared" si="11"/>
        <v>-6.6431882442933681</v>
      </c>
      <c r="N123" s="13">
        <f t="shared" si="12"/>
        <v>0.35005609373743451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3.3473261876536036</v>
      </c>
      <c r="H124" s="10">
        <f t="shared" si="13"/>
        <v>-5.9969240058977071</v>
      </c>
      <c r="I124">
        <f t="shared" si="9"/>
        <v>-71.963088070772486</v>
      </c>
      <c r="K124">
        <f t="shared" si="10"/>
        <v>-6.5914530921136398</v>
      </c>
      <c r="M124">
        <f t="shared" si="11"/>
        <v>-6.5914530921136398</v>
      </c>
      <c r="N124" s="13">
        <f t="shared" si="12"/>
        <v>0.35346483435675191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3.3613155975774376</v>
      </c>
      <c r="H125" s="10">
        <f t="shared" si="13"/>
        <v>-5.9424629264947288</v>
      </c>
      <c r="I125">
        <f t="shared" si="9"/>
        <v>-71.309555117936753</v>
      </c>
      <c r="K125">
        <f t="shared" si="10"/>
        <v>-6.5397210124857681</v>
      </c>
      <c r="M125">
        <f t="shared" si="11"/>
        <v>-6.5397210124857681</v>
      </c>
      <c r="N125" s="13">
        <f t="shared" si="12"/>
        <v>0.35671722128167965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3.375305007501272</v>
      </c>
      <c r="H126" s="10">
        <f t="shared" si="13"/>
        <v>-5.8881644728308435</v>
      </c>
      <c r="I126">
        <f t="shared" si="9"/>
        <v>-70.657973673970119</v>
      </c>
      <c r="K126">
        <f t="shared" si="10"/>
        <v>-6.4880091971501912</v>
      </c>
      <c r="M126">
        <f t="shared" si="11"/>
        <v>-6.4880091971501912</v>
      </c>
      <c r="N126" s="13">
        <f t="shared" si="12"/>
        <v>0.35981369329375418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3.3892944174251061</v>
      </c>
      <c r="H127" s="10">
        <f t="shared" si="13"/>
        <v>-5.834042737576671</v>
      </c>
      <c r="I127">
        <f t="shared" si="9"/>
        <v>-70.008512850920056</v>
      </c>
      <c r="K127">
        <f t="shared" si="10"/>
        <v>-6.4363340888067455</v>
      </c>
      <c r="M127">
        <f t="shared" si="11"/>
        <v>-6.4363340888067455</v>
      </c>
      <c r="N127" s="13">
        <f t="shared" si="12"/>
        <v>0.36275487176654897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3.4032838273489401</v>
      </c>
      <c r="H128" s="10">
        <f t="shared" si="13"/>
        <v>-5.7801110839889569</v>
      </c>
      <c r="I128">
        <f t="shared" si="9"/>
        <v>-69.361333007867486</v>
      </c>
      <c r="K128">
        <f t="shared" si="10"/>
        <v>-6.3847114084407313</v>
      </c>
      <c r="M128">
        <f t="shared" si="11"/>
        <v>-6.3847114084407313</v>
      </c>
      <c r="N128" s="13">
        <f t="shared" si="12"/>
        <v>0.36554155232719082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3.4172732372727741</v>
      </c>
      <c r="H129" s="10">
        <f t="shared" si="13"/>
        <v>-5.726382173852433</v>
      </c>
      <c r="I129">
        <f t="shared" si="9"/>
        <v>-68.716586086229199</v>
      </c>
      <c r="K129">
        <f t="shared" si="10"/>
        <v>-6.3331561816629334</v>
      </c>
      <c r="M129">
        <f t="shared" si="11"/>
        <v>-6.3331561816629334</v>
      </c>
      <c r="N129" s="13">
        <f t="shared" si="12"/>
        <v>0.3681746965544172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3.4312626471966086</v>
      </c>
      <c r="H130" s="10">
        <f t="shared" si="13"/>
        <v>-5.6728679944618294</v>
      </c>
      <c r="I130">
        <f t="shared" si="9"/>
        <v>-68.074415933541957</v>
      </c>
      <c r="K130">
        <f t="shared" si="10"/>
        <v>-6.2816827641007063</v>
      </c>
      <c r="M130">
        <f t="shared" si="11"/>
        <v>-6.2816827641007063</v>
      </c>
      <c r="N130" s="13">
        <f t="shared" si="12"/>
        <v>0.37065542373043864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3.4452520571204421</v>
      </c>
      <c r="H131" s="10">
        <f t="shared" si="13"/>
        <v>-5.619579884674887</v>
      </c>
      <c r="I131">
        <f t="shared" si="9"/>
        <v>-67.434958616098641</v>
      </c>
      <c r="K131">
        <f t="shared" si="10"/>
        <v>-6.2303048658756852</v>
      </c>
      <c r="M131">
        <f t="shared" si="11"/>
        <v>-6.2303048658756852</v>
      </c>
      <c r="N131" s="13">
        <f t="shared" si="12"/>
        <v>0.37298500266271534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3.4592414670442766</v>
      </c>
      <c r="H132" s="10">
        <f t="shared" si="13"/>
        <v>-5.5665285600661178</v>
      </c>
      <c r="I132">
        <f t="shared" si="9"/>
        <v>-66.798342720793414</v>
      </c>
      <c r="K132">
        <f t="shared" si="10"/>
        <v>-6.1790355752022119</v>
      </c>
      <c r="M132">
        <f t="shared" si="11"/>
        <v>-6.1790355752022119</v>
      </c>
      <c r="N132" s="13">
        <f t="shared" si="12"/>
        <v>0.37516484359092739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3.4732308769681106</v>
      </c>
      <c r="H133" s="10">
        <f t="shared" si="13"/>
        <v>-5.5137241372103309</v>
      </c>
      <c r="I133">
        <f t="shared" si="9"/>
        <v>-66.164689646523968</v>
      </c>
      <c r="K133">
        <f t="shared" si="10"/>
        <v>-6.1278873811393773</v>
      </c>
      <c r="M133">
        <f t="shared" si="11"/>
        <v>-6.1278873811393773</v>
      </c>
      <c r="N133" s="13">
        <f t="shared" si="12"/>
        <v>0.37719649019344925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3.4872202868919446</v>
      </c>
      <c r="H134" s="10">
        <f t="shared" si="13"/>
        <v>-5.4611761571239086</v>
      </c>
      <c r="I134">
        <f t="shared" si="9"/>
        <v>-65.534113885486903</v>
      </c>
      <c r="K134">
        <f t="shared" si="10"/>
        <v>-6.0768721955280629</v>
      </c>
      <c r="M134">
        <f t="shared" si="11"/>
        <v>-6.0768721955280629</v>
      </c>
      <c r="N134" s="13">
        <f t="shared" si="12"/>
        <v>0.3790816117065699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3.5012096968157786</v>
      </c>
      <c r="H135" s="10">
        <f t="shared" si="13"/>
        <v>-5.4088936078910672</v>
      </c>
      <c r="I135">
        <f t="shared" si="9"/>
        <v>-64.90672329469281</v>
      </c>
      <c r="K135">
        <f t="shared" si="10"/>
        <v>-6.0260013741433003</v>
      </c>
      <c r="M135">
        <f t="shared" si="11"/>
        <v>-6.0260013741433003</v>
      </c>
      <c r="N135" s="13">
        <f t="shared" si="12"/>
        <v>0.3808219951688207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3.5151991067396127</v>
      </c>
      <c r="H136" s="10">
        <f t="shared" si="13"/>
        <v>-5.3568849465014452</v>
      </c>
      <c r="I136">
        <f t="shared" si="9"/>
        <v>-64.282619358017342</v>
      </c>
      <c r="K136">
        <f t="shared" si="10"/>
        <v>-5.975285737090986</v>
      </c>
      <c r="M136">
        <f t="shared" si="11"/>
        <v>-5.975285737090986</v>
      </c>
      <c r="N136" s="13">
        <f t="shared" si="12"/>
        <v>0.38241953780176907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3.5291885166634476</v>
      </c>
      <c r="H137" s="10">
        <f t="shared" si="13"/>
        <v>-5.3051581199245774</v>
      </c>
      <c r="I137">
        <f t="shared" si="9"/>
        <v>-63.661897439094929</v>
      </c>
      <c r="K137">
        <f t="shared" si="10"/>
        <v>-5.9247355884768389</v>
      </c>
      <c r="M137">
        <f t="shared" si="11"/>
        <v>-5.9247355884768389</v>
      </c>
      <c r="N137" s="13">
        <f t="shared" si="12"/>
        <v>0.38387623953762856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3.5431779265872811</v>
      </c>
      <c r="H138" s="10">
        <f t="shared" si="13"/>
        <v>-5.2537205854460334</v>
      </c>
      <c r="I138">
        <f t="shared" si="9"/>
        <v>-63.044647025352404</v>
      </c>
      <c r="K138">
        <f t="shared" si="10"/>
        <v>-5.8743607353744771</v>
      </c>
      <c r="M138">
        <f t="shared" si="11"/>
        <v>-5.8743607353744771</v>
      </c>
      <c r="N138" s="13">
        <f t="shared" si="12"/>
        <v>0.38519419570320113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3.5571673365111152</v>
      </c>
      <c r="H139" s="10">
        <f t="shared" si="13"/>
        <v>-5.2025793302892387</v>
      </c>
      <c r="I139">
        <f t="shared" si="9"/>
        <v>-62.430951963470861</v>
      </c>
      <c r="K139">
        <f t="shared" si="10"/>
        <v>-5.824170506118298</v>
      </c>
      <c r="M139">
        <f t="shared" si="11"/>
        <v>-5.824170506118298</v>
      </c>
      <c r="N139" s="13">
        <f t="shared" si="12"/>
        <v>0.38637558986855253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3.5711567464349492</v>
      </c>
      <c r="H140" s="10">
        <f t="shared" si="13"/>
        <v>-5.1517408905462307</v>
      </c>
      <c r="I140">
        <f t="shared" si="9"/>
        <v>-61.820890686554769</v>
      </c>
      <c r="K140">
        <f t="shared" si="10"/>
        <v>-5.7741737679460501</v>
      </c>
      <c r="M140">
        <f t="shared" si="11"/>
        <v>-5.7741737679460501</v>
      </c>
      <c r="N140" s="13">
        <f t="shared" si="12"/>
        <v>0.38742268686821851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3.5851461563587836</v>
      </c>
      <c r="H141" s="10">
        <f t="shared" si="13"/>
        <v>-5.1012113694399384</v>
      </c>
      <c r="I141">
        <f t="shared" si="9"/>
        <v>-61.214536433279264</v>
      </c>
      <c r="K141">
        <f t="shared" si="10"/>
        <v>-5.7243789440147674</v>
      </c>
      <c r="M141">
        <f t="shared" si="11"/>
        <v>-5.7243789440147674</v>
      </c>
      <c r="N141" s="13">
        <f t="shared" si="12"/>
        <v>0.38833782600147515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3.5991355662826177</v>
      </c>
      <c r="H142" s="10">
        <f t="shared" si="13"/>
        <v>-5.0509964549398285</v>
      </c>
      <c r="I142">
        <f t="shared" si="9"/>
        <v>-60.611957459277946</v>
      </c>
      <c r="K142">
        <f t="shared" si="10"/>
        <v>-5.6747940298130821</v>
      </c>
      <c r="M142">
        <f t="shared" si="11"/>
        <v>-5.6747940298130821</v>
      </c>
      <c r="N142" s="13">
        <f t="shared" si="12"/>
        <v>0.38912341441775244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3.6131249762064517</v>
      </c>
      <c r="H143" s="10">
        <f t="shared" si="13"/>
        <v>-5.00110143675212</v>
      </c>
      <c r="I143">
        <f t="shared" si="9"/>
        <v>-60.013217241025444</v>
      </c>
      <c r="K143">
        <f t="shared" si="10"/>
        <v>-5.6254266089917948</v>
      </c>
      <c r="M143">
        <f t="shared" si="11"/>
        <v>-5.6254266089917948</v>
      </c>
      <c r="N143" s="13">
        <f t="shared" si="12"/>
        <v>0.38978192069209955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3.6271143861302857</v>
      </c>
      <c r="H144" s="10">
        <f t="shared" si="13"/>
        <v>-4.9515312227050883</v>
      </c>
      <c r="I144">
        <f t="shared" si="9"/>
        <v>-59.418374672461056</v>
      </c>
      <c r="K144">
        <f t="shared" si="10"/>
        <v>-5.5762838686339586</v>
      </c>
      <c r="M144">
        <f t="shared" si="11"/>
        <v>-5.5762838686339586</v>
      </c>
      <c r="N144" s="13">
        <f t="shared" si="12"/>
        <v>0.39031586859512446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3.6411037960541197</v>
      </c>
      <c r="H145" s="10">
        <f t="shared" si="13"/>
        <v>-4.9022903545493737</v>
      </c>
      <c r="I145">
        <f t="shared" si="9"/>
        <v>-58.827484254592484</v>
      </c>
      <c r="K145">
        <f t="shared" si="10"/>
        <v>-5.5273726139847481</v>
      </c>
      <c r="M145">
        <f t="shared" si="11"/>
        <v>-5.5273726139847481</v>
      </c>
      <c r="N145" s="13">
        <f t="shared" si="12"/>
        <v>0.39072783106083275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3.6550932059779537</v>
      </c>
      <c r="H146" s="10">
        <f t="shared" si="13"/>
        <v>-4.8533830231925688</v>
      </c>
      <c r="I146">
        <f t="shared" si="9"/>
        <v>-58.240596278310825</v>
      </c>
      <c r="K146">
        <f t="shared" si="10"/>
        <v>-5.4786992826607053</v>
      </c>
      <c r="M146">
        <f t="shared" si="11"/>
        <v>-5.4786992826607053</v>
      </c>
      <c r="N146" s="13">
        <f t="shared" si="12"/>
        <v>0.39102042435522183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3.6690826159017882</v>
      </c>
      <c r="H147" s="10">
        <f t="shared" si="13"/>
        <v>-4.8048130833867493</v>
      </c>
      <c r="I147">
        <f t="shared" si="9"/>
        <v>-57.657757000640991</v>
      </c>
      <c r="K147">
        <f t="shared" si="10"/>
        <v>-5.4302699583571767</v>
      </c>
      <c r="M147">
        <f t="shared" si="11"/>
        <v>-5.4302699583571767</v>
      </c>
      <c r="N147" s="13">
        <f t="shared" si="12"/>
        <v>0.39119630244777293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3.6830720258256227</v>
      </c>
      <c r="H148" s="10">
        <f t="shared" si="13"/>
        <v>-4.7565840678871041</v>
      </c>
      <c r="I148">
        <f t="shared" ref="I148:I211" si="16">H148*$E$6</f>
        <v>-57.079008814645249</v>
      </c>
      <c r="K148">
        <f t="shared" ref="K148:K211" si="17">$L$9*$L$6*EXP(-$L$4*(G148/$L$10-1))+6*$L$6*EXP(-$L$4*(SQRT(2)*G148/$L$10-1))+24*$L$6*EXP(-$L$4*(SQRT(3)*G148/$L$10-1))+12*$L$6*EXP(-$L$4*(SQRT(4)*G148/$L$10-1))+24*$L$6*EXP(-$L$4*(SQRT(5)*G148/$L$10-1))-SQRT($L$9*$L$7^2*EXP(-2*$L$5*(G148/$L$10-1))+6*$L$7^2*EXP(-2*$L$5*(SQRT(2)*G148/$L$10-1))+24*$L$7^2*EXP(-2*$L$5*(SQRT(3)*G148/$L$10-1))+12*$L$7^2*EXP(-2*$L$5*(SQRT(4)*G148/$L$10-1))+24*$L$7^2*EXP(-2*$L$5*(SQRT(5)*G148/$L$10-1)))</f>
        <v>-5.3820903840720318</v>
      </c>
      <c r="M148">
        <f t="shared" ref="M148:M211" si="18">$L$9*$O$6*EXP(-$O$4*(G148/$L$10-1))+6*$O$6*EXP(-$O$4*(SQRT(2)*G148/$L$10-1))+24*$O$6*EXP(-$O$4*(SQRT(3)*G148/$L$10-1))+12*$O$6*EXP(-$O$4*(SQRT(4)*G148/$L$10-1))+24*$O$6*EXP(-$O$4*(SQRT(5)*G148/$L$10-1))-SQRT($L$9*$O$7^2*EXP(-2*$O$5*(G148/$L$10-1))+6*$O$7^2*EXP(-2*$O$5*(SQRT(2)*G148/$L$10-1))+24*$O$7^2*EXP(-2*$O$5*(SQRT(3)*G148/$L$10-1))+12*$O$7^2*EXP(-2*$O$5*(SQRT(4)*G148/$L$10-1))+24*$O$7^2*EXP(-2*$O$5*(SQRT(5)*G148/$L$10-1)))</f>
        <v>-5.3820903840720318</v>
      </c>
      <c r="N148" s="13">
        <f t="shared" ref="N148:N211" si="19">(M148-H148)^2*O148</f>
        <v>0.39125815158723876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3.6970614357494567</v>
      </c>
      <c r="H149" s="10">
        <f t="shared" ref="H149:H212" si="20">-(-$B$4)*(1+D149+$E$5*D149^3)*EXP(-D149)</f>
        <v>-4.7086992010991287</v>
      </c>
      <c r="I149">
        <f t="shared" si="16"/>
        <v>-56.50439041318954</v>
      </c>
      <c r="K149">
        <f t="shared" si="17"/>
        <v>-5.3341659748630814</v>
      </c>
      <c r="M149">
        <f t="shared" si="18"/>
        <v>-5.3341659748630814</v>
      </c>
      <c r="N149" s="13">
        <f t="shared" si="19"/>
        <v>0.39120868508268769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3.7110508456732907</v>
      </c>
      <c r="H150" s="10">
        <f t="shared" si="20"/>
        <v>-4.6611614122314418</v>
      </c>
      <c r="I150">
        <f t="shared" si="16"/>
        <v>-55.933936946777301</v>
      </c>
      <c r="K150">
        <f t="shared" si="17"/>
        <v>-5.2865018301559399</v>
      </c>
      <c r="M150">
        <f t="shared" si="18"/>
        <v>-5.2865018301559399</v>
      </c>
      <c r="N150" s="13">
        <f t="shared" si="19"/>
        <v>0.39105063828998599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3.7250402555971247</v>
      </c>
      <c r="H151" s="10">
        <f t="shared" si="20"/>
        <v>-4.6139733479706466</v>
      </c>
      <c r="I151">
        <f t="shared" si="16"/>
        <v>-55.367680175647763</v>
      </c>
      <c r="K151">
        <f t="shared" si="17"/>
        <v>-5.2391027456184531</v>
      </c>
      <c r="M151">
        <f t="shared" si="18"/>
        <v>-5.2391027456184531</v>
      </c>
      <c r="N151" s="13">
        <f t="shared" si="19"/>
        <v>0.39078676380350941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3.7390296655209587</v>
      </c>
      <c r="H152" s="10">
        <f t="shared" si="20"/>
        <v>-4.5671373846941936</v>
      </c>
      <c r="I152">
        <f t="shared" si="16"/>
        <v>-54.805648616330323</v>
      </c>
      <c r="K152">
        <f t="shared" si="17"/>
        <v>-5.1919732246172128</v>
      </c>
      <c r="M152">
        <f t="shared" si="18"/>
        <v>-5.1919732246172128</v>
      </c>
      <c r="N152" s="13">
        <f t="shared" si="19"/>
        <v>0.39041982685230481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3.7530190754447927</v>
      </c>
      <c r="H153" s="10">
        <f t="shared" si="20"/>
        <v>-4.5206556402366864</v>
      </c>
      <c r="I153">
        <f t="shared" si="16"/>
        <v>-54.247867682840237</v>
      </c>
      <c r="K153">
        <f t="shared" si="17"/>
        <v>-5.1451174892710707</v>
      </c>
      <c r="M153">
        <f t="shared" si="18"/>
        <v>-5.1451174892710707</v>
      </c>
      <c r="N153" s="13">
        <f t="shared" si="19"/>
        <v>0.38995260089944217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3.7670084853686268</v>
      </c>
      <c r="H154" s="10">
        <f t="shared" si="20"/>
        <v>-4.4745299852246196</v>
      </c>
      <c r="I154">
        <f t="shared" si="16"/>
        <v>-53.694359822695432</v>
      </c>
      <c r="K154">
        <f t="shared" si="17"/>
        <v>-5.0985394911160391</v>
      </c>
      <c r="M154">
        <f t="shared" si="18"/>
        <v>-5.0985394911160391</v>
      </c>
      <c r="N154" s="13">
        <f t="shared" si="19"/>
        <v>0.38938786344285348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3.7809978952924608</v>
      </c>
      <c r="H155" s="10">
        <f t="shared" si="20"/>
        <v>-4.428762053993978</v>
      </c>
      <c r="I155">
        <f t="shared" si="16"/>
        <v>-53.145144647927737</v>
      </c>
      <c r="K155">
        <f t="shared" si="17"/>
        <v>-5.0522429213953837</v>
      </c>
      <c r="M155">
        <f t="shared" si="18"/>
        <v>-5.0522429213953837</v>
      </c>
      <c r="N155" s="13">
        <f t="shared" si="19"/>
        <v>0.38872839201560916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3.7949873052162948</v>
      </c>
      <c r="H156" s="10">
        <f t="shared" si="20"/>
        <v>-4.3833532551048124</v>
      </c>
      <c r="I156">
        <f t="shared" si="16"/>
        <v>-52.600239061257753</v>
      </c>
      <c r="K156">
        <f t="shared" si="17"/>
        <v>-5.0062312209882673</v>
      </c>
      <c r="M156">
        <f t="shared" si="18"/>
        <v>-5.0062312209882673</v>
      </c>
      <c r="N156" s="13">
        <f t="shared" si="19"/>
        <v>0.38797696038311041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3.8089767151401297</v>
      </c>
      <c r="H157" s="10">
        <f t="shared" si="20"/>
        <v>-4.3383047814663147</v>
      </c>
      <c r="I157">
        <f t="shared" si="16"/>
        <v>-52.059657377595776</v>
      </c>
      <c r="K157">
        <f t="shared" si="17"/>
        <v>-4.960507589989712</v>
      </c>
      <c r="M157">
        <f t="shared" si="18"/>
        <v>-4.960507589989712</v>
      </c>
      <c r="N157" s="13">
        <f t="shared" si="19"/>
        <v>0.38713633493440336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3.8229661250639633</v>
      </c>
      <c r="H158" s="10">
        <f t="shared" si="20"/>
        <v>-4.2936176200855902</v>
      </c>
      <c r="I158">
        <f t="shared" si="16"/>
        <v>-51.523411441027079</v>
      </c>
      <c r="K158">
        <f t="shared" si="17"/>
        <v>-4.9150749969542851</v>
      </c>
      <c r="M158">
        <f t="shared" si="18"/>
        <v>-4.9150749969542851</v>
      </c>
      <c r="N158" s="13">
        <f t="shared" si="19"/>
        <v>0.38620927126451904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3.8369555349877977</v>
      </c>
      <c r="H159" s="10">
        <f t="shared" si="20"/>
        <v>-4.2492925614528785</v>
      </c>
      <c r="I159">
        <f t="shared" si="16"/>
        <v>-50.991510737434538</v>
      </c>
      <c r="K159">
        <f t="shared" si="17"/>
        <v>-4.8699361878153296</v>
      </c>
      <c r="M159">
        <f t="shared" si="18"/>
        <v>-4.8699361878153296</v>
      </c>
      <c r="N159" s="13">
        <f t="shared" si="19"/>
        <v>0.38519851094433377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3.8509449449116318</v>
      </c>
      <c r="H160" s="10">
        <f t="shared" si="20"/>
        <v>-4.2053302085755346</v>
      </c>
      <c r="I160">
        <f t="shared" si="16"/>
        <v>-50.463962502906412</v>
      </c>
      <c r="K160">
        <f t="shared" si="17"/>
        <v>-4.825093694491267</v>
      </c>
      <c r="M160">
        <f t="shared" si="18"/>
        <v>-4.825093694491267</v>
      </c>
      <c r="N160" s="13">
        <f t="shared" si="19"/>
        <v>0.38410677847442021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3.8649343548354658</v>
      </c>
      <c r="H161" s="10">
        <f t="shared" si="20"/>
        <v>-4.1617309856727545</v>
      </c>
      <c r="I161">
        <f t="shared" si="16"/>
        <v>-49.940771828073053</v>
      </c>
      <c r="K161">
        <f t="shared" si="17"/>
        <v>-4.7805498431899309</v>
      </c>
      <c r="M161">
        <f t="shared" si="18"/>
        <v>-4.7805498431899309</v>
      </c>
      <c r="N161" s="13">
        <f t="shared" si="19"/>
        <v>0.38293677841886353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3.8789237647592998</v>
      </c>
      <c r="H162" s="10">
        <f t="shared" si="20"/>
        <v>-4.1184951465425934</v>
      </c>
      <c r="I162">
        <f t="shared" si="16"/>
        <v>-49.421941758511124</v>
      </c>
      <c r="K162">
        <f t="shared" si="17"/>
        <v>-4.7363067624215924</v>
      </c>
      <c r="M162">
        <f t="shared" si="18"/>
        <v>-4.7363067624215924</v>
      </c>
      <c r="N162" s="13">
        <f t="shared" si="19"/>
        <v>0.38169119271501983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3.8929131746831338</v>
      </c>
      <c r="H163" s="10">
        <f t="shared" si="20"/>
        <v>-4.0756227826124816</v>
      </c>
      <c r="I163">
        <f t="shared" si="16"/>
        <v>-48.907473391349782</v>
      </c>
      <c r="K163">
        <f t="shared" si="17"/>
        <v>-4.6923663907309097</v>
      </c>
      <c r="M163">
        <f t="shared" si="18"/>
        <v>-4.6923663907309097</v>
      </c>
      <c r="N163" s="13">
        <f t="shared" si="19"/>
        <v>0.38037267815493719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3.9069025846069678</v>
      </c>
      <c r="H164" s="10">
        <f t="shared" si="20"/>
        <v>-4.0331138306840986</v>
      </c>
      <c r="I164">
        <f t="shared" si="16"/>
        <v>-48.397365968209186</v>
      </c>
      <c r="K164">
        <f t="shared" si="17"/>
        <v>-4.6487304841576478</v>
      </c>
      <c r="M164">
        <f t="shared" si="18"/>
        <v>-4.6487304841576478</v>
      </c>
      <c r="N164" s="13">
        <f t="shared" si="19"/>
        <v>0.378983864033972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3.9208919945308018</v>
      </c>
      <c r="H165" s="10">
        <f t="shared" si="20"/>
        <v>-3.990968080383078</v>
      </c>
      <c r="I165">
        <f t="shared" si="16"/>
        <v>-47.891616964596935</v>
      </c>
      <c r="K165">
        <f t="shared" si="17"/>
        <v>-4.6054006234356732</v>
      </c>
      <c r="M165">
        <f t="shared" si="18"/>
        <v>-4.6054006234356732</v>
      </c>
      <c r="N165" s="13">
        <f t="shared" si="19"/>
        <v>0.37752734996207926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3.9348814044546367</v>
      </c>
      <c r="H166" s="10">
        <f t="shared" si="20"/>
        <v>-3.9491851813237195</v>
      </c>
      <c r="I166">
        <f t="shared" si="16"/>
        <v>-47.390222175884631</v>
      </c>
      <c r="K166">
        <f t="shared" si="17"/>
        <v>-4.5623782209393946</v>
      </c>
      <c r="M166">
        <f t="shared" si="18"/>
        <v>-4.5623782209393946</v>
      </c>
      <c r="N166" s="13">
        <f t="shared" si="19"/>
        <v>0.37600570383311083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3.9488708143784699</v>
      </c>
      <c r="H167" s="10">
        <f t="shared" si="20"/>
        <v>-3.907764649998549</v>
      </c>
      <c r="I167">
        <f t="shared" si="16"/>
        <v>-46.893175799982586</v>
      </c>
      <c r="K167">
        <f t="shared" si="17"/>
        <v>-4.5196645273864497</v>
      </c>
      <c r="M167">
        <f t="shared" si="18"/>
        <v>-4.5196645273864497</v>
      </c>
      <c r="N167" s="13">
        <f t="shared" si="19"/>
        <v>0.37442145994732795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3.9628602243023048</v>
      </c>
      <c r="H168" s="10">
        <f t="shared" si="20"/>
        <v>-3.8667058764022233</v>
      </c>
      <c r="I168">
        <f t="shared" si="16"/>
        <v>-46.40047051682668</v>
      </c>
      <c r="K168">
        <f t="shared" si="17"/>
        <v>-4.4772606383051299</v>
      </c>
      <c r="M168">
        <f t="shared" si="18"/>
        <v>-4.4772606383051299</v>
      </c>
      <c r="N168" s="13">
        <f t="shared" si="19"/>
        <v>0.37277711728231494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3.9768496342261384</v>
      </c>
      <c r="H169" s="10">
        <f t="shared" si="20"/>
        <v>-3.8260081303990185</v>
      </c>
      <c r="I169">
        <f t="shared" si="16"/>
        <v>-45.912097564788226</v>
      </c>
      <c r="K169">
        <f t="shared" si="17"/>
        <v>-4.4351675002748063</v>
      </c>
      <c r="M169">
        <f t="shared" si="18"/>
        <v>-4.4351675002748063</v>
      </c>
      <c r="N169" s="13">
        <f t="shared" si="19"/>
        <v>0.37107513790746682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3.9908390441499728</v>
      </c>
      <c r="H170" s="10">
        <f t="shared" si="20"/>
        <v>-3.7856705678428009</v>
      </c>
      <c r="I170">
        <f t="shared" si="16"/>
        <v>-45.428046814113614</v>
      </c>
      <c r="K170">
        <f t="shared" si="17"/>
        <v>-4.3933859169471434</v>
      </c>
      <c r="M170">
        <f t="shared" si="18"/>
        <v>-4.3933859169471434</v>
      </c>
      <c r="N170" s="13">
        <f t="shared" si="19"/>
        <v>0.36931794553701291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4.0048284540738068</v>
      </c>
      <c r="H171" s="10">
        <f t="shared" si="20"/>
        <v>-3.7456922364581082</v>
      </c>
      <c r="I171">
        <f t="shared" si="16"/>
        <v>-44.948306837497299</v>
      </c>
      <c r="K171">
        <f t="shared" si="17"/>
        <v>-4.3519165548558458</v>
      </c>
      <c r="M171">
        <f t="shared" si="18"/>
        <v>-4.3519165548558458</v>
      </c>
      <c r="N171" s="13">
        <f t="shared" si="19"/>
        <v>0.36750792421680156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4.0188178639976408</v>
      </c>
      <c r="H172" s="10">
        <f t="shared" si="20"/>
        <v>-3.7060720814907011</v>
      </c>
      <c r="I172">
        <f t="shared" si="16"/>
        <v>-44.472864977888413</v>
      </c>
      <c r="K172">
        <f t="shared" si="17"/>
        <v>-4.3107599490221578</v>
      </c>
      <c r="M172">
        <f t="shared" si="18"/>
        <v>-4.3107599490221578</v>
      </c>
      <c r="N172" s="13">
        <f t="shared" si="19"/>
        <v>0.36564741713974047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4.0328072739214749</v>
      </c>
      <c r="H173" s="10">
        <f t="shared" si="20"/>
        <v>-3.666808951135645</v>
      </c>
      <c r="I173">
        <f t="shared" si="16"/>
        <v>-44.001707413627742</v>
      </c>
      <c r="K173">
        <f t="shared" si="17"/>
        <v>-4.2699165083632868</v>
      </c>
      <c r="M173">
        <f t="shared" si="18"/>
        <v>-4.2699165083632868</v>
      </c>
      <c r="N173" s="13">
        <f t="shared" si="19"/>
        <v>0.36373872558509329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4.0467966838453089</v>
      </c>
      <c r="H174" s="10">
        <f t="shared" si="20"/>
        <v>-3.6279016017507582</v>
      </c>
      <c r="I174">
        <f t="shared" si="16"/>
        <v>-43.534819221009101</v>
      </c>
      <c r="K174">
        <f t="shared" si="17"/>
        <v>-4.2293865209105297</v>
      </c>
      <c r="M174">
        <f t="shared" si="18"/>
        <v>-4.2293865209105297</v>
      </c>
      <c r="N174" s="13">
        <f t="shared" si="19"/>
        <v>0.3617841079766369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4.0607860937691438</v>
      </c>
      <c r="H175" s="10">
        <f t="shared" si="20"/>
        <v>-3.5893487028629565</v>
      </c>
      <c r="I175">
        <f t="shared" si="16"/>
        <v>-43.072184434355478</v>
      </c>
      <c r="K175">
        <f t="shared" si="17"/>
        <v>-4.1891701588436874</v>
      </c>
      <c r="M175">
        <f t="shared" si="18"/>
        <v>-4.1891701588436874</v>
      </c>
      <c r="N175" s="13">
        <f t="shared" si="19"/>
        <v>0.35978577905484388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4.0747755036929769</v>
      </c>
      <c r="H176" s="10">
        <f t="shared" si="20"/>
        <v>-3.5511488419748445</v>
      </c>
      <c r="I176">
        <f t="shared" si="16"/>
        <v>-42.613786103698132</v>
      </c>
      <c r="K176">
        <f t="shared" si="17"/>
        <v>-4.1492674833481402</v>
      </c>
      <c r="M176">
        <f t="shared" si="18"/>
        <v>-4.1492674833481402</v>
      </c>
      <c r="N176" s="13">
        <f t="shared" si="19"/>
        <v>0.35774590915823717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4.0887649136168118</v>
      </c>
      <c r="H177" s="10">
        <f t="shared" si="20"/>
        <v>-3.513300529178597</v>
      </c>
      <c r="I177">
        <f t="shared" si="16"/>
        <v>-42.159606350143164</v>
      </c>
      <c r="K177">
        <f t="shared" si="17"/>
        <v>-4.1096784493006622</v>
      </c>
      <c r="M177">
        <f t="shared" si="18"/>
        <v>-4.1096784493006622</v>
      </c>
      <c r="N177" s="13">
        <f t="shared" si="19"/>
        <v>0.35566662360912032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4.1027543235406458</v>
      </c>
      <c r="H178" s="10">
        <f t="shared" si="20"/>
        <v>-3.4758022015839876</v>
      </c>
      <c r="I178">
        <f t="shared" si="16"/>
        <v>-41.709626419007847</v>
      </c>
      <c r="K178">
        <f t="shared" si="17"/>
        <v>-4.0704029097899443</v>
      </c>
      <c r="M178">
        <f t="shared" si="18"/>
        <v>-4.0704029097899443</v>
      </c>
      <c r="N178" s="13">
        <f t="shared" si="19"/>
        <v>0.35355000219902538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4.1167437334644799</v>
      </c>
      <c r="H179" s="10">
        <f t="shared" si="20"/>
        <v>-3.4386522275671831</v>
      </c>
      <c r="I179">
        <f t="shared" si="16"/>
        <v>-41.263826730806201</v>
      </c>
      <c r="K179">
        <f t="shared" si="17"/>
        <v>-4.0314406204774373</v>
      </c>
      <c r="M179">
        <f t="shared" si="18"/>
        <v>-4.0314406204774373</v>
      </c>
      <c r="N179" s="13">
        <f t="shared" si="19"/>
        <v>0.35139807876912194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4.1307331433883139</v>
      </c>
      <c r="H180" s="10">
        <f t="shared" si="20"/>
        <v>-3.4018489108467005</v>
      </c>
      <c r="I180">
        <f t="shared" si="16"/>
        <v>-40.822186930160406</v>
      </c>
      <c r="K180">
        <f t="shared" si="17"/>
        <v>-3.9927912438040947</v>
      </c>
      <c r="M180">
        <f t="shared" si="18"/>
        <v>-3.9927912438040947</v>
      </c>
      <c r="N180" s="13">
        <f t="shared" si="19"/>
        <v>0.3492128408811277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4.1447225533121479</v>
      </c>
      <c r="H181" s="10">
        <f t="shared" si="20"/>
        <v>-3.3653904943927162</v>
      </c>
      <c r="I181">
        <f t="shared" si="16"/>
        <v>-40.384685932712593</v>
      </c>
      <c r="K181">
        <f t="shared" si="17"/>
        <v>-3.9544543530482574</v>
      </c>
      <c r="M181">
        <f t="shared" si="18"/>
        <v>-3.9544543530482574</v>
      </c>
      <c r="N181" s="13">
        <f t="shared" si="19"/>
        <v>0.34699622957415543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4.1587119632359819</v>
      </c>
      <c r="H182" s="10">
        <f t="shared" si="20"/>
        <v>-3.3292751641757126</v>
      </c>
      <c r="I182">
        <f t="shared" si="16"/>
        <v>-39.951301970108553</v>
      </c>
      <c r="K182">
        <f t="shared" si="17"/>
        <v>-3.9164294362398158</v>
      </c>
      <c r="M182">
        <f t="shared" si="18"/>
        <v>-3.9164294362398158</v>
      </c>
      <c r="N182" s="13">
        <f t="shared" si="19"/>
        <v>0.34475013920312692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4.1727013731598159</v>
      </c>
      <c r="H183" s="10">
        <f t="shared" si="20"/>
        <v>-3.2935010527602553</v>
      </c>
      <c r="I183">
        <f t="shared" si="16"/>
        <v>-39.522012633123062</v>
      </c>
      <c r="K183">
        <f t="shared" si="17"/>
        <v>-3.8787158999355844</v>
      </c>
      <c r="M183">
        <f t="shared" si="18"/>
        <v>-3.8787158999355844</v>
      </c>
      <c r="N183" s="13">
        <f t="shared" si="19"/>
        <v>0.34247641735444384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4.1866907830836499</v>
      </c>
      <c r="H184" s="10">
        <f t="shared" si="20"/>
        <v>-3.2580662427494844</v>
      </c>
      <c r="I184">
        <f t="shared" si="16"/>
        <v>-39.096794912993815</v>
      </c>
      <c r="K184">
        <f t="shared" si="17"/>
        <v>-3.8413130728606468</v>
      </c>
      <c r="M184">
        <f t="shared" si="18"/>
        <v>-3.8413130728606468</v>
      </c>
      <c r="N184" s="13">
        <f t="shared" si="19"/>
        <v>0.34017686483471915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4.200680193007484</v>
      </c>
      <c r="H185" s="10">
        <f t="shared" si="20"/>
        <v>-3.2229687700857426</v>
      </c>
      <c r="I185">
        <f t="shared" si="16"/>
        <v>-38.675625241028911</v>
      </c>
      <c r="K185">
        <f t="shared" si="17"/>
        <v>-3.8042202094202655</v>
      </c>
      <c r="M185">
        <f t="shared" si="18"/>
        <v>-3.8042202094202655</v>
      </c>
      <c r="N185" s="13">
        <f t="shared" si="19"/>
        <v>0.3378532357284546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4.2146696029313189</v>
      </c>
      <c r="H186" s="10">
        <f t="shared" si="20"/>
        <v>-3.1882066272125607</v>
      </c>
      <c r="I186">
        <f t="shared" si="16"/>
        <v>-38.25847952655073</v>
      </c>
      <c r="K186">
        <f t="shared" si="17"/>
        <v>-3.7674364930867918</v>
      </c>
      <c r="M186">
        <f t="shared" si="18"/>
        <v>-3.7674364930867918</v>
      </c>
      <c r="N186" s="13">
        <f t="shared" si="19"/>
        <v>0.33550723752067985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4.228659012855152</v>
      </c>
      <c r="H187" s="10">
        <f t="shared" si="20"/>
        <v>-3.1537777661030546</v>
      </c>
      <c r="I187">
        <f t="shared" si="16"/>
        <v>-37.845333193236655</v>
      </c>
      <c r="K187">
        <f t="shared" si="17"/>
        <v>-3.7309610396658552</v>
      </c>
      <c r="M187">
        <f t="shared" si="18"/>
        <v>-3.7309610396658552</v>
      </c>
      <c r="N187" s="13">
        <f t="shared" si="19"/>
        <v>0.33314053128067078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4.2426484227789869</v>
      </c>
      <c r="H188" s="10">
        <f t="shared" si="20"/>
        <v>-3.1196801011596289</v>
      </c>
      <c r="I188">
        <f t="shared" si="16"/>
        <v>-37.436161213915547</v>
      </c>
      <c r="K188">
        <f t="shared" si="17"/>
        <v>-3.6947929004459525</v>
      </c>
      <c r="M188">
        <f t="shared" si="18"/>
        <v>-3.6947929004459525</v>
      </c>
      <c r="N188" s="13">
        <f t="shared" si="19"/>
        <v>0.33075473190295118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4.25663783270282</v>
      </c>
      <c r="H189" s="10">
        <f t="shared" si="20"/>
        <v>-3.0859115119896972</v>
      </c>
      <c r="I189">
        <f t="shared" si="16"/>
        <v>-37.030938143876369</v>
      </c>
      <c r="K189">
        <f t="shared" si="17"/>
        <v>-3.6589310652354547</v>
      </c>
      <c r="M189">
        <f t="shared" si="18"/>
        <v>-3.6589310652354547</v>
      </c>
      <c r="N189" s="13">
        <f t="shared" si="19"/>
        <v>0.32835140840196764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4.2706272426266549</v>
      </c>
      <c r="H190" s="10">
        <f t="shared" si="20"/>
        <v>-3.052469846061991</v>
      </c>
      <c r="I190">
        <f t="shared" si="16"/>
        <v>-36.629638152743894</v>
      </c>
      <c r="K190">
        <f t="shared" si="17"/>
        <v>-3.6233744652908193</v>
      </c>
      <c r="M190">
        <f t="shared" si="18"/>
        <v>-3.6233744652908193</v>
      </c>
      <c r="N190" s="13">
        <f t="shared" si="19"/>
        <v>0.32593208425681341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4.284616652550489</v>
      </c>
      <c r="H191" s="10">
        <f t="shared" si="20"/>
        <v>-3.0193529212478656</v>
      </c>
      <c r="I191">
        <f t="shared" si="16"/>
        <v>-36.232235054974389</v>
      </c>
      <c r="K191">
        <f t="shared" si="17"/>
        <v>-3.5881219761398082</v>
      </c>
      <c r="M191">
        <f t="shared" si="18"/>
        <v>-3.5881219761398082</v>
      </c>
      <c r="N191" s="13">
        <f t="shared" si="19"/>
        <v>0.32349823780267367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4.298606062474323</v>
      </c>
      <c r="H192" s="10">
        <f t="shared" si="20"/>
        <v>-2.9865585282518592</v>
      </c>
      <c r="I192">
        <f t="shared" si="16"/>
        <v>-35.838702339022312</v>
      </c>
      <c r="K192">
        <f t="shared" si="17"/>
        <v>-3.5531724203032047</v>
      </c>
      <c r="M192">
        <f t="shared" si="18"/>
        <v>-3.5531724203032047</v>
      </c>
      <c r="N192" s="13">
        <f t="shared" si="19"/>
        <v>0.3210513026655738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4.312595472398157</v>
      </c>
      <c r="H193" s="10">
        <f t="shared" si="20"/>
        <v>-2.9540844329356295</v>
      </c>
      <c r="I193">
        <f t="shared" si="16"/>
        <v>-35.44901319522755</v>
      </c>
      <c r="K193">
        <f t="shared" si="17"/>
        <v>-3.5185245699185597</v>
      </c>
      <c r="M193">
        <f t="shared" si="18"/>
        <v>-3.5185245699185597</v>
      </c>
      <c r="N193" s="13">
        <f t="shared" si="19"/>
        <v>0.31859266823730897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4.326584882321991</v>
      </c>
      <c r="H194" s="10">
        <f t="shared" si="20"/>
        <v>-2.9219283785392376</v>
      </c>
      <c r="I194">
        <f t="shared" si="16"/>
        <v>-35.063140542470848</v>
      </c>
      <c r="K194">
        <f t="shared" si="17"/>
        <v>-3.484177149269287</v>
      </c>
      <c r="M194">
        <f t="shared" si="18"/>
        <v>-3.484177149269287</v>
      </c>
      <c r="N194" s="13">
        <f t="shared" si="19"/>
        <v>0.31612368018745168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4.3405742922458259</v>
      </c>
      <c r="H195" s="10">
        <f t="shared" si="20"/>
        <v>-2.8900880878036297</v>
      </c>
      <c r="I195">
        <f t="shared" si="16"/>
        <v>-34.681057053643556</v>
      </c>
      <c r="K195">
        <f t="shared" si="17"/>
        <v>-3.4501288372223193</v>
      </c>
      <c r="M195">
        <f t="shared" si="18"/>
        <v>-3.4501288372223193</v>
      </c>
      <c r="N195" s="13">
        <f t="shared" si="19"/>
        <v>0.31364564100944753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4.354563702169659</v>
      </c>
      <c r="H196" s="10">
        <f t="shared" si="20"/>
        <v>-2.8585612649980199</v>
      </c>
      <c r="I196">
        <f t="shared" si="16"/>
        <v>-34.302735179976239</v>
      </c>
      <c r="K196">
        <f t="shared" si="17"/>
        <v>-3.4163782695774785</v>
      </c>
      <c r="M196">
        <f t="shared" si="18"/>
        <v>-3.4163782695774785</v>
      </c>
      <c r="N196" s="13">
        <f t="shared" si="19"/>
        <v>0.31115981059799974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4.368553112093494</v>
      </c>
      <c r="H197" s="10">
        <f t="shared" si="20"/>
        <v>-2.8273455978557656</v>
      </c>
      <c r="I197">
        <f t="shared" si="16"/>
        <v>-33.928147174269185</v>
      </c>
      <c r="K197">
        <f t="shared" si="17"/>
        <v>-3.3829240413315134</v>
      </c>
      <c r="M197">
        <f t="shared" si="18"/>
        <v>-3.3829240413315134</v>
      </c>
      <c r="N197" s="13">
        <f t="shared" si="19"/>
        <v>0.30866740685493471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4.382542522017328</v>
      </c>
      <c r="H198" s="10">
        <f t="shared" si="20"/>
        <v>-2.7964387594221933</v>
      </c>
      <c r="I198">
        <f t="shared" si="16"/>
        <v>-33.557265113066322</v>
      </c>
      <c r="K198">
        <f t="shared" si="17"/>
        <v>-3.3497647088597855</v>
      </c>
      <c r="M198">
        <f t="shared" si="18"/>
        <v>-3.3497647088597855</v>
      </c>
      <c r="N198" s="13">
        <f t="shared" si="19"/>
        <v>0.30616960632101281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4.396531931941162</v>
      </c>
      <c r="H199" s="10">
        <f t="shared" si="20"/>
        <v>-2.7658384098177202</v>
      </c>
      <c r="I199">
        <f t="shared" si="16"/>
        <v>-33.190060917812644</v>
      </c>
      <c r="K199">
        <f t="shared" si="17"/>
        <v>-3.3168987920183333</v>
      </c>
      <c r="M199">
        <f t="shared" si="18"/>
        <v>-3.3168987920183333</v>
      </c>
      <c r="N199" s="13">
        <f t="shared" si="19"/>
        <v>0.30366754483108571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4.410521341864996</v>
      </c>
      <c r="H200" s="10">
        <f t="shared" si="20"/>
        <v>-2.7355421979194956</v>
      </c>
      <c r="I200">
        <f t="shared" si="16"/>
        <v>-32.826506375033944</v>
      </c>
      <c r="K200">
        <f t="shared" si="17"/>
        <v>-3.2843247761690777</v>
      </c>
      <c r="M200">
        <f t="shared" si="18"/>
        <v>-3.2843247761690777</v>
      </c>
      <c r="N200" s="13">
        <f t="shared" si="19"/>
        <v>0.30116231819025868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4.42451075178883</v>
      </c>
      <c r="H201" s="10">
        <f t="shared" si="20"/>
        <v>-2.7055477629646933</v>
      </c>
      <c r="I201">
        <f t="shared" si="16"/>
        <v>-32.46657315557632</v>
      </c>
      <c r="K201">
        <f t="shared" si="17"/>
        <v>-3.2520411141307615</v>
      </c>
      <c r="M201">
        <f t="shared" si="18"/>
        <v>-3.2520411141307615</v>
      </c>
      <c r="N201" s="13">
        <f t="shared" si="19"/>
        <v>0.29865498286871944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4.4385001617126649</v>
      </c>
      <c r="H202" s="10">
        <f t="shared" si="20"/>
        <v>-2.6758527360784439</v>
      </c>
      <c r="I202">
        <f t="shared" si="16"/>
        <v>-32.110232832941328</v>
      </c>
      <c r="K202">
        <f t="shared" si="17"/>
        <v>-3.2200462280581652</v>
      </c>
      <c r="M202">
        <f t="shared" si="18"/>
        <v>-3.2200462280581652</v>
      </c>
      <c r="N202" s="13">
        <f t="shared" si="19"/>
        <v>0.29614655671308304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4.4524895716364981</v>
      </c>
      <c r="H203" s="10">
        <f t="shared" si="20"/>
        <v>-2.6464547417293232</v>
      </c>
      <c r="I203">
        <f t="shared" si="16"/>
        <v>-31.757456900751876</v>
      </c>
      <c r="K203">
        <f t="shared" si="17"/>
        <v>-3.1883385112520348</v>
      </c>
      <c r="M203">
        <f t="shared" si="18"/>
        <v>-3.1883385112520348</v>
      </c>
      <c r="N203" s="13">
        <f t="shared" si="19"/>
        <v>0.29363801967214331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4.466478981560333</v>
      </c>
      <c r="H204" s="10">
        <f t="shared" si="20"/>
        <v>-2.6173513991152118</v>
      </c>
      <c r="I204">
        <f t="shared" si="16"/>
        <v>-31.408216789382543</v>
      </c>
      <c r="K204">
        <f t="shared" si="17"/>
        <v>-3.1569163299020508</v>
      </c>
      <c r="M204">
        <f t="shared" si="18"/>
        <v>-3.1569163299020508</v>
      </c>
      <c r="N204" s="13">
        <f t="shared" si="19"/>
        <v>0.29113031453500648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4.480468391484167</v>
      </c>
      <c r="H205" s="10">
        <f t="shared" si="20"/>
        <v>-2.588540323482202</v>
      </c>
      <c r="I205">
        <f t="shared" si="16"/>
        <v>-31.062483881786424</v>
      </c>
      <c r="K205">
        <f t="shared" si="17"/>
        <v>-3.1257780247652063</v>
      </c>
      <c r="M205">
        <f t="shared" si="18"/>
        <v>-3.1257780247652063</v>
      </c>
      <c r="N205" s="13">
        <f t="shared" si="19"/>
        <v>0.28862434767984657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4.494457801408001</v>
      </c>
      <c r="H206" s="10">
        <f t="shared" si="20"/>
        <v>-2.5600191273792046</v>
      </c>
      <c r="I206">
        <f t="shared" si="16"/>
        <v>-30.720229528550455</v>
      </c>
      <c r="K206">
        <f t="shared" si="17"/>
        <v>-3.0949219127816647</v>
      </c>
      <c r="M206">
        <f t="shared" si="18"/>
        <v>-3.0949219127816647</v>
      </c>
      <c r="N206" s="13">
        <f t="shared" si="19"/>
        <v>0.28612098983131035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4.5084472113318341</v>
      </c>
      <c r="H207" s="10">
        <f t="shared" si="20"/>
        <v>-2.531785421850735</v>
      </c>
      <c r="I207">
        <f t="shared" si="16"/>
        <v>-30.38142506220882</v>
      </c>
      <c r="K207">
        <f t="shared" si="17"/>
        <v>-3.0643462886303521</v>
      </c>
      <c r="M207">
        <f t="shared" si="18"/>
        <v>-3.0643462886303521</v>
      </c>
      <c r="N207" s="13">
        <f t="shared" si="19"/>
        <v>0.28362107682505711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4.522436621255669</v>
      </c>
      <c r="H208" s="10">
        <f t="shared" si="20"/>
        <v>-2.5038368175703432</v>
      </c>
      <c r="I208">
        <f t="shared" si="16"/>
        <v>-30.046041810844116</v>
      </c>
      <c r="K208">
        <f t="shared" si="17"/>
        <v>-3.0340494262262374</v>
      </c>
      <c r="M208">
        <f t="shared" si="18"/>
        <v>-3.0340494262262374</v>
      </c>
      <c r="N208" s="13">
        <f t="shared" si="19"/>
        <v>0.28112541037768846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4.5364260311795022</v>
      </c>
      <c r="H209" s="10">
        <f t="shared" si="20"/>
        <v>-2.4761709259170188</v>
      </c>
      <c r="I209">
        <f t="shared" si="16"/>
        <v>-29.714051111004224</v>
      </c>
      <c r="K209">
        <f t="shared" si="17"/>
        <v>-3.004029580161371</v>
      </c>
      <c r="M209">
        <f t="shared" si="18"/>
        <v>-3.004029580161371</v>
      </c>
      <c r="N209" s="13">
        <f t="shared" si="19"/>
        <v>0.27863475886065853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4.5504154411033371</v>
      </c>
      <c r="H210" s="10">
        <f t="shared" si="20"/>
        <v>-2.4487853599968372</v>
      </c>
      <c r="I210">
        <f t="shared" si="16"/>
        <v>-29.385424319962048</v>
      </c>
      <c r="K210">
        <f t="shared" si="17"/>
        <v>-2.9742849870915027</v>
      </c>
      <c r="M210">
        <f t="shared" si="18"/>
        <v>-2.9742849870915027</v>
      </c>
      <c r="N210" s="13">
        <f t="shared" si="19"/>
        <v>0.27614985807663245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4.5644048510271711</v>
      </c>
      <c r="H211" s="10">
        <f t="shared" si="20"/>
        <v>-2.421677735612028</v>
      </c>
      <c r="I211">
        <f t="shared" si="16"/>
        <v>-29.060132827344336</v>
      </c>
      <c r="K211">
        <f t="shared" si="17"/>
        <v>-2.9448138670702444</v>
      </c>
      <c r="M211">
        <f t="shared" si="18"/>
        <v>-2.9448138670702444</v>
      </c>
      <c r="N211" s="13">
        <f t="shared" si="19"/>
        <v>0.27367141203706824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4.5783942609510051</v>
      </c>
      <c r="H212" s="10">
        <f t="shared" si="20"/>
        <v>-2.3948456721795788</v>
      </c>
      <c r="I212">
        <f t="shared" ref="I212:I275" si="23">H212*$E$6</f>
        <v>-28.738148066154945</v>
      </c>
      <c r="K212">
        <f t="shared" ref="K212:K275" si="24">$L$9*$L$6*EXP(-$L$4*(G212/$L$10-1))+6*$L$6*EXP(-$L$4*(SQRT(2)*G212/$L$10-1))+24*$L$6*EXP(-$L$4*(SQRT(3)*G212/$L$10-1))+12*$L$6*EXP(-$L$4*(SQRT(4)*G212/$L$10-1))+24*$L$6*EXP(-$L$4*(SQRT(5)*G212/$L$10-1))-SQRT($L$9*$L$7^2*EXP(-2*$L$5*(G212/$L$10-1))+6*$L$7^2*EXP(-2*$L$5*(SQRT(2)*G212/$L$10-1))+24*$L$7^2*EXP(-2*$L$5*(SQRT(3)*G212/$L$10-1))+12*$L$7^2*EXP(-2*$L$5*(SQRT(4)*G212/$L$10-1))+24*$L$7^2*EXP(-2*$L$5*(SQRT(5)*G212/$L$10-1)))</f>
        <v>-2.9156144248324627</v>
      </c>
      <c r="M212">
        <f t="shared" ref="M212:M275" si="25">$L$9*$O$6*EXP(-$O$4*(G212/$L$10-1))+6*$O$6*EXP(-$O$4*(SQRT(2)*G212/$L$10-1))+24*$O$6*EXP(-$O$4*(SQRT(3)*G212/$L$10-1))+12*$O$6*EXP(-$O$4*(SQRT(4)*G212/$L$10-1))+24*$O$6*EXP(-$O$4*(SQRT(5)*G212/$L$10-1))-SQRT($L$9*$O$7^2*EXP(-2*$O$5*(G212/$L$10-1))+6*$O$7^2*EXP(-2*$O$5*(SQRT(2)*G212/$L$10-1))+24*$O$7^2*EXP(-2*$O$5*(SQRT(3)*G212/$L$10-1))+12*$O$7^2*EXP(-2*$O$5*(SQRT(4)*G212/$L$10-1))+24*$O$7^2*EXP(-2*$O$5*(SQRT(5)*G212/$L$10-1)))</f>
        <v>-2.9156144248324627</v>
      </c>
      <c r="N212" s="13">
        <f t="shared" ref="N212:N275" si="26">(M212-H212)^2*O212</f>
        <v>0.2712000937396406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4.5923836708748391</v>
      </c>
      <c r="H213" s="10">
        <f t="shared" ref="H213:H276" si="27">-(-$B$4)*(1+D213+$E$5*D213^3)*EXP(-D213)</f>
        <v>-2.3682867936014027</v>
      </c>
      <c r="I213">
        <f t="shared" si="23"/>
        <v>-28.419441523216832</v>
      </c>
      <c r="K213">
        <f t="shared" si="24"/>
        <v>-2.8866848510287033</v>
      </c>
      <c r="M213">
        <f t="shared" si="25"/>
        <v>-2.8866848510287033</v>
      </c>
      <c r="N213" s="13">
        <f t="shared" si="26"/>
        <v>0.26873654594439889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4.6063730807986731</v>
      </c>
      <c r="H214" s="10">
        <f t="shared" si="27"/>
        <v>-2.3419987290880222</v>
      </c>
      <c r="I214">
        <f t="shared" si="23"/>
        <v>-28.103984749056266</v>
      </c>
      <c r="K214">
        <f t="shared" si="24"/>
        <v>-2.8580233234122825</v>
      </c>
      <c r="M214">
        <f t="shared" si="25"/>
        <v>-2.8580233234122825</v>
      </c>
      <c r="N214" s="13">
        <f t="shared" si="26"/>
        <v>0.26628138194751738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4.620362490722508</v>
      </c>
      <c r="H215" s="10">
        <f t="shared" si="27"/>
        <v>-2.3159791139376655</v>
      </c>
      <c r="I215">
        <f t="shared" si="23"/>
        <v>-27.791749367251988</v>
      </c>
      <c r="K215">
        <f t="shared" si="24"/>
        <v>-2.8296280079806775</v>
      </c>
      <c r="M215">
        <f t="shared" si="25"/>
        <v>-2.8296280079806775</v>
      </c>
      <c r="N215" s="13">
        <f t="shared" si="26"/>
        <v>0.2638351863516093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4.6343519006463412</v>
      </c>
      <c r="H216" s="10">
        <f t="shared" si="27"/>
        <v>-2.2902255902725952</v>
      </c>
      <c r="I216">
        <f t="shared" si="23"/>
        <v>-27.482707083271144</v>
      </c>
      <c r="K216">
        <f t="shared" si="24"/>
        <v>-2.8014970600727707</v>
      </c>
      <c r="M216">
        <f t="shared" si="25"/>
        <v>-2.8014970600727707</v>
      </c>
      <c r="N216" s="13">
        <f t="shared" si="26"/>
        <v>0.26139851583163171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4.6483413105701761</v>
      </c>
      <c r="H217" s="10">
        <f t="shared" si="27"/>
        <v>-2.2647358077344171</v>
      </c>
      <c r="I217">
        <f t="shared" si="23"/>
        <v>-27.176829692813005</v>
      </c>
      <c r="K217">
        <f t="shared" si="24"/>
        <v>-2.7736286254234424</v>
      </c>
      <c r="M217">
        <f t="shared" si="25"/>
        <v>-2.7736286254234424</v>
      </c>
      <c r="N217" s="13">
        <f t="shared" si="26"/>
        <v>0.25897189989547553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4.6623307204940101</v>
      </c>
      <c r="H218" s="10">
        <f t="shared" si="27"/>
        <v>-2.2395074241400756</v>
      </c>
      <c r="I218">
        <f t="shared" si="23"/>
        <v>-26.874089089680908</v>
      </c>
      <c r="K218">
        <f t="shared" si="24"/>
        <v>-2.7460208411770131</v>
      </c>
      <c r="M218">
        <f t="shared" si="25"/>
        <v>-2.7460208411770131</v>
      </c>
      <c r="N218" s="13">
        <f t="shared" si="26"/>
        <v>0.25655584163843448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4.6763201304178441</v>
      </c>
      <c r="H219" s="10">
        <f t="shared" si="27"/>
        <v>-2.2145381061001448</v>
      </c>
      <c r="I219">
        <f t="shared" si="23"/>
        <v>-26.574457273201737</v>
      </c>
      <c r="K219">
        <f t="shared" si="24"/>
        <v>-2.7186718368608815</v>
      </c>
      <c r="M219">
        <f t="shared" si="25"/>
        <v>-2.7186718368608815</v>
      </c>
      <c r="N219" s="13">
        <f t="shared" si="26"/>
        <v>0.25415081849073901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4.6903095403416781</v>
      </c>
      <c r="H220" s="10">
        <f t="shared" si="27"/>
        <v>-2.1898255296010101</v>
      </c>
      <c r="I220">
        <f t="shared" si="23"/>
        <v>-26.277906355212121</v>
      </c>
      <c r="K220">
        <f t="shared" si="24"/>
        <v>-2.6915797353207758</v>
      </c>
      <c r="M220">
        <f t="shared" si="25"/>
        <v>-2.6915797353207758</v>
      </c>
      <c r="N220" s="13">
        <f t="shared" si="26"/>
        <v>0.25175728295747296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4.7042989502655121</v>
      </c>
      <c r="H221" s="10">
        <f t="shared" si="27"/>
        <v>-2.1653673805524352</v>
      </c>
      <c r="I221">
        <f t="shared" si="23"/>
        <v>-25.98440856662922</v>
      </c>
      <c r="K221">
        <f t="shared" si="24"/>
        <v>-2.6647426536189016</v>
      </c>
      <c r="M221">
        <f t="shared" si="25"/>
        <v>-2.6647426536189016</v>
      </c>
      <c r="N221" s="13">
        <f t="shared" si="26"/>
        <v>0.24937566335020794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4.7182883601893471</v>
      </c>
      <c r="H222" s="10">
        <f t="shared" si="27"/>
        <v>-2.1411613553019819</v>
      </c>
      <c r="I222">
        <f t="shared" si="23"/>
        <v>-25.693936263623783</v>
      </c>
      <c r="K222">
        <f t="shared" si="24"/>
        <v>-2.6381587038962708</v>
      </c>
      <c r="M222">
        <f t="shared" si="25"/>
        <v>-2.6381587038962708</v>
      </c>
      <c r="N222" s="13">
        <f t="shared" si="26"/>
        <v>0.24700636450975311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4.7322777701131802</v>
      </c>
      <c r="H223" s="10">
        <f t="shared" si="27"/>
        <v>-2.1172051611176887</v>
      </c>
      <c r="I223">
        <f t="shared" si="23"/>
        <v>-25.406461933412267</v>
      </c>
      <c r="K223">
        <f t="shared" si="24"/>
        <v>-2.611825994200446</v>
      </c>
      <c r="M223">
        <f t="shared" si="25"/>
        <v>-2.611825994200446</v>
      </c>
      <c r="N223" s="13">
        <f t="shared" si="26"/>
        <v>0.24464976851948084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4.7462671800370151</v>
      </c>
      <c r="H224" s="10">
        <f t="shared" si="27"/>
        <v>-2.0934965166403541</v>
      </c>
      <c r="I224">
        <f t="shared" si="23"/>
        <v>-25.121958199684251</v>
      </c>
      <c r="K224">
        <f t="shared" si="24"/>
        <v>-2.585742629279848</v>
      </c>
      <c r="M224">
        <f t="shared" si="25"/>
        <v>-2.585742629279848</v>
      </c>
      <c r="N224" s="13">
        <f t="shared" si="26"/>
        <v>0.24230623540869334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4.7602565899608491</v>
      </c>
      <c r="H225" s="10">
        <f t="shared" si="27"/>
        <v>-2.0700331523067375</v>
      </c>
      <c r="I225">
        <f t="shared" si="23"/>
        <v>-24.840397827680849</v>
      </c>
      <c r="K225">
        <f t="shared" si="24"/>
        <v>-2.559906711345866</v>
      </c>
      <c r="M225">
        <f t="shared" si="25"/>
        <v>-2.559906711345866</v>
      </c>
      <c r="N225" s="13">
        <f t="shared" si="26"/>
        <v>0.23997610384566256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4.7742459998846831</v>
      </c>
      <c r="H226" s="10">
        <f t="shared" si="27"/>
        <v>-2.046812810744925</v>
      </c>
      <c r="I226">
        <f t="shared" si="23"/>
        <v>-24.561753728939102</v>
      </c>
      <c r="K226">
        <f t="shared" si="24"/>
        <v>-2.5343163408037594</v>
      </c>
      <c r="M226">
        <f t="shared" si="25"/>
        <v>-2.5343163408037594</v>
      </c>
      <c r="N226" s="13">
        <f t="shared" si="26"/>
        <v>0.23765969181982485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4.7882354098085171</v>
      </c>
      <c r="H227" s="10">
        <f t="shared" si="27"/>
        <v>-2.0238332471430676</v>
      </c>
      <c r="I227">
        <f t="shared" si="23"/>
        <v>-24.285998965716811</v>
      </c>
      <c r="K227">
        <f t="shared" si="24"/>
        <v>-2.5089696169535221</v>
      </c>
      <c r="M227">
        <f t="shared" si="25"/>
        <v>-2.5089696169535221</v>
      </c>
      <c r="N227" s="13">
        <f t="shared" si="26"/>
        <v>0.23535729731286606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4.8022248197323512</v>
      </c>
      <c r="H228" s="10">
        <f t="shared" si="27"/>
        <v>-2.0010922295926656</v>
      </c>
      <c r="I228">
        <f t="shared" si="23"/>
        <v>-24.013106755111988</v>
      </c>
      <c r="K228">
        <f t="shared" si="24"/>
        <v>-2.483864638661712</v>
      </c>
      <c r="M228">
        <f t="shared" si="25"/>
        <v>-2.483864638661712</v>
      </c>
      <c r="N228" s="13">
        <f t="shared" si="26"/>
        <v>0.23306919895833067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4.8162142296561852</v>
      </c>
      <c r="H229" s="10">
        <f t="shared" si="27"/>
        <v>-1.9785875394075039</v>
      </c>
      <c r="I229">
        <f t="shared" si="23"/>
        <v>-23.743050472890047</v>
      </c>
      <c r="K229">
        <f t="shared" si="24"/>
        <v>-2.4589995050052278</v>
      </c>
      <c r="M229">
        <f t="shared" si="25"/>
        <v>-2.4589995050052278</v>
      </c>
      <c r="N229" s="13">
        <f t="shared" si="26"/>
        <v>0.23079565668946866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4.8302036395800192</v>
      </c>
      <c r="H230" s="10">
        <f t="shared" si="27"/>
        <v>-1.9563169714193271</v>
      </c>
      <c r="I230">
        <f t="shared" si="23"/>
        <v>-23.475803657031925</v>
      </c>
      <c r="K230">
        <f t="shared" si="24"/>
        <v>-2.4343723158880373</v>
      </c>
      <c r="M230">
        <f t="shared" si="25"/>
        <v>-2.4343723158880373</v>
      </c>
      <c r="N230" s="13">
        <f t="shared" si="26"/>
        <v>0.2285369123750971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4.8441930495038541</v>
      </c>
      <c r="H231" s="10">
        <f t="shared" si="27"/>
        <v>-1.9342783342512839</v>
      </c>
      <c r="I231">
        <f t="shared" si="23"/>
        <v>-23.211340011015409</v>
      </c>
      <c r="K231">
        <f t="shared" si="24"/>
        <v>-2.4099811726317668</v>
      </c>
      <c r="M231">
        <f t="shared" si="25"/>
        <v>-2.4099811726317668</v>
      </c>
      <c r="N231" s="13">
        <f t="shared" si="26"/>
        <v>0.22629319044324783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4.8581824594276872</v>
      </c>
      <c r="H232" s="10">
        <f t="shared" si="27"/>
        <v>-1.9124694505701463</v>
      </c>
      <c r="I232">
        <f t="shared" si="23"/>
        <v>-22.949633406841755</v>
      </c>
      <c r="K232">
        <f t="shared" si="24"/>
        <v>-2.3858241785410872</v>
      </c>
      <c r="M232">
        <f t="shared" si="25"/>
        <v>-2.3858241785410872</v>
      </c>
      <c r="N232" s="13">
        <f t="shared" si="26"/>
        <v>0.22406469849244348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4.8721718693515221</v>
      </c>
      <c r="H233" s="10">
        <f t="shared" si="27"/>
        <v>-1.8908881573182483</v>
      </c>
      <c r="I233">
        <f t="shared" si="23"/>
        <v>-22.690657887818979</v>
      </c>
      <c r="K233">
        <f t="shared" si="24"/>
        <v>-2.361899439444719</v>
      </c>
      <c r="M233">
        <f t="shared" si="25"/>
        <v>-2.361899439444719</v>
      </c>
      <c r="N233" s="13">
        <f t="shared" si="26"/>
        <v>0.22185162789042179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4.8861612792753553</v>
      </c>
      <c r="H234" s="10">
        <f t="shared" si="27"/>
        <v>-1.8695323059260907</v>
      </c>
      <c r="I234">
        <f t="shared" si="23"/>
        <v>-22.434387671113086</v>
      </c>
      <c r="K234">
        <f t="shared" si="24"/>
        <v>-2.3382050642129832</v>
      </c>
      <c r="M234">
        <f t="shared" si="25"/>
        <v>-2.3382050642129832</v>
      </c>
      <c r="N234" s="13">
        <f t="shared" si="26"/>
        <v>0.21965415436024405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4.9001506891991902</v>
      </c>
      <c r="H235" s="10">
        <f t="shared" si="27"/>
        <v>-1.8483997625064721</v>
      </c>
      <c r="I235">
        <f t="shared" si="23"/>
        <v>-22.180797150077666</v>
      </c>
      <c r="K235">
        <f t="shared" si="24"/>
        <v>-2.314739165252619</v>
      </c>
      <c r="M235">
        <f t="shared" si="25"/>
        <v>-2.314739165252619</v>
      </c>
      <c r="N235" s="13">
        <f t="shared" si="26"/>
        <v>0.21747243855363305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4.9141400991230233</v>
      </c>
      <c r="H236" s="10">
        <f t="shared" si="27"/>
        <v>-1.8274884080310214</v>
      </c>
      <c r="I236">
        <f t="shared" si="23"/>
        <v>-21.929860896372258</v>
      </c>
      <c r="K236">
        <f t="shared" si="24"/>
        <v>-2.2914998589797597</v>
      </c>
      <c r="M236">
        <f t="shared" si="25"/>
        <v>-2.2914998589797597</v>
      </c>
      <c r="N236" s="13">
        <f t="shared" si="26"/>
        <v>0.21530662661155336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4.9281295090468582</v>
      </c>
      <c r="H237" s="10">
        <f t="shared" si="27"/>
        <v>-1.8067961384899416</v>
      </c>
      <c r="I237">
        <f t="shared" si="23"/>
        <v>-21.681553661879299</v>
      </c>
      <c r="K237">
        <f t="shared" si="24"/>
        <v>-2.2684852662717319</v>
      </c>
      <c r="M237">
        <f t="shared" si="25"/>
        <v>-2.2684852662717319</v>
      </c>
      <c r="N237" s="13">
        <f t="shared" si="26"/>
        <v>0.21315685071191026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4.9421189189706922</v>
      </c>
      <c r="H238" s="10">
        <f t="shared" si="27"/>
        <v>-1.7863208650357547</v>
      </c>
      <c r="I238">
        <f t="shared" si="23"/>
        <v>-21.435850380429056</v>
      </c>
      <c r="K238">
        <f t="shared" si="24"/>
        <v>-2.2456935128985158</v>
      </c>
      <c r="M238">
        <f t="shared" si="25"/>
        <v>-2.2456935128985158</v>
      </c>
      <c r="N238" s="13">
        <f t="shared" si="26"/>
        <v>0.21102322960444431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4.9561083288945262</v>
      </c>
      <c r="H239" s="10">
        <f t="shared" si="27"/>
        <v>-1.7660605141118069</v>
      </c>
      <c r="I239">
        <f t="shared" si="23"/>
        <v>-21.192726169341682</v>
      </c>
      <c r="K239">
        <f t="shared" si="24"/>
        <v>-2.2231227299344876</v>
      </c>
      <c r="M239">
        <f t="shared" si="25"/>
        <v>-2.2231227299344876</v>
      </c>
      <c r="N239" s="13">
        <f t="shared" si="26"/>
        <v>0.20890586913273876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4.9700977388183603</v>
      </c>
      <c r="H240" s="10">
        <f t="shared" si="27"/>
        <v>-1.7460130275662651</v>
      </c>
      <c r="I240">
        <f t="shared" si="23"/>
        <v>-20.95215633079518</v>
      </c>
      <c r="K240">
        <f t="shared" si="24"/>
        <v>-2.2007710541512084</v>
      </c>
      <c r="M240">
        <f t="shared" si="25"/>
        <v>-2.2007710541512084</v>
      </c>
      <c r="N240" s="13">
        <f t="shared" si="26"/>
        <v>0.20680486274343204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4.9840871487421943</v>
      </c>
      <c r="H241" s="10">
        <f t="shared" si="27"/>
        <v>-1.7261763627522959</v>
      </c>
      <c r="I241">
        <f t="shared" si="23"/>
        <v>-20.714116353027549</v>
      </c>
      <c r="K241">
        <f t="shared" si="24"/>
        <v>-2.1786366283918825</v>
      </c>
      <c r="M241">
        <f t="shared" si="25"/>
        <v>-2.1786366283918825</v>
      </c>
      <c r="N241" s="13">
        <f t="shared" si="26"/>
        <v>0.2047202919826453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4.9980765586660292</v>
      </c>
      <c r="H242" s="10">
        <f t="shared" si="27"/>
        <v>-1.7065484926151115</v>
      </c>
      <c r="I242">
        <f t="shared" si="23"/>
        <v>-20.47858191138134</v>
      </c>
      <c r="K242">
        <f t="shared" si="24"/>
        <v>-2.1567176019281522</v>
      </c>
      <c r="M242">
        <f t="shared" si="25"/>
        <v>-2.1567176019281522</v>
      </c>
      <c r="N242" s="13">
        <f t="shared" si="26"/>
        <v>0.20265222697969634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5.0120659685898623</v>
      </c>
      <c r="H243" s="10">
        <f t="shared" si="27"/>
        <v>-1.6871274057665147</v>
      </c>
      <c r="I243">
        <f t="shared" si="23"/>
        <v>-20.245528869198175</v>
      </c>
      <c r="K243">
        <f t="shared" si="24"/>
        <v>-2.1350121307998511</v>
      </c>
      <c r="M243">
        <f t="shared" si="25"/>
        <v>-2.1350121307998511</v>
      </c>
      <c r="N243" s="13">
        <f t="shared" si="26"/>
        <v>0.20060072691818737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5.0260553785136972</v>
      </c>
      <c r="H244" s="10">
        <f t="shared" si="27"/>
        <v>-1.6679111065475729</v>
      </c>
      <c r="I244">
        <f t="shared" si="23"/>
        <v>-20.014933278570876</v>
      </c>
      <c r="K244">
        <f t="shared" si="24"/>
        <v>-2.11351837813829</v>
      </c>
      <c r="M244">
        <f t="shared" si="25"/>
        <v>-2.11351837813829</v>
      </c>
      <c r="N244" s="13">
        <f t="shared" si="26"/>
        <v>0.19856584049452311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5.0400447884375312</v>
      </c>
      <c r="H245" s="10">
        <f t="shared" si="27"/>
        <v>-1.6488976150800132</v>
      </c>
      <c r="I245">
        <f t="shared" si="23"/>
        <v>-19.786771380960158</v>
      </c>
      <c r="K245">
        <f t="shared" si="24"/>
        <v>-2.0922345144737236</v>
      </c>
      <c r="M245">
        <f t="shared" si="25"/>
        <v>-2.0922345144737236</v>
      </c>
      <c r="N245" s="13">
        <f t="shared" si="26"/>
        <v>0.19654760636402885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5.0540341983613652</v>
      </c>
      <c r="H246" s="10">
        <f t="shared" si="27"/>
        <v>-1.630084967306904</v>
      </c>
      <c r="I246">
        <f t="shared" si="23"/>
        <v>-19.561019607682848</v>
      </c>
      <c r="K246">
        <f t="shared" si="24"/>
        <v>-2.071158718027486</v>
      </c>
      <c r="M246">
        <f t="shared" si="25"/>
        <v>-2.071158718027486</v>
      </c>
      <c r="N246" s="13">
        <f t="shared" si="26"/>
        <v>0.19454605357472207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5.0680236082851993</v>
      </c>
      <c r="H247" s="10">
        <f t="shared" si="27"/>
        <v>-1.6114712150231818</v>
      </c>
      <c r="I247">
        <f t="shared" si="23"/>
        <v>-19.337654580278183</v>
      </c>
      <c r="K247">
        <f t="shared" si="24"/>
        <v>-2.0502891749893903</v>
      </c>
      <c r="M247">
        <f t="shared" si="25"/>
        <v>-2.0502891749893903</v>
      </c>
      <c r="N247" s="13">
        <f t="shared" si="26"/>
        <v>0.192561201988905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5.0820130182090333</v>
      </c>
      <c r="H248" s="10">
        <f t="shared" si="27"/>
        <v>-1.593054425896538</v>
      </c>
      <c r="I248">
        <f t="shared" si="23"/>
        <v>-19.116653110758456</v>
      </c>
      <c r="K248">
        <f t="shared" si="24"/>
        <v>-2.0296240797809024</v>
      </c>
      <c r="M248">
        <f t="shared" si="25"/>
        <v>-2.0296240797809024</v>
      </c>
      <c r="N248" s="13">
        <f t="shared" si="26"/>
        <v>0.19059306269271376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5.0960024281328673</v>
      </c>
      <c r="H249" s="10">
        <f t="shared" si="27"/>
        <v>-1.5748326834791806</v>
      </c>
      <c r="I249">
        <f t="shared" si="23"/>
        <v>-18.897992201750167</v>
      </c>
      <c r="K249">
        <f t="shared" si="24"/>
        <v>-2.0091616353046065</v>
      </c>
      <c r="M249">
        <f t="shared" si="25"/>
        <v>-2.0091616353046065</v>
      </c>
      <c r="N249" s="13">
        <f t="shared" si="26"/>
        <v>0.1886416383937731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5.1099918380567013</v>
      </c>
      <c r="H250" s="10">
        <f t="shared" si="27"/>
        <v>-1.5568040872109428</v>
      </c>
      <c r="I250">
        <f t="shared" si="23"/>
        <v>-18.681649046531312</v>
      </c>
      <c r="K250">
        <f t="shared" si="24"/>
        <v>-1.9889000531804335</v>
      </c>
      <c r="M250">
        <f t="shared" si="25"/>
        <v>-1.9889000531804335</v>
      </c>
      <c r="N250" s="13">
        <f t="shared" si="26"/>
        <v>0.18670692380710729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5.1239812479805353</v>
      </c>
      <c r="H251" s="10">
        <f t="shared" si="27"/>
        <v>-1.5389667524142148</v>
      </c>
      <c r="I251">
        <f t="shared" si="23"/>
        <v>-18.467601028970577</v>
      </c>
      <c r="K251">
        <f t="shared" si="24"/>
        <v>-1.9688375539691594</v>
      </c>
      <c r="M251">
        <f t="shared" si="25"/>
        <v>-1.9688375539691594</v>
      </c>
      <c r="N251" s="13">
        <f t="shared" si="26"/>
        <v>0.18478890602949058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5.1379706579043694</v>
      </c>
      <c r="H252" s="10">
        <f t="shared" si="27"/>
        <v>-1.5213188102811301</v>
      </c>
      <c r="I252">
        <f t="shared" si="23"/>
        <v>-18.255825723373562</v>
      </c>
      <c r="K252">
        <f t="shared" si="24"/>
        <v>-1.9489723673836064</v>
      </c>
      <c r="M252">
        <f t="shared" si="25"/>
        <v>-1.9489723673836064</v>
      </c>
      <c r="N252" s="13">
        <f t="shared" si="26"/>
        <v>0.18288756490240088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5.1519600678282043</v>
      </c>
      <c r="H253" s="10">
        <f t="shared" si="27"/>
        <v>-1.5038584078534496</v>
      </c>
      <c r="I253">
        <f t="shared" si="23"/>
        <v>-18.046300894241394</v>
      </c>
      <c r="K253">
        <f t="shared" si="24"/>
        <v>-1.9293027324880083</v>
      </c>
      <c r="M253">
        <f t="shared" si="25"/>
        <v>-1.9293027324880083</v>
      </c>
      <c r="N253" s="13">
        <f t="shared" si="26"/>
        <v>0.18100287336375578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5.1659494777520383</v>
      </c>
      <c r="H254" s="10">
        <f t="shared" si="27"/>
        <v>-1.4865837079955289</v>
      </c>
      <c r="I254">
        <f t="shared" si="23"/>
        <v>-17.839004495946348</v>
      </c>
      <c r="K254">
        <f t="shared" si="24"/>
        <v>-1.9098268978859678</v>
      </c>
      <c r="M254">
        <f t="shared" si="25"/>
        <v>-1.9098268978859678</v>
      </c>
      <c r="N254" s="13">
        <f t="shared" si="26"/>
        <v>0.17913479778863417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5.1799388876758723</v>
      </c>
      <c r="H255" s="10">
        <f t="shared" si="27"/>
        <v>-1.4694928893607841</v>
      </c>
      <c r="I255">
        <f t="shared" si="23"/>
        <v>-17.633914672329411</v>
      </c>
      <c r="K255">
        <f t="shared" si="24"/>
        <v>-1.8905431218974063</v>
      </c>
      <c r="M255">
        <f t="shared" si="25"/>
        <v>-1.8905431218974063</v>
      </c>
      <c r="N255" s="13">
        <f t="shared" si="26"/>
        <v>0.17728329831914355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5.1939282975997054</v>
      </c>
      <c r="H256" s="10">
        <f t="shared" si="27"/>
        <v>-1.4525841463520108</v>
      </c>
      <c r="I256">
        <f t="shared" si="23"/>
        <v>-17.431009756224128</v>
      </c>
      <c r="K256">
        <f t="shared" si="24"/>
        <v>-1.8714496727249326</v>
      </c>
      <c r="M256">
        <f t="shared" si="25"/>
        <v>-1.8714496727249326</v>
      </c>
      <c r="N256" s="13">
        <f t="shared" si="26"/>
        <v>0.17544832918366479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5.2079177075235403</v>
      </c>
      <c r="H257" s="10">
        <f t="shared" si="27"/>
        <v>-1.4358556890759295</v>
      </c>
      <c r="I257">
        <f t="shared" si="23"/>
        <v>-17.230268268911153</v>
      </c>
      <c r="K257">
        <f t="shared" si="24"/>
        <v>-1.8525448286099999</v>
      </c>
      <c r="M257">
        <f t="shared" si="25"/>
        <v>-1.8525448286099999</v>
      </c>
      <c r="N257" s="13">
        <f t="shared" si="26"/>
        <v>0.17362983900564397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5.2219071174473743</v>
      </c>
      <c r="H258" s="10">
        <f t="shared" si="27"/>
        <v>-1.4193057432922873</v>
      </c>
      <c r="I258">
        <f t="shared" si="23"/>
        <v>-17.031668919507446</v>
      </c>
      <c r="K258">
        <f t="shared" si="24"/>
        <v>-1.8338268779792397</v>
      </c>
      <c r="M258">
        <f t="shared" si="25"/>
        <v>-1.8338268779792397</v>
      </c>
      <c r="N258" s="13">
        <f t="shared" si="26"/>
        <v>0.17182777110215852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5.2358965273712084</v>
      </c>
      <c r="H259" s="10">
        <f t="shared" si="27"/>
        <v>-1.4029325503578602</v>
      </c>
      <c r="I259">
        <f t="shared" si="23"/>
        <v>-16.835190604294322</v>
      </c>
      <c r="K259">
        <f t="shared" si="24"/>
        <v>-1.8152941195813217</v>
      </c>
      <c r="M259">
        <f t="shared" si="25"/>
        <v>-1.8152941195813217</v>
      </c>
      <c r="N259" s="13">
        <f t="shared" si="26"/>
        <v>0.17004206377243558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5.2498859372950415</v>
      </c>
      <c r="H260" s="10">
        <f t="shared" si="27"/>
        <v>-1.3867343671656529</v>
      </c>
      <c r="I260">
        <f t="shared" si="23"/>
        <v>-16.640812405987834</v>
      </c>
      <c r="K260">
        <f t="shared" si="24"/>
        <v>-1.7969448626146955</v>
      </c>
      <c r="M260">
        <f t="shared" si="25"/>
        <v>-1.7969448626146955</v>
      </c>
      <c r="N260" s="13">
        <f t="shared" si="26"/>
        <v>0.16827265057654903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5.2638753472188764</v>
      </c>
      <c r="H261" s="10">
        <f t="shared" si="27"/>
        <v>-1.3707094660796095</v>
      </c>
      <c r="I261">
        <f t="shared" si="23"/>
        <v>-16.448513592955315</v>
      </c>
      <c r="K261">
        <f t="shared" si="24"/>
        <v>-1.7787774268465653</v>
      </c>
      <c r="M261">
        <f t="shared" si="25"/>
        <v>-1.7787774268465653</v>
      </c>
      <c r="N261" s="13">
        <f t="shared" si="26"/>
        <v>0.16651946060450171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5.2778647571427104</v>
      </c>
      <c r="H262" s="10">
        <f t="shared" si="27"/>
        <v>-1.3548561348651189</v>
      </c>
      <c r="I262">
        <f t="shared" si="23"/>
        <v>-16.258273618381427</v>
      </c>
      <c r="K262">
        <f t="shared" si="24"/>
        <v>-1.7607901427234105</v>
      </c>
      <c r="M262">
        <f t="shared" si="25"/>
        <v>-1.7607901427234105</v>
      </c>
      <c r="N262" s="13">
        <f t="shared" si="26"/>
        <v>0.16478241873589553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5.2918541670665453</v>
      </c>
      <c r="H263" s="10">
        <f t="shared" si="27"/>
        <v>-1.3391726766155863</v>
      </c>
      <c r="I263">
        <f t="shared" si="23"/>
        <v>-16.070072119387035</v>
      </c>
      <c r="K263">
        <f t="shared" si="24"/>
        <v>-1.7429813514733719</v>
      </c>
      <c r="M263">
        <f t="shared" si="25"/>
        <v>-1.7429813514733719</v>
      </c>
      <c r="N263" s="13">
        <f t="shared" si="26"/>
        <v>0.16306144589040081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5.3058435769903793</v>
      </c>
      <c r="H264" s="10">
        <f t="shared" si="27"/>
        <v>-1.3236574096753335</v>
      </c>
      <c r="I264">
        <f t="shared" si="23"/>
        <v>-15.883888916104002</v>
      </c>
      <c r="K264">
        <f t="shared" si="24"/>
        <v>-1.7253494052008149</v>
      </c>
      <c r="M264">
        <f t="shared" si="25"/>
        <v>-1.7253494052008149</v>
      </c>
      <c r="N264" s="13">
        <f t="shared" si="26"/>
        <v>0.16135645926924339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5.3198329869142125</v>
      </c>
      <c r="H265" s="10">
        <f t="shared" si="27"/>
        <v>-1.3083086675590883</v>
      </c>
      <c r="I265">
        <f t="shared" si="23"/>
        <v>-15.699704010709059</v>
      </c>
      <c r="K265">
        <f t="shared" si="24"/>
        <v>-1.707892666973355</v>
      </c>
      <c r="M265">
        <f t="shared" si="25"/>
        <v>-1.707892666973355</v>
      </c>
      <c r="N265" s="13">
        <f t="shared" si="26"/>
        <v>0.1596673725879007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5.3338223968380474</v>
      </c>
      <c r="H266" s="10">
        <f t="shared" si="27"/>
        <v>-1.2931247988682864</v>
      </c>
      <c r="I266">
        <f t="shared" si="23"/>
        <v>-15.517497586419436</v>
      </c>
      <c r="K266">
        <f t="shared" si="24"/>
        <v>-1.6906095109016508</v>
      </c>
      <c r="M266">
        <f t="shared" si="25"/>
        <v>-1.6906095109016508</v>
      </c>
      <c r="N266" s="13">
        <f t="shared" si="26"/>
        <v>0.15799409630024666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5.3478118067618814</v>
      </c>
      <c r="H267" s="10">
        <f t="shared" si="27"/>
        <v>-1.2781041672044289</v>
      </c>
      <c r="I267">
        <f t="shared" si="23"/>
        <v>-15.337250006453147</v>
      </c>
      <c r="K267">
        <f t="shared" si="24"/>
        <v>-1.6734983222122197</v>
      </c>
      <c r="M267">
        <f t="shared" si="25"/>
        <v>-1.6734983222122197</v>
      </c>
      <c r="N267" s="13">
        <f t="shared" si="26"/>
        <v>0.15633653781432494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5.3618012166857154</v>
      </c>
      <c r="H268" s="10">
        <f t="shared" si="27"/>
        <v>-1.2632451510797011</v>
      </c>
      <c r="I268">
        <f t="shared" si="23"/>
        <v>-15.158941812956414</v>
      </c>
      <c r="K268">
        <f t="shared" si="24"/>
        <v>-1.6565574973135593</v>
      </c>
      <c r="M268">
        <f t="shared" si="25"/>
        <v>-1.6565574973135593</v>
      </c>
      <c r="N268" s="13">
        <f t="shared" si="26"/>
        <v>0.15469460169998231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5.3757906266095485</v>
      </c>
      <c r="H269" s="10">
        <f t="shared" si="27"/>
        <v>-1.2485461438250727</v>
      </c>
      <c r="I269">
        <f t="shared" si="23"/>
        <v>-14.982553725900871</v>
      </c>
      <c r="K269">
        <f t="shared" si="24"/>
        <v>-1.6397854438558144</v>
      </c>
      <c r="M269">
        <f t="shared" si="25"/>
        <v>-1.6397854438558144</v>
      </c>
      <c r="N269" s="13">
        <f t="shared" si="26"/>
        <v>0.15306818988854473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5.3897800365333834</v>
      </c>
      <c r="H270" s="10">
        <f t="shared" si="27"/>
        <v>-1.2340055534960681</v>
      </c>
      <c r="I270">
        <f t="shared" si="23"/>
        <v>-14.808066641952816</v>
      </c>
      <c r="K270">
        <f t="shared" si="24"/>
        <v>-1.623180580784263</v>
      </c>
      <c r="M270">
        <f t="shared" si="25"/>
        <v>-1.623180580784263</v>
      </c>
      <c r="N270" s="13">
        <f t="shared" si="26"/>
        <v>0.15145720186476722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5.4037694464572175</v>
      </c>
      <c r="H271" s="10">
        <f t="shared" si="27"/>
        <v>-1.2196218027763992</v>
      </c>
      <c r="I271">
        <f t="shared" si="23"/>
        <v>-14.63546163331679</v>
      </c>
      <c r="K271">
        <f t="shared" si="24"/>
        <v>-1.606741338386845</v>
      </c>
      <c r="M271">
        <f t="shared" si="25"/>
        <v>-1.606741338386845</v>
      </c>
      <c r="N271" s="13">
        <f t="shared" si="26"/>
        <v>0.14986153485124717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5.4177588563810515</v>
      </c>
      <c r="H272" s="10">
        <f t="shared" si="27"/>
        <v>-1.2053933288796432</v>
      </c>
      <c r="I272">
        <f t="shared" si="23"/>
        <v>-14.464719946555718</v>
      </c>
      <c r="K272">
        <f t="shared" si="24"/>
        <v>-1.5904661583359727</v>
      </c>
      <c r="M272">
        <f t="shared" si="25"/>
        <v>-1.5904661583359727</v>
      </c>
      <c r="N272" s="13">
        <f t="shared" si="26"/>
        <v>0.14828108398550341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5.4317482663048855</v>
      </c>
      <c r="H273" s="10">
        <f t="shared" si="27"/>
        <v>-1.1913185834491307</v>
      </c>
      <c r="I273">
        <f t="shared" si="23"/>
        <v>-14.295823001389568</v>
      </c>
      <c r="K273">
        <f t="shared" si="24"/>
        <v>-1.5743534937248376</v>
      </c>
      <c r="M273">
        <f t="shared" si="25"/>
        <v>-1.5743534937248376</v>
      </c>
      <c r="N273" s="13">
        <f t="shared" si="26"/>
        <v>0.14671574248991884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5.4457376762287195</v>
      </c>
      <c r="H274" s="10">
        <f t="shared" si="27"/>
        <v>-1.1773960324562152</v>
      </c>
      <c r="I274">
        <f t="shared" si="23"/>
        <v>-14.128752389474581</v>
      </c>
      <c r="K274">
        <f t="shared" si="24"/>
        <v>-1.5584018090984559</v>
      </c>
      <c r="M274">
        <f t="shared" si="25"/>
        <v>-1.5584018090984559</v>
      </c>
      <c r="N274" s="13">
        <f t="shared" si="26"/>
        <v>0.14516540183475707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5.4597270861525544</v>
      </c>
      <c r="H275" s="10">
        <f t="shared" si="27"/>
        <v>-1.1636241560970702</v>
      </c>
      <c r="I275">
        <f t="shared" si="23"/>
        <v>-13.963489873164843</v>
      </c>
      <c r="K275">
        <f t="shared" si="24"/>
        <v>-1.542609580479632</v>
      </c>
      <c r="M275">
        <f t="shared" si="25"/>
        <v>-1.542609580479632</v>
      </c>
      <c r="N275" s="13">
        <f t="shared" si="26"/>
        <v>0.14362995189443054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5.4737164960763884</v>
      </c>
      <c r="H276" s="10">
        <f t="shared" si="27"/>
        <v>-1.1500014486881756</v>
      </c>
      <c r="I276">
        <f t="shared" ref="I276:I339" si="30">H276*$E$6</f>
        <v>-13.800017384258107</v>
      </c>
      <c r="K276">
        <f t="shared" ref="K276:K339" si="31">$L$9*$L$6*EXP(-$L$4*(G276/$L$10-1))+6*$L$6*EXP(-$L$4*(SQRT(2)*G276/$L$10-1))+24*$L$6*EXP(-$L$4*(SQRT(3)*G276/$L$10-1))+12*$L$6*EXP(-$L$4*(SQRT(4)*G276/$L$10-1))+24*$L$6*EXP(-$L$4*(SQRT(5)*G276/$L$10-1))-SQRT($L$9*$L$7^2*EXP(-2*$L$5*(G276/$L$10-1))+6*$L$7^2*EXP(-2*$L$5*(SQRT(2)*G276/$L$10-1))+24*$L$7^2*EXP(-2*$L$5*(SQRT(3)*G276/$L$10-1))+12*$L$7^2*EXP(-2*$L$5*(SQRT(4)*G276/$L$10-1))+24*$L$7^2*EXP(-2*$L$5*(SQRT(5)*G276/$L$10-1)))</f>
        <v>-1.5269752953900706</v>
      </c>
      <c r="M276">
        <f t="shared" ref="M276:M339" si="32">$L$9*$O$6*EXP(-$O$4*(G276/$L$10-1))+6*$O$6*EXP(-$O$4*(SQRT(2)*G276/$L$10-1))+24*$O$6*EXP(-$O$4*(SQRT(3)*G276/$L$10-1))+12*$O$6*EXP(-$O$4*(SQRT(4)*G276/$L$10-1))+24*$O$6*EXP(-$O$4*(SQRT(5)*G276/$L$10-1))-SQRT($L$9*$O$7^2*EXP(-2*$O$5*(G276/$L$10-1))+6*$O$7^2*EXP(-2*$O$5*(SQRT(2)*G276/$L$10-1))+24*$O$7^2*EXP(-2*$O$5*(SQRT(3)*G276/$L$10-1))+12*$O$7^2*EXP(-2*$O$5*(SQRT(4)*G276/$L$10-1))+24*$O$7^2*EXP(-2*$O$5*(SQRT(5)*G276/$L$10-1)))</f>
        <v>-1.5269752953900706</v>
      </c>
      <c r="N276" s="13">
        <f t="shared" ref="N276:N339" si="33">(M276-H276)^2*O276</f>
        <v>0.14210928109722387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5.4877059060002225</v>
      </c>
      <c r="H277" s="10">
        <f t="shared" ref="H277:H340" si="34">-(-$B$4)*(1+D277+$E$5*D277^3)*EXP(-D277)</f>
        <v>-1.1365264185606092</v>
      </c>
      <c r="I277">
        <f t="shared" si="30"/>
        <v>-13.638317022727311</v>
      </c>
      <c r="K277">
        <f t="shared" si="31"/>
        <v>-1.5114974528668081</v>
      </c>
      <c r="M277">
        <f t="shared" si="32"/>
        <v>-1.5114974528668081</v>
      </c>
      <c r="N277" s="13">
        <f t="shared" si="33"/>
        <v>0.14060327656866062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5.5016953159240636</v>
      </c>
      <c r="H278" s="10">
        <f t="shared" si="34"/>
        <v>-1.1231975879533049</v>
      </c>
      <c r="I278">
        <f t="shared" si="30"/>
        <v>-13.478371055439659</v>
      </c>
      <c r="K278">
        <f t="shared" si="31"/>
        <v>-1.4961745634741643</v>
      </c>
      <c r="M278">
        <f t="shared" si="32"/>
        <v>-1.4961745634741643</v>
      </c>
      <c r="N278" s="13">
        <f t="shared" si="33"/>
        <v>0.13911182426868776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5.5156847258478905</v>
      </c>
      <c r="H279" s="10">
        <f t="shared" si="34"/>
        <v>-1.1100134929054166</v>
      </c>
      <c r="I279">
        <f t="shared" si="30"/>
        <v>-13.320161914865</v>
      </c>
      <c r="K279">
        <f t="shared" si="31"/>
        <v>-1.4810051493114491</v>
      </c>
      <c r="M279">
        <f t="shared" si="32"/>
        <v>-1.4810051493114491</v>
      </c>
      <c r="N279" s="13">
        <f t="shared" si="33"/>
        <v>0.13763480912289167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5.5296741357717245</v>
      </c>
      <c r="H280" s="10">
        <f t="shared" si="34"/>
        <v>-1.0969726831477862</v>
      </c>
      <c r="I280">
        <f t="shared" si="30"/>
        <v>-13.163672197773433</v>
      </c>
      <c r="K280">
        <f t="shared" si="31"/>
        <v>-1.4659877440164206</v>
      </c>
      <c r="M280">
        <f t="shared" si="32"/>
        <v>-1.4659877440164206</v>
      </c>
      <c r="N280" s="13">
        <f t="shared" si="33"/>
        <v>0.13617211514788199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5.5436635456955594</v>
      </c>
      <c r="H281" s="10">
        <f t="shared" si="34"/>
        <v>-1.0840737219938663</v>
      </c>
      <c r="I281">
        <f t="shared" si="30"/>
        <v>-13.008884663926395</v>
      </c>
      <c r="K281">
        <f t="shared" si="31"/>
        <v>-1.4511208927649664</v>
      </c>
      <c r="M281">
        <f t="shared" si="32"/>
        <v>-1.4511208927649664</v>
      </c>
      <c r="N281" s="13">
        <f t="shared" si="33"/>
        <v>0.13472362557106909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5.5576529556193988</v>
      </c>
      <c r="H282" s="10">
        <f t="shared" si="34"/>
        <v>-1.0713151862299524</v>
      </c>
      <c r="I282">
        <f t="shared" si="30"/>
        <v>-12.855782234759427</v>
      </c>
      <c r="K282">
        <f t="shared" si="31"/>
        <v>-1.4364031522668659</v>
      </c>
      <c r="M282">
        <f t="shared" si="32"/>
        <v>-1.4364031522668659</v>
      </c>
      <c r="N282" s="13">
        <f t="shared" si="33"/>
        <v>0.1332892229449705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5.5716423655432266</v>
      </c>
      <c r="H283" s="10">
        <f t="shared" si="34"/>
        <v>-1.0586956660050197</v>
      </c>
      <c r="I283">
        <f t="shared" si="30"/>
        <v>-12.704347992060237</v>
      </c>
      <c r="K283">
        <f t="shared" si="31"/>
        <v>-1.4218330907580137</v>
      </c>
      <c r="M283">
        <f t="shared" si="32"/>
        <v>-1.4218330907580137</v>
      </c>
      <c r="N283" s="13">
        <f t="shared" si="33"/>
        <v>0.13186878925623632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5.5856317754670606</v>
      </c>
      <c r="H284" s="10">
        <f t="shared" si="34"/>
        <v>-1.0462137647200851</v>
      </c>
      <c r="I284">
        <f t="shared" si="30"/>
        <v>-12.55456517664102</v>
      </c>
      <c r="K284">
        <f t="shared" si="31"/>
        <v>-1.4074092879890781</v>
      </c>
      <c r="M284">
        <f t="shared" si="32"/>
        <v>-1.4074092879890781</v>
      </c>
      <c r="N284" s="13">
        <f t="shared" si="33"/>
        <v>0.13046220602956163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5.5996211853908955</v>
      </c>
      <c r="H285" s="10">
        <f t="shared" si="34"/>
        <v>-1.0338680989173996</v>
      </c>
      <c r="I285">
        <f t="shared" si="30"/>
        <v>-12.406417187008795</v>
      </c>
      <c r="K285">
        <f t="shared" si="31"/>
        <v>-1.3931303352109599</v>
      </c>
      <c r="M285">
        <f t="shared" si="32"/>
        <v>-1.3931303352109599</v>
      </c>
      <c r="N285" s="13">
        <f t="shared" si="33"/>
        <v>0.12906935442664991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5.6136105953147357</v>
      </c>
      <c r="H286" s="10">
        <f t="shared" si="34"/>
        <v>-1.0216572981693539</v>
      </c>
      <c r="I286">
        <f t="shared" si="30"/>
        <v>-12.259887578032247</v>
      </c>
      <c r="K286">
        <f t="shared" si="31"/>
        <v>-1.3789948351569683</v>
      </c>
      <c r="M286">
        <f t="shared" si="32"/>
        <v>-1.3789948351569683</v>
      </c>
      <c r="N286" s="13">
        <f t="shared" si="33"/>
        <v>0.12769011534037469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5.6276000052385635</v>
      </c>
      <c r="H287" s="10">
        <f t="shared" si="34"/>
        <v>-1.0095800049673245</v>
      </c>
      <c r="I287">
        <f t="shared" si="30"/>
        <v>-12.114960059607894</v>
      </c>
      <c r="K287">
        <f t="shared" si="31"/>
        <v>-1.3650014020220338</v>
      </c>
      <c r="M287">
        <f t="shared" si="32"/>
        <v>-1.3650014020220338</v>
      </c>
      <c r="N287" s="13">
        <f t="shared" si="33"/>
        <v>0.12632436948432132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5.6415894151623975</v>
      </c>
      <c r="H288" s="10">
        <f t="shared" si="34"/>
        <v>-0.99763487461039935</v>
      </c>
      <c r="I288">
        <f t="shared" si="30"/>
        <v>-11.971618495324792</v>
      </c>
      <c r="K288">
        <f t="shared" si="31"/>
        <v>-1.3511486614389148</v>
      </c>
      <c r="M288">
        <f t="shared" si="32"/>
        <v>-1.3511486614389148</v>
      </c>
      <c r="N288" s="13">
        <f t="shared" si="33"/>
        <v>0.12497199747783704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5.6555788250862316</v>
      </c>
      <c r="H289" s="10">
        <f t="shared" si="34"/>
        <v>-0.98582057509424026</v>
      </c>
      <c r="I289">
        <f t="shared" si="30"/>
        <v>-11.829846901130884</v>
      </c>
      <c r="K289">
        <f t="shared" si="31"/>
        <v>-1.3374352504517542</v>
      </c>
      <c r="M289">
        <f t="shared" si="32"/>
        <v>-1.3374352504517542</v>
      </c>
      <c r="N289" s="13">
        <f t="shared" si="33"/>
        <v>0.12363287992676988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5.6695682350100718</v>
      </c>
      <c r="H290" s="10">
        <f t="shared" si="34"/>
        <v>-0.97413578699996195</v>
      </c>
      <c r="I290">
        <f t="shared" si="30"/>
        <v>-11.689629443999543</v>
      </c>
      <c r="K290">
        <f t="shared" si="31"/>
        <v>-1.3238598174868803</v>
      </c>
      <c r="M290">
        <f t="shared" si="32"/>
        <v>-1.3238598174868803</v>
      </c>
      <c r="N290" s="13">
        <f t="shared" si="33"/>
        <v>0.122306897500015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5.6835576449338996</v>
      </c>
      <c r="H291" s="10">
        <f t="shared" si="34"/>
        <v>-0.96257920338323955</v>
      </c>
      <c r="I291">
        <f t="shared" si="30"/>
        <v>-11.550950440598875</v>
      </c>
      <c r="K291">
        <f t="shared" si="31"/>
        <v>-1.3104210223211479</v>
      </c>
      <c r="M291">
        <f t="shared" si="32"/>
        <v>-1.3104210223211479</v>
      </c>
      <c r="N291" s="13">
        <f t="shared" si="33"/>
        <v>0.12099393100203261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5.6975470548577336</v>
      </c>
      <c r="H292" s="10">
        <f t="shared" si="34"/>
        <v>-0.95114952966355581</v>
      </c>
      <c r="I292">
        <f t="shared" si="30"/>
        <v>-11.41379435596267</v>
      </c>
      <c r="K292">
        <f t="shared" si="31"/>
        <v>-1.2971175360477718</v>
      </c>
      <c r="M292">
        <f t="shared" si="32"/>
        <v>-1.2971175360477718</v>
      </c>
      <c r="N292" s="13">
        <f t="shared" si="33"/>
        <v>0.11969386144146892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5.7115364647815676</v>
      </c>
      <c r="H293" s="10">
        <f t="shared" si="34"/>
        <v>-0.93984548351383979</v>
      </c>
      <c r="I293">
        <f t="shared" si="30"/>
        <v>-11.278145802166078</v>
      </c>
      <c r="K293">
        <f t="shared" si="31"/>
        <v>-1.2839480410399655</v>
      </c>
      <c r="M293">
        <f t="shared" si="32"/>
        <v>-1.2839480410399655</v>
      </c>
      <c r="N293" s="13">
        <f t="shared" si="33"/>
        <v>0.11840657009602067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5.7255258747054096</v>
      </c>
      <c r="H294" s="10">
        <f t="shared" si="34"/>
        <v>-0.92866579475035715</v>
      </c>
      <c r="I294">
        <f t="shared" si="30"/>
        <v>-11.143989537004286</v>
      </c>
      <c r="K294">
        <f t="shared" si="31"/>
        <v>-1.2709112309123003</v>
      </c>
      <c r="M294">
        <f t="shared" si="32"/>
        <v>-1.2709112309123003</v>
      </c>
      <c r="N294" s="13">
        <f t="shared" si="33"/>
        <v>0.11713193857367869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5.7395152846292365</v>
      </c>
      <c r="H295" s="10">
        <f t="shared" si="34"/>
        <v>-0.91760920522304756</v>
      </c>
      <c r="I295">
        <f t="shared" si="30"/>
        <v>-11.011310462676571</v>
      </c>
      <c r="K295">
        <f t="shared" si="31"/>
        <v>-1.2580058104800373</v>
      </c>
      <c r="M295">
        <f t="shared" si="32"/>
        <v>-1.2580058104800373</v>
      </c>
      <c r="N295" s="13">
        <f t="shared" si="33"/>
        <v>0.11586984887048292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5.7535046945530697</v>
      </c>
      <c r="H296" s="10">
        <f t="shared" si="34"/>
        <v>-0.90667446870621304</v>
      </c>
      <c r="I296">
        <f t="shared" si="30"/>
        <v>-10.880093624474556</v>
      </c>
      <c r="K296">
        <f t="shared" si="31"/>
        <v>-1.2452304957163687</v>
      </c>
      <c r="M296">
        <f t="shared" si="32"/>
        <v>-1.2452304957163687</v>
      </c>
      <c r="N296" s="13">
        <f t="shared" si="33"/>
        <v>0.11462018342490123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5.7674941044769046</v>
      </c>
      <c r="H297" s="10">
        <f t="shared" si="34"/>
        <v>-0.8958603507897912</v>
      </c>
      <c r="I297">
        <f t="shared" si="30"/>
        <v>-10.750324209477494</v>
      </c>
      <c r="K297">
        <f t="shared" si="31"/>
        <v>-1.2325840137078887</v>
      </c>
      <c r="M297">
        <f t="shared" si="32"/>
        <v>-1.2325840137078887</v>
      </c>
      <c r="N297" s="13">
        <f t="shared" si="33"/>
        <v>0.11338282516898056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5.7814835144007457</v>
      </c>
      <c r="H298" s="10">
        <f t="shared" si="34"/>
        <v>-0.88516562877105531</v>
      </c>
      <c r="I298">
        <f t="shared" si="30"/>
        <v>-10.621987545252663</v>
      </c>
      <c r="K298">
        <f t="shared" si="31"/>
        <v>-1.2200651026081757</v>
      </c>
      <c r="M298">
        <f t="shared" si="32"/>
        <v>-1.2200651026081757</v>
      </c>
      <c r="N298" s="13">
        <f t="shared" si="33"/>
        <v>0.11215765757638008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5.7954729243245726</v>
      </c>
      <c r="H299" s="10">
        <f t="shared" si="34"/>
        <v>-0.87458909154694275</v>
      </c>
      <c r="I299">
        <f t="shared" si="30"/>
        <v>-10.495069098563313</v>
      </c>
      <c r="K299">
        <f t="shared" si="31"/>
        <v>-1.2076725115897229</v>
      </c>
      <c r="M299">
        <f t="shared" si="32"/>
        <v>-1.2076725115897229</v>
      </c>
      <c r="N299" s="13">
        <f t="shared" si="33"/>
        <v>0.11094456470739511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5.8094623342484066</v>
      </c>
      <c r="H300" s="10">
        <f t="shared" si="34"/>
        <v>-0.86412953950688054</v>
      </c>
      <c r="I300">
        <f t="shared" si="30"/>
        <v>-10.369554474082566</v>
      </c>
      <c r="K300">
        <f t="shared" si="31"/>
        <v>-1.1954050007941521</v>
      </c>
      <c r="M300">
        <f t="shared" si="32"/>
        <v>-1.1954050007941521</v>
      </c>
      <c r="N300" s="13">
        <f t="shared" si="33"/>
        <v>0.10974343125109458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5.8234517441722469</v>
      </c>
      <c r="H301" s="10">
        <f t="shared" si="34"/>
        <v>-0.85378578442634367</v>
      </c>
      <c r="I301">
        <f t="shared" si="30"/>
        <v>-10.245429413116124</v>
      </c>
      <c r="K301">
        <f t="shared" si="31"/>
        <v>-1.1832613412810158</v>
      </c>
      <c r="M301">
        <f t="shared" si="32"/>
        <v>-1.1832613412810158</v>
      </c>
      <c r="N301" s="13">
        <f t="shared" si="33"/>
        <v>0.10855414256469628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5.8374411540960818</v>
      </c>
      <c r="H302" s="10">
        <f t="shared" si="34"/>
        <v>-0.84355664936100894</v>
      </c>
      <c r="I302">
        <f t="shared" si="30"/>
        <v>-10.122679792332107</v>
      </c>
      <c r="K302">
        <f t="shared" si="31"/>
        <v>-1.1712403149750614</v>
      </c>
      <c r="M302">
        <f t="shared" si="32"/>
        <v>-1.1712403149750614</v>
      </c>
      <c r="N302" s="13">
        <f t="shared" si="33"/>
        <v>0.10737658471026217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5.8514305640199167</v>
      </c>
      <c r="H303" s="10">
        <f t="shared" si="34"/>
        <v>-0.83344096854157179</v>
      </c>
      <c r="I303">
        <f t="shared" si="30"/>
        <v>-10.001291622498861</v>
      </c>
      <c r="K303">
        <f t="shared" si="31"/>
        <v>-1.1593407146121129</v>
      </c>
      <c r="M303">
        <f t="shared" si="32"/>
        <v>-1.1593407146121129</v>
      </c>
      <c r="N303" s="13">
        <f t="shared" si="33"/>
        <v>0.10621064448884314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5.8654199739437427</v>
      </c>
      <c r="H304" s="10">
        <f t="shared" si="34"/>
        <v>-0.8234375872693267</v>
      </c>
      <c r="I304">
        <f t="shared" si="30"/>
        <v>-9.8812510472319204</v>
      </c>
      <c r="K304">
        <f t="shared" si="31"/>
        <v>-1.1475613436836891</v>
      </c>
      <c r="M304">
        <f t="shared" si="32"/>
        <v>-1.1475613436836891</v>
      </c>
      <c r="N304" s="13">
        <f t="shared" si="33"/>
        <v>0.10505620947215694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5.8794093838675847</v>
      </c>
      <c r="H305" s="10">
        <f t="shared" si="34"/>
        <v>-0.81354536181241743</v>
      </c>
      <c r="I305">
        <f t="shared" si="30"/>
        <v>-9.7625443417490096</v>
      </c>
      <c r="K305">
        <f t="shared" si="31"/>
        <v>-1.135901016380338</v>
      </c>
      <c r="M305">
        <f t="shared" si="32"/>
        <v>-1.135901016380338</v>
      </c>
      <c r="N305" s="13">
        <f t="shared" si="33"/>
        <v>0.10391316803191254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5.8933987937914178</v>
      </c>
      <c r="H306" s="10">
        <f t="shared" si="34"/>
        <v>-0.8037631593029253</v>
      </c>
      <c r="I306">
        <f t="shared" si="30"/>
        <v>-9.6451579116351027</v>
      </c>
      <c r="K306">
        <f t="shared" si="31"/>
        <v>-1.1243585575339006</v>
      </c>
      <c r="M306">
        <f t="shared" si="32"/>
        <v>-1.1243585575339006</v>
      </c>
      <c r="N306" s="13">
        <f t="shared" si="33"/>
        <v>0.10278140936687762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5.9073882037152528</v>
      </c>
      <c r="H307" s="10">
        <f t="shared" si="34"/>
        <v>-0.7940898576346278</v>
      </c>
      <c r="I307">
        <f t="shared" si="30"/>
        <v>-9.5290782916155337</v>
      </c>
      <c r="K307">
        <f t="shared" si="31"/>
        <v>-1.1129328025585561</v>
      </c>
      <c r="M307">
        <f t="shared" si="32"/>
        <v>-1.1129328025585561</v>
      </c>
      <c r="N307" s="13">
        <f t="shared" si="33"/>
        <v>0.10166082352776316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5.9213776136390806</v>
      </c>
      <c r="H308" s="10">
        <f t="shared" si="34"/>
        <v>-0.78452434536163029</v>
      </c>
      <c r="I308">
        <f t="shared" si="30"/>
        <v>-9.414292144339564</v>
      </c>
      <c r="K308">
        <f t="shared" si="31"/>
        <v>-1.1016225973909479</v>
      </c>
      <c r="M308">
        <f t="shared" si="32"/>
        <v>-1.1016225973909479</v>
      </c>
      <c r="N308" s="13">
        <f t="shared" si="33"/>
        <v>0.10055130144004865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5.9353670235629199</v>
      </c>
      <c r="H309" s="10">
        <f t="shared" si="34"/>
        <v>-0.77506552159774622</v>
      </c>
      <c r="I309">
        <f t="shared" si="30"/>
        <v>-9.3007862591729555</v>
      </c>
      <c r="K309">
        <f t="shared" si="31"/>
        <v>-1.0904267984292593</v>
      </c>
      <c r="M309">
        <f t="shared" si="32"/>
        <v>-1.0904267984292593</v>
      </c>
      <c r="N309" s="13">
        <f t="shared" si="33"/>
        <v>9.9452734924802208E-2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5.9493564334867539</v>
      </c>
      <c r="H310" s="10">
        <f t="shared" si="34"/>
        <v>-0.76571229591677081</v>
      </c>
      <c r="I310">
        <f t="shared" si="30"/>
        <v>-9.1885475510012498</v>
      </c>
      <c r="K310">
        <f t="shared" si="31"/>
        <v>-1.0793442724714744</v>
      </c>
      <c r="M310">
        <f t="shared" si="32"/>
        <v>-1.0793442724714744</v>
      </c>
      <c r="N310" s="13">
        <f t="shared" si="33"/>
        <v>9.836501671761011E-2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5.9633458434105888</v>
      </c>
      <c r="H311" s="10">
        <f t="shared" si="34"/>
        <v>-0.75646358825350302</v>
      </c>
      <c r="I311">
        <f t="shared" si="30"/>
        <v>-9.0775630590420366</v>
      </c>
      <c r="K311">
        <f t="shared" si="31"/>
        <v>-1.0683738966526948</v>
      </c>
      <c r="M311">
        <f t="shared" si="32"/>
        <v>-1.0683738966526948</v>
      </c>
      <c r="N311" s="13">
        <f t="shared" si="33"/>
        <v>9.728804048567892E-2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5.9773352533344166</v>
      </c>
      <c r="H312" s="10">
        <f t="shared" si="34"/>
        <v>-0.7473183288056805</v>
      </c>
      <c r="I312">
        <f t="shared" si="30"/>
        <v>-8.9678199456681664</v>
      </c>
      <c r="K312">
        <f t="shared" si="31"/>
        <v>-1.057514558381736</v>
      </c>
      <c r="M312">
        <f t="shared" si="32"/>
        <v>-1.057514558381736</v>
      </c>
      <c r="N312" s="13">
        <f t="shared" si="33"/>
        <v>9.6221700843200947E-2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5.9913246632582569</v>
      </c>
      <c r="H313" s="10">
        <f t="shared" si="34"/>
        <v>-0.738275457936724</v>
      </c>
      <c r="I313">
        <f t="shared" si="30"/>
        <v>-8.8593054952406884</v>
      </c>
      <c r="K313">
        <f t="shared" si="31"/>
        <v>-1.0467651552769306</v>
      </c>
      <c r="M313">
        <f t="shared" si="32"/>
        <v>-1.0467651552769306</v>
      </c>
      <c r="N313" s="13">
        <f t="shared" si="33"/>
        <v>9.5165893365052268E-2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6.0053140731820918</v>
      </c>
      <c r="H314" s="10">
        <f t="shared" si="34"/>
        <v>-0.72933392607941028</v>
      </c>
      <c r="I314">
        <f t="shared" si="30"/>
        <v>-8.7520071129529242</v>
      </c>
      <c r="K314">
        <f t="shared" si="31"/>
        <v>-1.0361245951013265</v>
      </c>
      <c r="M314">
        <f t="shared" si="32"/>
        <v>-1.0361245951013265</v>
      </c>
      <c r="N314" s="13">
        <f t="shared" si="33"/>
        <v>9.4120514598914934E-2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6.0193034831059249</v>
      </c>
      <c r="H315" s="10">
        <f t="shared" si="34"/>
        <v>-0.72049269364033708</v>
      </c>
      <c r="I315">
        <f t="shared" si="30"/>
        <v>-8.6459123236840441</v>
      </c>
      <c r="K315">
        <f t="shared" si="31"/>
        <v>-1.0255917956971508</v>
      </c>
      <c r="M315">
        <f t="shared" si="32"/>
        <v>-1.0255917956971508</v>
      </c>
      <c r="N315" s="13">
        <f t="shared" si="33"/>
        <v>9.3085462075874009E-2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6.0332928930297527</v>
      </c>
      <c r="H316" s="10">
        <f t="shared" si="34"/>
        <v>-0.71175073090533103</v>
      </c>
      <c r="I316">
        <f t="shared" si="30"/>
        <v>-8.5410087708639715</v>
      </c>
      <c r="K316">
        <f t="shared" si="31"/>
        <v>-1.0151656849197599</v>
      </c>
      <c r="M316">
        <f t="shared" si="32"/>
        <v>-1.0151656849197599</v>
      </c>
      <c r="N316" s="13">
        <f t="shared" si="33"/>
        <v>9.2060634319577977E-2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6.0472823029535929</v>
      </c>
      <c r="H317" s="10">
        <f t="shared" si="34"/>
        <v>-0.70310701794569308</v>
      </c>
      <c r="I317">
        <f t="shared" si="30"/>
        <v>-8.437284215348317</v>
      </c>
      <c r="K317">
        <f t="shared" si="31"/>
        <v>-1.0048452005709982</v>
      </c>
      <c r="M317">
        <f t="shared" si="32"/>
        <v>-1.0048452005709982</v>
      </c>
      <c r="N317" s="13">
        <f t="shared" si="33"/>
        <v>9.1045930854022017E-2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6.0612717128774278</v>
      </c>
      <c r="H318" s="10">
        <f t="shared" si="34"/>
        <v>-0.69456054452539695</v>
      </c>
      <c r="I318">
        <f t="shared" si="30"/>
        <v>-8.3347265343047638</v>
      </c>
      <c r="K318">
        <f t="shared" si="31"/>
        <v>-0.99462929033213032</v>
      </c>
      <c r="M318">
        <f t="shared" si="32"/>
        <v>-0.99462929033213032</v>
      </c>
      <c r="N318" s="13">
        <f t="shared" si="33"/>
        <v>9.0041252210025971E-2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6.075261122801261</v>
      </c>
      <c r="H319" s="10">
        <f t="shared" si="34"/>
        <v>-0.68611031000909661</v>
      </c>
      <c r="I319">
        <f t="shared" si="30"/>
        <v>-8.2333237201091585</v>
      </c>
      <c r="K319">
        <f t="shared" si="31"/>
        <v>-0.98451691169623057</v>
      </c>
      <c r="M319">
        <f t="shared" si="32"/>
        <v>-0.98451691169623057</v>
      </c>
      <c r="N319" s="13">
        <f t="shared" si="33"/>
        <v>8.9046499930463818E-2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6.0892505327250888</v>
      </c>
      <c r="H320" s="10">
        <f t="shared" si="34"/>
        <v>-0.67775532327109367</v>
      </c>
      <c r="I320">
        <f t="shared" si="30"/>
        <v>-8.1330638792531236</v>
      </c>
      <c r="K320">
        <f t="shared" si="31"/>
        <v>-0.97450703190022647</v>
      </c>
      <c r="M320">
        <f t="shared" si="32"/>
        <v>-0.97450703190022647</v>
      </c>
      <c r="N320" s="13">
        <f t="shared" si="33"/>
        <v>8.8061576574309727E-2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6.1032399426489308</v>
      </c>
      <c r="H321" s="10">
        <f t="shared" si="34"/>
        <v>-0.66949460260515103</v>
      </c>
      <c r="I321">
        <f t="shared" si="30"/>
        <v>-8.0339352312618129</v>
      </c>
      <c r="K321">
        <f t="shared" si="31"/>
        <v>-0.96459862785652728</v>
      </c>
      <c r="M321">
        <f t="shared" si="32"/>
        <v>-0.96459862785652728</v>
      </c>
      <c r="N321" s="13">
        <f t="shared" si="33"/>
        <v>8.708638571956491E-2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6.1172293525727648</v>
      </c>
      <c r="H322" s="10">
        <f t="shared" si="34"/>
        <v>-0.66132717563526811</v>
      </c>
      <c r="I322">
        <f t="shared" si="30"/>
        <v>-7.9359261076232173</v>
      </c>
      <c r="K322">
        <f t="shared" si="31"/>
        <v>-0.95479068608438056</v>
      </c>
      <c r="M322">
        <f t="shared" si="32"/>
        <v>-0.95479068608438056</v>
      </c>
      <c r="N322" s="13">
        <f t="shared" si="33"/>
        <v>8.6120831965116329E-2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6.131218762496597</v>
      </c>
      <c r="H323" s="10">
        <f t="shared" si="34"/>
        <v>-0.65325207922726802</v>
      </c>
      <c r="I323">
        <f t="shared" si="30"/>
        <v>-7.8390249507272163</v>
      </c>
      <c r="K323">
        <f t="shared" si="31"/>
        <v>-0.94508220264084364</v>
      </c>
      <c r="M323">
        <f t="shared" si="32"/>
        <v>-0.94508220264084364</v>
      </c>
      <c r="N323" s="13">
        <f t="shared" si="33"/>
        <v>8.5164820931582771E-2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6.1452081724204248</v>
      </c>
      <c r="H324" s="10">
        <f t="shared" si="34"/>
        <v>-0.64526835940134519</v>
      </c>
      <c r="I324">
        <f t="shared" si="30"/>
        <v>-7.7432203128161419</v>
      </c>
      <c r="K324">
        <f t="shared" si="31"/>
        <v>-0.93547218305156121</v>
      </c>
      <c r="M324">
        <f t="shared" si="32"/>
        <v>-0.93547218305156121</v>
      </c>
      <c r="N324" s="13">
        <f t="shared" si="33"/>
        <v>8.4218259261205672E-2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6.1591975823442668</v>
      </c>
      <c r="H325" s="10">
        <f t="shared" si="34"/>
        <v>-0.63737507124545756</v>
      </c>
      <c r="I325">
        <f t="shared" si="30"/>
        <v>-7.6485008549454907</v>
      </c>
      <c r="K325">
        <f t="shared" si="31"/>
        <v>-0.92595964224127192</v>
      </c>
      <c r="M325">
        <f t="shared" si="32"/>
        <v>-0.92595964224127192</v>
      </c>
      <c r="N325" s="13">
        <f t="shared" si="33"/>
        <v>8.3281054616838213E-2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6.1731869922681009</v>
      </c>
      <c r="H326" s="10">
        <f t="shared" si="34"/>
        <v>-0.62957127882967157</v>
      </c>
      <c r="I326">
        <f t="shared" si="30"/>
        <v>-7.5548553459560583</v>
      </c>
      <c r="K326">
        <f t="shared" si="31"/>
        <v>-0.9165436044641776</v>
      </c>
      <c r="M326">
        <f t="shared" si="32"/>
        <v>-0.9165436044641776</v>
      </c>
      <c r="N326" s="13">
        <f t="shared" si="33"/>
        <v>8.2353115680076971E-2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6.1871764021919349</v>
      </c>
      <c r="H327" s="10">
        <f t="shared" si="34"/>
        <v>-0.62185605512131625</v>
      </c>
      <c r="I327">
        <f t="shared" si="30"/>
        <v>-7.4622726614557955</v>
      </c>
      <c r="K327">
        <f t="shared" si="31"/>
        <v>-0.90722310323406297</v>
      </c>
      <c r="M327">
        <f t="shared" si="32"/>
        <v>-0.90722310323406297</v>
      </c>
      <c r="N327" s="13">
        <f t="shared" si="33"/>
        <v>8.1434352148582703E-2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6.201165812115768</v>
      </c>
      <c r="H328" s="10">
        <f t="shared" si="34"/>
        <v>-0.61422848190107682</v>
      </c>
      <c r="I328">
        <f t="shared" si="30"/>
        <v>-7.3707417828129218</v>
      </c>
      <c r="K328">
        <f t="shared" si="31"/>
        <v>-0.89799718125434824</v>
      </c>
      <c r="M328">
        <f t="shared" si="32"/>
        <v>-0.89799718125434824</v>
      </c>
      <c r="N328" s="13">
        <f t="shared" si="33"/>
        <v>8.052467473264735E-2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6.2151552220396029</v>
      </c>
      <c r="H329" s="10">
        <f t="shared" si="34"/>
        <v>-0.60668764967994904</v>
      </c>
      <c r="I329">
        <f t="shared" si="30"/>
        <v>-7.2802517961593889</v>
      </c>
      <c r="K329">
        <f t="shared" si="31"/>
        <v>-0.88886489034800809</v>
      </c>
      <c r="M329">
        <f t="shared" si="32"/>
        <v>-0.88886489034800809</v>
      </c>
      <c r="N329" s="13">
        <f t="shared" si="33"/>
        <v>7.9623995151039711E-2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6.2291446319634378</v>
      </c>
      <c r="H330" s="10">
        <f t="shared" si="34"/>
        <v>-0.59923265761706734</v>
      </c>
      <c r="I330">
        <f t="shared" si="30"/>
        <v>-7.1907918914048086</v>
      </c>
      <c r="K330">
        <f t="shared" si="31"/>
        <v>-0.87982529138741827</v>
      </c>
      <c r="M330">
        <f t="shared" si="32"/>
        <v>-0.87982529138741827</v>
      </c>
      <c r="N330" s="13">
        <f t="shared" si="33"/>
        <v>7.8732226126182275E-2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6.2431340418872709</v>
      </c>
      <c r="H331" s="10">
        <f t="shared" si="34"/>
        <v>-0.59186261343840552</v>
      </c>
      <c r="I331">
        <f t="shared" si="30"/>
        <v>-7.1023513612608662</v>
      </c>
      <c r="K331">
        <f t="shared" si="31"/>
        <v>-0.87087745422414775</v>
      </c>
      <c r="M331">
        <f t="shared" si="32"/>
        <v>-0.87087745422414775</v>
      </c>
      <c r="N331" s="13">
        <f t="shared" si="33"/>
        <v>7.7849281378693083E-2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6.2571234518111041</v>
      </c>
      <c r="H332" s="10">
        <f t="shared" si="34"/>
        <v>-0.58457663335633947</v>
      </c>
      <c r="I332">
        <f t="shared" si="30"/>
        <v>-7.0149196002760732</v>
      </c>
      <c r="K332">
        <f t="shared" si="31"/>
        <v>-0.86202045761872359</v>
      </c>
      <c r="M332">
        <f t="shared" si="32"/>
        <v>-0.86202045761872359</v>
      </c>
      <c r="N332" s="13">
        <f t="shared" si="33"/>
        <v>7.697507562133668E-2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6.271112861734939</v>
      </c>
      <c r="H333" s="10">
        <f t="shared" si="34"/>
        <v>-0.57737384199006969</v>
      </c>
      <c r="I333">
        <f t="shared" si="30"/>
        <v>-6.9284861038808359</v>
      </c>
      <c r="K333">
        <f t="shared" si="31"/>
        <v>-0.85325338917039639</v>
      </c>
      <c r="M333">
        <f t="shared" si="32"/>
        <v>-0.85325338917039639</v>
      </c>
      <c r="N333" s="13">
        <f t="shared" si="33"/>
        <v>7.6109524552422106E-2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6.2851022716587739</v>
      </c>
      <c r="H334" s="10">
        <f t="shared" si="34"/>
        <v>-0.5702533722868951</v>
      </c>
      <c r="I334">
        <f t="shared" si="30"/>
        <v>-6.8430404674427407</v>
      </c>
      <c r="K334">
        <f t="shared" si="31"/>
        <v>-0.84457534524692723</v>
      </c>
      <c r="M334">
        <f t="shared" si="32"/>
        <v>-0.84457534524692723</v>
      </c>
      <c r="N334" s="13">
        <f t="shared" si="33"/>
        <v>7.5252544848684599E-2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6.2990916815826079</v>
      </c>
      <c r="H335" s="10">
        <f t="shared" si="34"/>
        <v>-0.56321436544433034</v>
      </c>
      <c r="I335">
        <f t="shared" si="30"/>
        <v>-6.7585723853319646</v>
      </c>
      <c r="K335">
        <f t="shared" si="31"/>
        <v>-0.83598543091441502</v>
      </c>
      <c r="M335">
        <f t="shared" si="32"/>
        <v>-0.83598543091441502</v>
      </c>
      <c r="N335" s="13">
        <f t="shared" si="33"/>
        <v>7.4404054157685223E-2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6.313081091506441</v>
      </c>
      <c r="H336" s="10">
        <f t="shared" si="34"/>
        <v>-0.55625597083306511</v>
      </c>
      <c r="I336">
        <f t="shared" si="30"/>
        <v>-6.6750716499967808</v>
      </c>
      <c r="K336">
        <f t="shared" si="31"/>
        <v>-0.82748275986719078</v>
      </c>
      <c r="M336">
        <f t="shared" si="32"/>
        <v>-0.82748275986719078</v>
      </c>
      <c r="N336" s="13">
        <f t="shared" si="33"/>
        <v>7.3563971089762106E-2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6.3270705014302751</v>
      </c>
      <c r="H337" s="10">
        <f t="shared" si="34"/>
        <v>-0.54937734592074949</v>
      </c>
      <c r="I337">
        <f t="shared" si="30"/>
        <v>-6.5925281510489935</v>
      </c>
      <c r="K337">
        <f t="shared" si="31"/>
        <v>-0.81906645435779368</v>
      </c>
      <c r="M337">
        <f t="shared" si="32"/>
        <v>-0.81906645435779368</v>
      </c>
      <c r="N337" s="13">
        <f t="shared" si="33"/>
        <v>7.2732215209567783E-2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6.34105991135411</v>
      </c>
      <c r="H338" s="10">
        <f t="shared" si="34"/>
        <v>-0.54257765619660814</v>
      </c>
      <c r="I338">
        <f t="shared" si="30"/>
        <v>-6.5109318743592972</v>
      </c>
      <c r="K338">
        <f t="shared" si="31"/>
        <v>-0.81073564512706198</v>
      </c>
      <c r="M338">
        <f t="shared" si="32"/>
        <v>-0.81073564512706198</v>
      </c>
      <c r="N338" s="13">
        <f t="shared" si="33"/>
        <v>7.1908707027225405E-2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6.3550493212779449</v>
      </c>
      <c r="H339" s="10">
        <f t="shared" si="34"/>
        <v>-0.53585607509686484</v>
      </c>
      <c r="I339">
        <f t="shared" si="30"/>
        <v>-6.430272901162378</v>
      </c>
      <c r="K339">
        <f t="shared" si="31"/>
        <v>-0.80248947133433568</v>
      </c>
      <c r="M339">
        <f t="shared" si="32"/>
        <v>-0.80248947133433568</v>
      </c>
      <c r="N339" s="13">
        <f t="shared" si="33"/>
        <v>7.1093367989128131E-2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6.369038731201778</v>
      </c>
      <c r="H340" s="10">
        <f t="shared" si="34"/>
        <v>-0.52921178393098045</v>
      </c>
      <c r="I340">
        <f t="shared" ref="I340:I403" si="37">H340*$E$6</f>
        <v>-6.3505414071717654</v>
      </c>
      <c r="K340">
        <f t="shared" ref="K340:K403" si="38">$L$9*$L$6*EXP(-$L$4*(G340/$L$10-1))+6*$L$6*EXP(-$L$4*(SQRT(2)*G340/$L$10-1))+24*$L$6*EXP(-$L$4*(SQRT(3)*G340/$L$10-1))+12*$L$6*EXP(-$L$4*(SQRT(4)*G340/$L$10-1))+24*$L$6*EXP(-$L$4*(SQRT(5)*G340/$L$10-1))-SQRT($L$9*$L$7^2*EXP(-2*$L$5*(G340/$L$10-1))+6*$L$7^2*EXP(-2*$L$5*(SQRT(2)*G340/$L$10-1))+24*$L$7^2*EXP(-2*$L$5*(SQRT(3)*G340/$L$10-1))+12*$L$7^2*EXP(-2*$L$5*(SQRT(4)*G340/$L$10-1))+24*$L$7^2*EXP(-2*$L$5*(SQRT(5)*G340/$L$10-1)))</f>
        <v>-0.79432708048780865</v>
      </c>
      <c r="M340">
        <f t="shared" ref="M340:M403" si="39">$L$9*$O$6*EXP(-$O$4*(G340/$L$10-1))+6*$O$6*EXP(-$O$4*(SQRT(2)*G340/$L$10-1))+24*$O$6*EXP(-$O$4*(SQRT(3)*G340/$L$10-1))+12*$O$6*EXP(-$O$4*(SQRT(4)*G340/$L$10-1))+24*$O$6*EXP(-$O$4*(SQRT(5)*G340/$L$10-1))-SQRT($L$9*$O$7^2*EXP(-2*$O$5*(G340/$L$10-1))+6*$O$7^2*EXP(-2*$O$5*(SQRT(2)*G340/$L$10-1))+24*$O$7^2*EXP(-2*$O$5*(SQRT(3)*G340/$L$10-1))+12*$O$7^2*EXP(-2*$O$5*(SQRT(4)*G340/$L$10-1))+24*$O$7^2*EXP(-2*$O$5*(SQRT(5)*G340/$L$10-1)))</f>
        <v>-0.79432708048780865</v>
      </c>
      <c r="N340" s="13">
        <f t="shared" ref="N340:N403" si="40">(M340-H340)^2*O340</f>
        <v>7.0286120468414953E-2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6.3830281411256111</v>
      </c>
      <c r="H341" s="10">
        <f t="shared" ref="H341:H404" si="41">-(-$B$4)*(1+D341+$E$5*D341^3)*EXP(-D341)</f>
        <v>-0.52264397180868449</v>
      </c>
      <c r="I341">
        <f t="shared" si="37"/>
        <v>-6.2717276617042135</v>
      </c>
      <c r="K341">
        <f t="shared" si="38"/>
        <v>-0.78624762837503503</v>
      </c>
      <c r="M341">
        <f t="shared" si="39"/>
        <v>-0.78624762837503503</v>
      </c>
      <c r="N341" s="13">
        <f t="shared" si="40"/>
        <v>6.9486887755150481E-2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6.397017551049446</v>
      </c>
      <c r="H342" s="10">
        <f t="shared" si="41"/>
        <v>-0.51615183556780542</v>
      </c>
      <c r="I342">
        <f t="shared" si="37"/>
        <v>-6.193822026813665</v>
      </c>
      <c r="K342">
        <f t="shared" si="38"/>
        <v>-0.77825027899361598</v>
      </c>
      <c r="M342">
        <f t="shared" si="39"/>
        <v>-0.77825027899361598</v>
      </c>
      <c r="N342" s="13">
        <f t="shared" si="40"/>
        <v>6.8695594046232822E-2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6.4110069609732809</v>
      </c>
      <c r="H343" s="10">
        <f t="shared" si="41"/>
        <v>-0.50973457970287528</v>
      </c>
      <c r="I343">
        <f t="shared" si="37"/>
        <v>-6.1168149564345029</v>
      </c>
      <c r="K343">
        <f t="shared" si="38"/>
        <v>-0.77033420448207313</v>
      </c>
      <c r="M343">
        <f t="shared" si="39"/>
        <v>-0.77033420448207313</v>
      </c>
      <c r="N343" s="13">
        <f t="shared" si="40"/>
        <v>6.7912164435058708E-2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6.4249963708971141</v>
      </c>
      <c r="H344" s="10">
        <f t="shared" si="41"/>
        <v>-0.50339141629451722</v>
      </c>
      <c r="I344">
        <f t="shared" si="37"/>
        <v>-6.0406969955342067</v>
      </c>
      <c r="K344">
        <f t="shared" si="38"/>
        <v>-0.76249858505093115</v>
      </c>
      <c r="M344">
        <f t="shared" si="39"/>
        <v>-0.76249858505093115</v>
      </c>
      <c r="N344" s="13">
        <f t="shared" si="40"/>
        <v>6.7136524900964764E-2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6.438985780820949</v>
      </c>
      <c r="H345" s="10">
        <f t="shared" si="41"/>
        <v>-0.49712156493959125</v>
      </c>
      <c r="I345">
        <f t="shared" si="37"/>
        <v>-5.965458779275095</v>
      </c>
      <c r="K345">
        <f t="shared" si="38"/>
        <v>-0.75474260891401435</v>
      </c>
      <c r="M345">
        <f t="shared" si="39"/>
        <v>-0.75474260891401435</v>
      </c>
      <c r="N345" s="13">
        <f t="shared" si="40"/>
        <v>6.6368602298471635E-2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6.4529751907447821</v>
      </c>
      <c r="H346" s="10">
        <f t="shared" si="41"/>
        <v>-0.49092425268210294</v>
      </c>
      <c r="I346">
        <f t="shared" si="37"/>
        <v>-5.8910910321852352</v>
      </c>
      <c r="K346">
        <f t="shared" si="38"/>
        <v>-0.74706547221998676</v>
      </c>
      <c r="M346">
        <f t="shared" si="39"/>
        <v>-0.74706547221998676</v>
      </c>
      <c r="N346" s="13">
        <f t="shared" si="40"/>
        <v>6.5608324346354399E-2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6.466964600668617</v>
      </c>
      <c r="H347" s="10">
        <f t="shared" si="41"/>
        <v>-0.48479871394485458</v>
      </c>
      <c r="I347">
        <f t="shared" si="37"/>
        <v>-5.8175845673382547</v>
      </c>
      <c r="K347">
        <f t="shared" si="38"/>
        <v>-0.73946637898412781</v>
      </c>
      <c r="M347">
        <f t="shared" si="39"/>
        <v>-0.73946637898412781</v>
      </c>
      <c r="N347" s="13">
        <f t="shared" si="40"/>
        <v>6.4855619616555477E-2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6.4809540105924519</v>
      </c>
      <c r="H348" s="10">
        <f t="shared" si="41"/>
        <v>-0.47874419046184019</v>
      </c>
      <c r="I348">
        <f t="shared" si="37"/>
        <v>-5.7449302855420825</v>
      </c>
      <c r="K348">
        <f t="shared" si="38"/>
        <v>-0.73194454102037743</v>
      </c>
      <c r="M348">
        <f t="shared" si="39"/>
        <v>-0.73194454102037743</v>
      </c>
      <c r="N348" s="13">
        <f t="shared" si="40"/>
        <v>6.4110417522966145E-2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6.494943420516285</v>
      </c>
      <c r="H349" s="10">
        <f t="shared" si="41"/>
        <v>-0.47275993121136584</v>
      </c>
      <c r="I349">
        <f t="shared" si="37"/>
        <v>-5.6731191745363905</v>
      </c>
      <c r="K349">
        <f t="shared" si="38"/>
        <v>-0.72449917787364293</v>
      </c>
      <c r="M349">
        <f t="shared" si="39"/>
        <v>-0.72449917787364293</v>
      </c>
      <c r="N349" s="13">
        <f t="shared" si="40"/>
        <v>6.337264831009079E-2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6.5089328304401182</v>
      </c>
      <c r="H350" s="10">
        <f t="shared" si="41"/>
        <v>-0.46684519234989513</v>
      </c>
      <c r="I350">
        <f t="shared" si="37"/>
        <v>-5.6021423081987418</v>
      </c>
      <c r="K350">
        <f t="shared" si="38"/>
        <v>-0.71712951675239223</v>
      </c>
      <c r="M350">
        <f t="shared" si="39"/>
        <v>-0.71712951675239223</v>
      </c>
      <c r="N350" s="13">
        <f t="shared" si="40"/>
        <v>6.2642243041614407E-2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6.5229222403639531</v>
      </c>
      <c r="H351" s="10">
        <f t="shared" si="41"/>
        <v>-0.46099923714660174</v>
      </c>
      <c r="I351">
        <f t="shared" si="37"/>
        <v>-5.5319908457592213</v>
      </c>
      <c r="K351">
        <f t="shared" si="38"/>
        <v>-0.7098347924615388</v>
      </c>
      <c r="M351">
        <f t="shared" si="39"/>
        <v>-0.7098347924615388</v>
      </c>
      <c r="N351" s="13">
        <f t="shared" si="40"/>
        <v>6.1919133588893102E-2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6.536911650287788</v>
      </c>
      <c r="H352" s="10">
        <f t="shared" si="41"/>
        <v>-0.45522133591862946</v>
      </c>
      <c r="I352">
        <f t="shared" si="37"/>
        <v>-5.4626560310235535</v>
      </c>
      <c r="K352">
        <f t="shared" si="38"/>
        <v>-0.7026142473356296</v>
      </c>
      <c r="M352">
        <f t="shared" si="39"/>
        <v>-0.7026142473356296</v>
      </c>
      <c r="N352" s="13">
        <f t="shared" si="40"/>
        <v>6.1203252619379686E-2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6.550901060211622</v>
      </c>
      <c r="H353" s="10">
        <f t="shared" si="41"/>
        <v>-0.44951076596704054</v>
      </c>
      <c r="I353">
        <f t="shared" si="37"/>
        <v>-5.3941291916044865</v>
      </c>
      <c r="K353">
        <f t="shared" si="38"/>
        <v>-0.69546713117234171</v>
      </c>
      <c r="M353">
        <f t="shared" si="39"/>
        <v>-0.69546713117234171</v>
      </c>
      <c r="N353" s="13">
        <f t="shared" si="40"/>
        <v>6.0494533585003486E-2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6.564890470135456</v>
      </c>
      <c r="H354" s="10">
        <f t="shared" si="41"/>
        <v>-0.44386681151345336</v>
      </c>
      <c r="I354">
        <f t="shared" si="37"/>
        <v>-5.3264017381614401</v>
      </c>
      <c r="K354">
        <f t="shared" si="38"/>
        <v>-0.68839270116630391</v>
      </c>
      <c r="M354">
        <f t="shared" si="39"/>
        <v>-0.68839270116630391</v>
      </c>
      <c r="N354" s="13">
        <f t="shared" si="40"/>
        <v>5.9792910710518045E-2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6.5788798800592891</v>
      </c>
      <c r="H355" s="10">
        <f t="shared" si="41"/>
        <v>-0.43828876363735003</v>
      </c>
      <c r="I355">
        <f t="shared" si="37"/>
        <v>-5.2594651636482004</v>
      </c>
      <c r="K355">
        <f t="shared" si="38"/>
        <v>-0.68139022184324383</v>
      </c>
      <c r="M355">
        <f t="shared" si="39"/>
        <v>-0.68139022184324383</v>
      </c>
      <c r="N355" s="13">
        <f t="shared" si="40"/>
        <v>5.9098318981831925E-2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6.592869289983124</v>
      </c>
      <c r="H356" s="10">
        <f t="shared" si="41"/>
        <v>-0.43277592021405509</v>
      </c>
      <c r="I356">
        <f t="shared" si="37"/>
        <v>-5.1933110425686611</v>
      </c>
      <c r="K356">
        <f t="shared" si="38"/>
        <v>-0.67445896499447444</v>
      </c>
      <c r="M356">
        <f t="shared" si="39"/>
        <v>-0.67445896499447444</v>
      </c>
      <c r="N356" s="13">
        <f t="shared" si="40"/>
        <v>5.8410694134334189E-2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6.6068586999069572</v>
      </c>
      <c r="H357" s="10">
        <f t="shared" si="41"/>
        <v>-0.42732758585336644</v>
      </c>
      <c r="I357">
        <f t="shared" si="37"/>
        <v>-5.1279310302403971</v>
      </c>
      <c r="K357">
        <f t="shared" si="38"/>
        <v>-0.66759820961172911</v>
      </c>
      <c r="M357">
        <f t="shared" si="39"/>
        <v>-0.66759820961172911</v>
      </c>
      <c r="N357" s="13">
        <f t="shared" si="40"/>
        <v>5.7729972641232669E-2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6.6208481098307921</v>
      </c>
      <c r="H358" s="10">
        <f t="shared" si="41"/>
        <v>-0.42194307183883761</v>
      </c>
      <c r="I358">
        <f t="shared" si="37"/>
        <v>-5.0633168620660509</v>
      </c>
      <c r="K358">
        <f t="shared" si="38"/>
        <v>-0.66080724182233974</v>
      </c>
      <c r="M358">
        <f t="shared" si="39"/>
        <v>-0.66080724182233974</v>
      </c>
      <c r="N358" s="13">
        <f t="shared" si="40"/>
        <v>5.7056091701907397E-2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6.6348375197546252</v>
      </c>
      <c r="H359" s="10">
        <f t="shared" si="41"/>
        <v>-0.41662169606769811</v>
      </c>
      <c r="I359">
        <f t="shared" si="37"/>
        <v>-4.9994603528123776</v>
      </c>
      <c r="K359">
        <f t="shared" si="38"/>
        <v>-0.65408535482478436</v>
      </c>
      <c r="M359">
        <f t="shared" si="39"/>
        <v>-0.65408535482478436</v>
      </c>
      <c r="N359" s="13">
        <f t="shared" si="40"/>
        <v>5.6388989230301903E-2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6.6488269296784601</v>
      </c>
      <c r="H360" s="10">
        <f t="shared" si="41"/>
        <v>-0.41136278299140105</v>
      </c>
      <c r="I360">
        <f t="shared" si="37"/>
        <v>-4.9363533958968127</v>
      </c>
      <c r="K360">
        <f t="shared" si="38"/>
        <v>-0.64743184882459115</v>
      </c>
      <c r="M360">
        <f t="shared" si="39"/>
        <v>-0.64743184882459115</v>
      </c>
      <c r="N360" s="13">
        <f t="shared" si="40"/>
        <v>5.572860384335504E-2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6.662816339602295</v>
      </c>
      <c r="H361" s="10">
        <f t="shared" si="41"/>
        <v>-0.40616566355679623</v>
      </c>
      <c r="I361">
        <f t="shared" si="37"/>
        <v>-4.8739879626815545</v>
      </c>
      <c r="K361">
        <f t="shared" si="38"/>
        <v>-0.64084603097062232</v>
      </c>
      <c r="M361">
        <f t="shared" si="39"/>
        <v>-0.64084603097062232</v>
      </c>
      <c r="N361" s="13">
        <f t="shared" si="40"/>
        <v>5.5074874849488406E-2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6.676805749526129</v>
      </c>
      <c r="H362" s="10">
        <f t="shared" si="41"/>
        <v>-0.40102967514791077</v>
      </c>
      <c r="I362">
        <f t="shared" si="37"/>
        <v>-4.8123561017749292</v>
      </c>
      <c r="K362">
        <f t="shared" si="38"/>
        <v>-0.63432721529172609</v>
      </c>
      <c r="M362">
        <f t="shared" si="39"/>
        <v>-0.63432721529172609</v>
      </c>
      <c r="N362" s="13">
        <f t="shared" si="40"/>
        <v>5.4427742237155123E-2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6.6907951594499613</v>
      </c>
      <c r="H363" s="10">
        <f t="shared" si="41"/>
        <v>-0.39595416152833757</v>
      </c>
      <c r="I363">
        <f t="shared" si="37"/>
        <v>-4.751449938340051</v>
      </c>
      <c r="K363">
        <f t="shared" si="38"/>
        <v>-0.62787472263377964</v>
      </c>
      <c r="M363">
        <f t="shared" si="39"/>
        <v>-0.62787472263377964</v>
      </c>
      <c r="N363" s="13">
        <f t="shared" si="40"/>
        <v>5.3787146663463091E-2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6.7047845693737962</v>
      </c>
      <c r="H364" s="10">
        <f t="shared" si="41"/>
        <v>-0.39093847278421417</v>
      </c>
      <c r="I364">
        <f t="shared" si="37"/>
        <v>-4.6912616734105699</v>
      </c>
      <c r="K364">
        <f t="shared" si="38"/>
        <v>-0.62148788059710813</v>
      </c>
      <c r="M364">
        <f t="shared" si="39"/>
        <v>-0.62148788059710813</v>
      </c>
      <c r="N364" s="13">
        <f t="shared" si="40"/>
        <v>5.3153029442876087E-2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6.7187739792976311</v>
      </c>
      <c r="H365" s="10">
        <f t="shared" si="41"/>
        <v>-0.38598196526779122</v>
      </c>
      <c r="I365">
        <f t="shared" si="37"/>
        <v>-4.6317835832134948</v>
      </c>
      <c r="K365">
        <f t="shared" si="38"/>
        <v>-0.61516602347431104</v>
      </c>
      <c r="M365">
        <f t="shared" si="39"/>
        <v>-0.61516602347431104</v>
      </c>
      <c r="N365" s="13">
        <f t="shared" si="40"/>
        <v>5.2525332536009467E-2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6.7327633892214651</v>
      </c>
      <c r="H366" s="10">
        <f t="shared" si="41"/>
        <v>-0.3810840015415759</v>
      </c>
      <c r="I366">
        <f t="shared" si="37"/>
        <v>-4.5730080184989106</v>
      </c>
      <c r="K366">
        <f t="shared" si="38"/>
        <v>-0.60890849218846788</v>
      </c>
      <c r="M366">
        <f t="shared" si="39"/>
        <v>-0.60890849218846788</v>
      </c>
      <c r="N366" s="13">
        <f t="shared" si="40"/>
        <v>5.1903998538515767E-2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6.7467527991452991</v>
      </c>
      <c r="H367" s="10">
        <f t="shared" si="41"/>
        <v>-0.37624395032304686</v>
      </c>
      <c r="I367">
        <f t="shared" si="37"/>
        <v>-4.5149274038765626</v>
      </c>
      <c r="K367">
        <f t="shared" si="38"/>
        <v>-0.60271463423175609</v>
      </c>
      <c r="M367">
        <f t="shared" si="39"/>
        <v>-0.60271463423175609</v>
      </c>
      <c r="N367" s="13">
        <f t="shared" si="40"/>
        <v>5.1288970670078489E-2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6.7607422090691323</v>
      </c>
      <c r="H368" s="10">
        <f t="shared" si="41"/>
        <v>-0.37146118642992682</v>
      </c>
      <c r="I368">
        <f t="shared" si="37"/>
        <v>-4.4575342371591216</v>
      </c>
      <c r="K368">
        <f t="shared" si="38"/>
        <v>-0.59658380360446395</v>
      </c>
      <c r="M368">
        <f t="shared" si="39"/>
        <v>-0.59658380360446395</v>
      </c>
      <c r="N368" s="13">
        <f t="shared" si="40"/>
        <v>5.0680192763513203E-2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6.7747316189929672</v>
      </c>
      <c r="H369" s="10">
        <f t="shared" si="41"/>
        <v>-0.36673509072601113</v>
      </c>
      <c r="I369">
        <f t="shared" si="37"/>
        <v>-4.4008210887121333</v>
      </c>
      <c r="K369">
        <f t="shared" si="38"/>
        <v>-0.59051536075441557</v>
      </c>
      <c r="M369">
        <f t="shared" si="39"/>
        <v>-0.59051536075441557</v>
      </c>
      <c r="N369" s="13">
        <f t="shared" si="40"/>
        <v>5.0077609253985612E-2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6.7887210289168021</v>
      </c>
      <c r="H370" s="10">
        <f t="shared" si="41"/>
        <v>-0.36206505006753742</v>
      </c>
      <c r="I370">
        <f t="shared" si="37"/>
        <v>-4.3447806008104486</v>
      </c>
      <c r="K370">
        <f t="shared" si="38"/>
        <v>-0.58450867251680538</v>
      </c>
      <c r="M370">
        <f t="shared" si="39"/>
        <v>-0.58450867251680538</v>
      </c>
      <c r="N370" s="13">
        <f t="shared" si="40"/>
        <v>4.9481165168352471E-2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6.8027104388406352</v>
      </c>
      <c r="H371" s="10">
        <f t="shared" si="41"/>
        <v>-0.35745045725009439</v>
      </c>
      <c r="I371">
        <f t="shared" si="37"/>
        <v>-4.2894054870011331</v>
      </c>
      <c r="K371">
        <f t="shared" si="38"/>
        <v>-0.57856311205444344</v>
      </c>
      <c r="M371">
        <f t="shared" si="39"/>
        <v>-0.57856311205444344</v>
      </c>
      <c r="N371" s="13">
        <f t="shared" si="40"/>
        <v>4.8890806114627226E-2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6.8166998487644701</v>
      </c>
      <c r="H372" s="10">
        <f t="shared" si="41"/>
        <v>-0.3528907109560559</v>
      </c>
      <c r="I372">
        <f t="shared" si="37"/>
        <v>-4.2346885314726705</v>
      </c>
      <c r="K372">
        <f t="shared" si="38"/>
        <v>-0.5726780587984136</v>
      </c>
      <c r="M372">
        <f t="shared" si="39"/>
        <v>-0.5726780587984136</v>
      </c>
      <c r="N372" s="13">
        <f t="shared" si="40"/>
        <v>4.8306478271577538E-2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6.8306892586883032</v>
      </c>
      <c r="H373" s="10">
        <f t="shared" si="41"/>
        <v>-0.34838521570253872</v>
      </c>
      <c r="I373">
        <f t="shared" si="37"/>
        <v>-4.1806225884304649</v>
      </c>
      <c r="K373">
        <f t="shared" si="38"/>
        <v>-0.56685289838915853</v>
      </c>
      <c r="M373">
        <f t="shared" si="39"/>
        <v>-0.56685289838915853</v>
      </c>
      <c r="N373" s="13">
        <f t="shared" si="40"/>
        <v>4.7728128378461604E-2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6.8446786686121381</v>
      </c>
      <c r="H374" s="10">
        <f t="shared" si="41"/>
        <v>-0.34393338178986965</v>
      </c>
      <c r="I374">
        <f t="shared" si="37"/>
        <v>-4.1272005814784354</v>
      </c>
      <c r="K374">
        <f t="shared" si="38"/>
        <v>-0.56108702261797117</v>
      </c>
      <c r="M374">
        <f t="shared" si="39"/>
        <v>-0.56108702261797117</v>
      </c>
      <c r="N374" s="13">
        <f t="shared" si="40"/>
        <v>4.7155703724900119E-2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6.8586680785359722</v>
      </c>
      <c r="H375" s="10">
        <f t="shared" si="41"/>
        <v>-0.33953462525056111</v>
      </c>
      <c r="I375">
        <f t="shared" si="37"/>
        <v>-4.0744155030067333</v>
      </c>
      <c r="K375">
        <f t="shared" si="38"/>
        <v>-0.55537982936892083</v>
      </c>
      <c r="M375">
        <f t="shared" si="39"/>
        <v>-0.55537982936892083</v>
      </c>
      <c r="N375" s="13">
        <f t="shared" si="40"/>
        <v>4.6589152140896373E-2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6.8726574884598062</v>
      </c>
      <c r="H376" s="10">
        <f t="shared" si="41"/>
        <v>-0.3351883677987802</v>
      </c>
      <c r="I376">
        <f t="shared" si="37"/>
        <v>-4.0222604135853626</v>
      </c>
      <c r="K376">
        <f t="shared" si="38"/>
        <v>-0.5497307225611926</v>
      </c>
      <c r="M376">
        <f t="shared" si="39"/>
        <v>-0.5497307225611926</v>
      </c>
      <c r="N376" s="13">
        <f t="shared" si="40"/>
        <v>4.6028421987000821E-2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6.8866468983836393</v>
      </c>
      <c r="H377" s="10">
        <f t="shared" si="41"/>
        <v>-0.33089403678031276</v>
      </c>
      <c r="I377">
        <f t="shared" si="37"/>
        <v>-3.9707284413637529</v>
      </c>
      <c r="K377">
        <f t="shared" si="38"/>
        <v>-0.54413911209185595</v>
      </c>
      <c r="M377">
        <f t="shared" si="39"/>
        <v>-0.54413911209185595</v>
      </c>
      <c r="N377" s="13">
        <f t="shared" si="40"/>
        <v>4.5473462144625727E-2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6.9006363083074742</v>
      </c>
      <c r="H378" s="10">
        <f t="shared" si="41"/>
        <v>-0.32665106512300518</v>
      </c>
      <c r="I378">
        <f t="shared" si="37"/>
        <v>-3.9198127814760619</v>
      </c>
      <c r="K378">
        <f t="shared" si="38"/>
        <v>-0.53860441377905821</v>
      </c>
      <c r="M378">
        <f t="shared" si="39"/>
        <v>-0.53860441377905821</v>
      </c>
      <c r="N378" s="13">
        <f t="shared" si="40"/>
        <v>4.4924222006514379E-2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6.9146257182313082</v>
      </c>
      <c r="H379" s="10">
        <f t="shared" si="41"/>
        <v>-0.32245889128768584</v>
      </c>
      <c r="I379">
        <f t="shared" si="37"/>
        <v>-3.8695066954522304</v>
      </c>
      <c r="K379">
        <f t="shared" si="38"/>
        <v>-0.53312604930564489</v>
      </c>
      <c r="M379">
        <f t="shared" si="39"/>
        <v>-0.53312604930564489</v>
      </c>
      <c r="N379" s="13">
        <f t="shared" si="40"/>
        <v>4.4380651467363724E-2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6.9286151281551431</v>
      </c>
      <c r="H380" s="10">
        <f t="shared" si="41"/>
        <v>-0.318316959219552</v>
      </c>
      <c r="I380">
        <f t="shared" si="37"/>
        <v>-3.8198035106346238</v>
      </c>
      <c r="K380">
        <f t="shared" si="38"/>
        <v>-0.52770344616320808</v>
      </c>
      <c r="M380">
        <f t="shared" si="39"/>
        <v>-0.52770344616320808</v>
      </c>
      <c r="N380" s="13">
        <f t="shared" si="40"/>
        <v>4.3842700914605862E-2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6.9426045380789754</v>
      </c>
      <c r="H381" s="10">
        <f t="shared" si="41"/>
        <v>-0.31422471830002158</v>
      </c>
      <c r="I381">
        <f t="shared" si="37"/>
        <v>-3.7706966196002591</v>
      </c>
      <c r="K381">
        <f t="shared" si="38"/>
        <v>-0.52233603759656277</v>
      </c>
      <c r="M381">
        <f t="shared" si="39"/>
        <v>-0.52233603759656277</v>
      </c>
      <c r="N381" s="13">
        <f t="shared" si="40"/>
        <v>4.3310321219346921E-2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6.9565939480028103</v>
      </c>
      <c r="H382" s="10">
        <f t="shared" si="41"/>
        <v>-0.31018162329903554</v>
      </c>
      <c r="I382">
        <f t="shared" si="37"/>
        <v>-3.7221794795884264</v>
      </c>
      <c r="K382">
        <f t="shared" si="38"/>
        <v>-0.51702326254864761</v>
      </c>
      <c r="M382">
        <f t="shared" si="39"/>
        <v>-0.51702326254864761</v>
      </c>
      <c r="N382" s="13">
        <f t="shared" si="40"/>
        <v>4.2783463727466664E-2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6.9705833579266452</v>
      </c>
      <c r="H383" s="10">
        <f t="shared" si="41"/>
        <v>-0.30618713432781186</v>
      </c>
      <c r="I383">
        <f t="shared" si="37"/>
        <v>-3.6742456119337423</v>
      </c>
      <c r="K383">
        <f t="shared" si="38"/>
        <v>-0.51176456560586547</v>
      </c>
      <c r="M383">
        <f t="shared" si="39"/>
        <v>-0.51176456560586547</v>
      </c>
      <c r="N383" s="13">
        <f t="shared" si="40"/>
        <v>4.2262080250882857E-2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6.9845727678504783</v>
      </c>
      <c r="H384" s="10">
        <f t="shared" si="41"/>
        <v>-0.30224071679203907</v>
      </c>
      <c r="I384">
        <f t="shared" si="37"/>
        <v>-3.6268886015044686</v>
      </c>
      <c r="K384">
        <f t="shared" si="38"/>
        <v>-0.506559396943844</v>
      </c>
      <c r="M384">
        <f t="shared" si="39"/>
        <v>-0.506559396943844</v>
      </c>
      <c r="N384" s="13">
        <f t="shared" si="40"/>
        <v>4.1746123058975564E-2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6.9985621777743132</v>
      </c>
      <c r="H385" s="10">
        <f t="shared" si="41"/>
        <v>-0.2983418413455049</v>
      </c>
      <c r="I385">
        <f t="shared" si="37"/>
        <v>-3.5801020961460588</v>
      </c>
      <c r="K385">
        <f t="shared" si="38"/>
        <v>-0.5014072122736255</v>
      </c>
      <c r="M385">
        <f t="shared" si="39"/>
        <v>-0.5014072122736255</v>
      </c>
      <c r="N385" s="13">
        <f t="shared" si="40"/>
        <v>4.1235544870175209E-2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7.0125515876981463</v>
      </c>
      <c r="H386" s="10">
        <f t="shared" si="41"/>
        <v>-0.29448998384415376</v>
      </c>
      <c r="I386">
        <f t="shared" si="37"/>
        <v>-3.5338798061298453</v>
      </c>
      <c r="K386">
        <f t="shared" si="38"/>
        <v>-0.49630747278829401</v>
      </c>
      <c r="M386">
        <f t="shared" si="39"/>
        <v>-0.49630747278829401</v>
      </c>
      <c r="N386" s="13">
        <f t="shared" si="40"/>
        <v>4.0730298843718177E-2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7.0265409976219813</v>
      </c>
      <c r="H387" s="10">
        <f t="shared" si="41"/>
        <v>-0.29068462530056555</v>
      </c>
      <c r="I387">
        <f t="shared" si="37"/>
        <v>-3.4882155036067868</v>
      </c>
      <c r="K387">
        <f t="shared" si="38"/>
        <v>-0.49125964511002118</v>
      </c>
      <c r="M387">
        <f t="shared" si="39"/>
        <v>-0.49125964511002118</v>
      </c>
      <c r="N387" s="13">
        <f t="shared" si="40"/>
        <v>4.0230338571563523E-2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7.0405304075458153</v>
      </c>
      <c r="H388" s="10">
        <f t="shared" si="41"/>
        <v>-0.28692525183885215</v>
      </c>
      <c r="I388">
        <f t="shared" si="37"/>
        <v>-3.443103022066226</v>
      </c>
      <c r="K388">
        <f t="shared" si="38"/>
        <v>-0.48626320123754962</v>
      </c>
      <c r="M388">
        <f t="shared" si="39"/>
        <v>-0.48626320123754962</v>
      </c>
      <c r="N388" s="13">
        <f t="shared" si="40"/>
        <v>3.973561807047768E-2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7.0545198174696502</v>
      </c>
      <c r="H389" s="10">
        <f t="shared" si="41"/>
        <v>-0.28321135464996178</v>
      </c>
      <c r="I389">
        <f t="shared" si="37"/>
        <v>-3.3985362557995416</v>
      </c>
      <c r="K389">
        <f t="shared" si="38"/>
        <v>-0.48131761849409738</v>
      </c>
      <c r="M389">
        <f t="shared" si="39"/>
        <v>-0.48131761849409738</v>
      </c>
      <c r="N389" s="13">
        <f t="shared" si="40"/>
        <v>3.9246091774282267E-2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7.0685092273934824</v>
      </c>
      <c r="H390" s="10">
        <f t="shared" si="41"/>
        <v>-0.2795424299473897</v>
      </c>
      <c r="I390">
        <f t="shared" si="37"/>
        <v>-3.3545091593686767</v>
      </c>
      <c r="K390">
        <f t="shared" si="38"/>
        <v>-0.47642237947569527</v>
      </c>
      <c r="M390">
        <f t="shared" si="39"/>
        <v>-0.47642237947569527</v>
      </c>
      <c r="N390" s="13">
        <f t="shared" si="40"/>
        <v>3.876171452626815E-2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7.0824986373173173</v>
      </c>
      <c r="H391" s="10">
        <f t="shared" si="41"/>
        <v>-0.27591797892328473</v>
      </c>
      <c r="I391">
        <f t="shared" si="37"/>
        <v>-3.3110157470794168</v>
      </c>
      <c r="K391">
        <f t="shared" si="38"/>
        <v>-0.47157697199994408</v>
      </c>
      <c r="M391">
        <f t="shared" si="39"/>
        <v>-0.47157697199994408</v>
      </c>
      <c r="N391" s="13">
        <f t="shared" si="40"/>
        <v>3.8282441571772234E-2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7.0964880472411522</v>
      </c>
      <c r="H392" s="10">
        <f t="shared" si="41"/>
        <v>-0.2723375077049513</v>
      </c>
      <c r="I392">
        <f t="shared" si="37"/>
        <v>-3.2680500924594158</v>
      </c>
      <c r="K392">
        <f t="shared" si="38"/>
        <v>-0.46678088905520643</v>
      </c>
      <c r="M392">
        <f t="shared" si="39"/>
        <v>-0.46678088905520643</v>
      </c>
      <c r="N392" s="13">
        <f t="shared" si="40"/>
        <v>3.7808228550920746E-2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7.1104774571649862</v>
      </c>
      <c r="H393" s="10">
        <f t="shared" si="41"/>
        <v>-0.26880052731173509</v>
      </c>
      <c r="I393">
        <f t="shared" si="37"/>
        <v>-3.2256063277408211</v>
      </c>
      <c r="K393">
        <f t="shared" si="38"/>
        <v>-0.46203362875021625</v>
      </c>
      <c r="M393">
        <f t="shared" si="39"/>
        <v>-0.46203362875021625</v>
      </c>
      <c r="N393" s="13">
        <f t="shared" si="40"/>
        <v>3.733903149153435E-2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7.1244668670888203</v>
      </c>
      <c r="H394" s="10">
        <f t="shared" si="41"/>
        <v>-0.26530655361229344</v>
      </c>
      <c r="I394">
        <f t="shared" si="37"/>
        <v>-3.1836786433475215</v>
      </c>
      <c r="K394">
        <f t="shared" si="38"/>
        <v>-0.4573346942641151</v>
      </c>
      <c r="M394">
        <f t="shared" si="39"/>
        <v>-0.4573346942641151</v>
      </c>
      <c r="N394" s="13">
        <f t="shared" si="40"/>
        <v>3.6874806802195806E-2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7.1384562770126534</v>
      </c>
      <c r="H395" s="10">
        <f t="shared" si="41"/>
        <v>-0.26185510728223871</v>
      </c>
      <c r="I395">
        <f t="shared" si="37"/>
        <v>-3.1422612873868645</v>
      </c>
      <c r="K395">
        <f t="shared" si="38"/>
        <v>-0.45268359379690859</v>
      </c>
      <c r="M395">
        <f t="shared" si="39"/>
        <v>-0.45268359379690859</v>
      </c>
      <c r="N395" s="13">
        <f t="shared" si="40"/>
        <v>3.6415511265479546E-2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7.1524456869364883</v>
      </c>
      <c r="H396" s="10">
        <f t="shared" si="41"/>
        <v>-0.25844571376215603</v>
      </c>
      <c r="I396">
        <f t="shared" si="37"/>
        <v>-3.1013485651458721</v>
      </c>
      <c r="K396">
        <f t="shared" si="38"/>
        <v>-0.44807984052034722</v>
      </c>
      <c r="M396">
        <f t="shared" si="39"/>
        <v>-0.44807984052034722</v>
      </c>
      <c r="N396" s="13">
        <f t="shared" si="40"/>
        <v>3.5961102031341723E-2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7.1664350968603223</v>
      </c>
      <c r="H397" s="10">
        <f t="shared" si="41"/>
        <v>-0.25507790321598289</v>
      </c>
      <c r="I397">
        <f t="shared" si="37"/>
        <v>-3.0609348385917947</v>
      </c>
      <c r="K397">
        <f t="shared" si="38"/>
        <v>-0.44352295252922719</v>
      </c>
      <c r="M397">
        <f t="shared" si="39"/>
        <v>-0.44352295252922719</v>
      </c>
      <c r="N397" s="13">
        <f t="shared" si="40"/>
        <v>3.5511536610671073E-2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7.1804245067841563</v>
      </c>
      <c r="H398" s="10">
        <f t="shared" si="41"/>
        <v>-0.25175121048975296</v>
      </c>
      <c r="I398">
        <f t="shared" si="37"/>
        <v>-3.0210145258770353</v>
      </c>
      <c r="K398">
        <f t="shared" si="38"/>
        <v>-0.43901245279310502</v>
      </c>
      <c r="M398">
        <f t="shared" si="39"/>
        <v>-0.43901245279310502</v>
      </c>
      <c r="N398" s="13">
        <f t="shared" si="40"/>
        <v>3.5066772868994733E-2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7.1944139167079904</v>
      </c>
      <c r="H399" s="10">
        <f t="shared" si="41"/>
        <v>-0.24846517507069277</v>
      </c>
      <c r="I399">
        <f t="shared" si="37"/>
        <v>-2.9815821008483132</v>
      </c>
      <c r="K399">
        <f t="shared" si="38"/>
        <v>-0.43454786910843396</v>
      </c>
      <c r="M399">
        <f t="shared" si="39"/>
        <v>-0.43454786910843396</v>
      </c>
      <c r="N399" s="13">
        <f t="shared" si="40"/>
        <v>3.4626769020343603E-2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7.2084033266318244</v>
      </c>
      <c r="H400" s="10">
        <f t="shared" si="41"/>
        <v>-0.2452193410466714</v>
      </c>
      <c r="I400">
        <f t="shared" si="37"/>
        <v>-2.9426320925600566</v>
      </c>
      <c r="K400">
        <f t="shared" si="38"/>
        <v>-0.43012873405111507</v>
      </c>
      <c r="M400">
        <f t="shared" si="39"/>
        <v>-0.43012873405111507</v>
      </c>
      <c r="N400" s="13">
        <f t="shared" si="40"/>
        <v>3.41914836212718E-2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7.2223927365556593</v>
      </c>
      <c r="H401" s="10">
        <f t="shared" si="41"/>
        <v>-0.24201325706599444</v>
      </c>
      <c r="I401">
        <f t="shared" si="37"/>
        <v>-2.9041590847919334</v>
      </c>
      <c r="K401">
        <f t="shared" si="38"/>
        <v>-0.42575458492945834</v>
      </c>
      <c r="M401">
        <f t="shared" si="39"/>
        <v>-0.42575458492945834</v>
      </c>
      <c r="N401" s="13">
        <f t="shared" si="40"/>
        <v>3.3760875565028936E-2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7.2363821464794933</v>
      </c>
      <c r="H402" s="10">
        <f t="shared" si="41"/>
        <v>-0.23884647629754141</v>
      </c>
      <c r="I402">
        <f t="shared" si="37"/>
        <v>-2.8661577155704969</v>
      </c>
      <c r="K402">
        <f t="shared" si="38"/>
        <v>-0.42142496373756161</v>
      </c>
      <c r="M402">
        <f t="shared" si="39"/>
        <v>-0.42142496373756161</v>
      </c>
      <c r="N402" s="13">
        <f t="shared" si="40"/>
        <v>3.3334904075885616E-2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7.2503715564033273</v>
      </c>
      <c r="H403" s="10">
        <f t="shared" si="41"/>
        <v>-0.23571855639123784</v>
      </c>
      <c r="I403">
        <f t="shared" si="37"/>
        <v>-2.8286226766948541</v>
      </c>
      <c r="K403">
        <f t="shared" si="38"/>
        <v>-0.41713941710909502</v>
      </c>
      <c r="M403">
        <f t="shared" si="39"/>
        <v>-0.41713941710909502</v>
      </c>
      <c r="N403" s="13">
        <f t="shared" si="40"/>
        <v>3.2913528703608134E-2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7.2643609663271604</v>
      </c>
      <c r="H404" s="10">
        <f t="shared" si="41"/>
        <v>-0.23262905943886217</v>
      </c>
      <c r="I404">
        <f t="shared" ref="I404:I467" si="44">H404*$E$6</f>
        <v>-2.7915487132663461</v>
      </c>
      <c r="K404">
        <f t="shared" ref="K404:K467" si="45">$L$9*$L$6*EXP(-$L$4*(G404/$L$10-1))+6*$L$6*EXP(-$L$4*(SQRT(2)*G404/$L$10-1))+24*$L$6*EXP(-$L$4*(SQRT(3)*G404/$L$10-1))+12*$L$6*EXP(-$L$4*(SQRT(4)*G404/$L$10-1))+24*$L$6*EXP(-$L$4*(SQRT(5)*G404/$L$10-1))-SQRT($L$9*$L$7^2*EXP(-2*$L$5*(G404/$L$10-1))+6*$L$7^2*EXP(-2*$L$5*(SQRT(2)*G404/$L$10-1))+24*$L$7^2*EXP(-2*$L$5*(SQRT(3)*G404/$L$10-1))+12*$L$7^2*EXP(-2*$L$5*(SQRT(4)*G404/$L$10-1))+24*$L$7^2*EXP(-2*$L$5*(SQRT(5)*G404/$L$10-1)))</f>
        <v>-0.41289749627149508</v>
      </c>
      <c r="M404">
        <f t="shared" ref="M404:M467" si="46">$L$9*$O$6*EXP(-$O$4*(G404/$L$10-1))+6*$O$6*EXP(-$O$4*(SQRT(2)*G404/$L$10-1))+24*$O$6*EXP(-$O$4*(SQRT(3)*G404/$L$10-1))+12*$O$6*EXP(-$O$4*(SQRT(4)*G404/$L$10-1))+24*$O$6*EXP(-$O$4*(SQRT(5)*G404/$L$10-1))-SQRT($L$9*$O$7^2*EXP(-2*$O$5*(G404/$L$10-1))+6*$O$7^2*EXP(-2*$O$5*(SQRT(2)*G404/$L$10-1))+24*$O$7^2*EXP(-2*$O$5*(SQRT(3)*G404/$L$10-1))+12*$O$7^2*EXP(-2*$O$5*(SQRT(4)*G404/$L$10-1))+24*$O$7^2*EXP(-2*$O$5*(SQRT(5)*G404/$L$10-1)))</f>
        <v>-0.41289749627149508</v>
      </c>
      <c r="N404" s="13">
        <f t="shared" ref="N404:N467" si="47">(M404-H404)^2*O404</f>
        <v>3.2496709318080963E-2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7.2783503762509953</v>
      </c>
      <c r="H405" s="10">
        <f t="shared" ref="H405:H469" si="48">-(-$B$4)*(1+D405+$E$5*D405^3)*EXP(-D405)</f>
        <v>-0.22957755193517887</v>
      </c>
      <c r="I405">
        <f t="shared" si="44"/>
        <v>-2.7549306232221467</v>
      </c>
      <c r="K405">
        <f t="shared" si="45"/>
        <v>-0.40869875700056513</v>
      </c>
      <c r="M405">
        <f t="shared" si="46"/>
        <v>-0.40869875700056513</v>
      </c>
      <c r="N405" s="13">
        <f t="shared" si="47"/>
        <v>3.2084406104076153E-2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7.2923397861748294</v>
      </c>
      <c r="H406" s="10">
        <f t="shared" si="48"/>
        <v>-0.22656360473939693</v>
      </c>
      <c r="I406">
        <f t="shared" si="44"/>
        <v>-2.7187632568727631</v>
      </c>
      <c r="K406">
        <f t="shared" si="45"/>
        <v>-0.40454275957548286</v>
      </c>
      <c r="M406">
        <f t="shared" si="46"/>
        <v>-0.40454275957548286</v>
      </c>
      <c r="N406" s="13">
        <f t="shared" si="47"/>
        <v>3.1676579556167449E-2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7.3063291960986634</v>
      </c>
      <c r="H407" s="10">
        <f t="shared" si="48"/>
        <v>-0.22358679303694681</v>
      </c>
      <c r="I407">
        <f t="shared" si="44"/>
        <v>-2.6830415164433616</v>
      </c>
      <c r="K407">
        <f t="shared" si="45"/>
        <v>-0.40042906873420619</v>
      </c>
      <c r="M407">
        <f t="shared" si="46"/>
        <v>-0.40042906873420619</v>
      </c>
      <c r="N407" s="13">
        <f t="shared" si="47"/>
        <v>3.1273190473785496E-2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7.3203186060224965</v>
      </c>
      <c r="H408" s="10">
        <f t="shared" si="48"/>
        <v>-0.22064669630157374</v>
      </c>
      <c r="I408">
        <f t="shared" si="44"/>
        <v>-2.6477603556188849</v>
      </c>
      <c r="K408">
        <f t="shared" si="45"/>
        <v>-0.39635725362927976</v>
      </c>
      <c r="M408">
        <f t="shared" si="46"/>
        <v>-0.39635725362927976</v>
      </c>
      <c r="N408" s="13">
        <f t="shared" si="47"/>
        <v>3.0874199956413065E-2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7.3343080159463314</v>
      </c>
      <c r="H409" s="10">
        <f t="shared" si="48"/>
        <v>-0.21774289825774354</v>
      </c>
      <c r="I409">
        <f t="shared" si="44"/>
        <v>-2.6129147790929226</v>
      </c>
      <c r="K409">
        <f t="shared" si="45"/>
        <v>-0.39232688778404395</v>
      </c>
      <c r="M409">
        <f t="shared" si="46"/>
        <v>-0.39232688778404395</v>
      </c>
      <c r="N409" s="13">
        <f t="shared" si="47"/>
        <v>3.0479569398919371E-2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7.3482974258701654</v>
      </c>
      <c r="H410" s="10">
        <f t="shared" si="48"/>
        <v>-0.21487498684335385</v>
      </c>
      <c r="I410">
        <f t="shared" si="44"/>
        <v>-2.5784998421202463</v>
      </c>
      <c r="K410">
        <f t="shared" si="45"/>
        <v>-0.3883375490492359</v>
      </c>
      <c r="M410">
        <f t="shared" si="46"/>
        <v>-0.3883375490492359</v>
      </c>
      <c r="N410" s="13">
        <f t="shared" si="47"/>
        <v>3.00892604870295E-2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7.3622868357939995</v>
      </c>
      <c r="H411" s="10">
        <f t="shared" si="48"/>
        <v>-0.21204255417275233</v>
      </c>
      <c r="I411">
        <f t="shared" si="44"/>
        <v>-2.5445106500730281</v>
      </c>
      <c r="K411">
        <f t="shared" si="45"/>
        <v>-0.38438881955998516</v>
      </c>
      <c r="M411">
        <f t="shared" si="46"/>
        <v>-0.38438881955998516</v>
      </c>
      <c r="N411" s="13">
        <f t="shared" si="47"/>
        <v>2.9703235192926489E-2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7.3762762457178344</v>
      </c>
      <c r="H412" s="10">
        <f t="shared" si="48"/>
        <v>-0.20924519650005238</v>
      </c>
      <c r="I412">
        <f t="shared" si="44"/>
        <v>-2.5109423580006287</v>
      </c>
      <c r="K412">
        <f t="shared" si="45"/>
        <v>-0.38048028569320108</v>
      </c>
      <c r="M412">
        <f t="shared" si="46"/>
        <v>-0.38048028569320108</v>
      </c>
      <c r="N412" s="13">
        <f t="shared" si="47"/>
        <v>2.9321455770985591E-2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7.3902656556416675</v>
      </c>
      <c r="H413" s="10">
        <f t="shared" si="48"/>
        <v>-0.20648251418274788</v>
      </c>
      <c r="I413">
        <f t="shared" si="44"/>
        <v>-2.4777901701929745</v>
      </c>
      <c r="K413">
        <f t="shared" si="45"/>
        <v>-0.37661153802535158</v>
      </c>
      <c r="M413">
        <f t="shared" si="46"/>
        <v>-0.37661153802535158</v>
      </c>
      <c r="N413" s="13">
        <f t="shared" si="47"/>
        <v>2.8943884753637218E-2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7.4042550655655024</v>
      </c>
      <c r="H414" s="10">
        <f t="shared" si="48"/>
        <v>-0.20375411164561891</v>
      </c>
      <c r="I414">
        <f t="shared" si="44"/>
        <v>-2.4450493397474267</v>
      </c>
      <c r="K414">
        <f t="shared" si="45"/>
        <v>-0.37278217129062463</v>
      </c>
      <c r="M414">
        <f t="shared" si="46"/>
        <v>-0.37278217129062463</v>
      </c>
      <c r="N414" s="13">
        <f t="shared" si="47"/>
        <v>2.8570484947355611E-2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7.4182444754893364</v>
      </c>
      <c r="H415" s="10">
        <f t="shared" si="48"/>
        <v>-0.20105959734492926</v>
      </c>
      <c r="I415">
        <f t="shared" si="44"/>
        <v>-2.412715168139151</v>
      </c>
      <c r="K415">
        <f t="shared" si="45"/>
        <v>-0.36899178433947838</v>
      </c>
      <c r="M415">
        <f t="shared" si="46"/>
        <v>-0.36899178433947838</v>
      </c>
      <c r="N415" s="13">
        <f t="shared" si="47"/>
        <v>2.8201219428772212E-2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7.4322338854131704</v>
      </c>
      <c r="H416" s="10">
        <f t="shared" si="48"/>
        <v>-0.19839858373290775</v>
      </c>
      <c r="I416">
        <f t="shared" si="44"/>
        <v>-2.380783004794893</v>
      </c>
      <c r="K416">
        <f t="shared" si="45"/>
        <v>-0.36523998009757225</v>
      </c>
      <c r="M416">
        <f t="shared" si="46"/>
        <v>-0.36523998009757225</v>
      </c>
      <c r="N416" s="13">
        <f t="shared" si="47"/>
        <v>2.7836051540911084E-2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7.4462232953370036</v>
      </c>
      <c r="H417" s="10">
        <f t="shared" si="48"/>
        <v>-0.19577068722251489</v>
      </c>
      <c r="I417">
        <f t="shared" si="44"/>
        <v>-2.3492482466701787</v>
      </c>
      <c r="K417">
        <f t="shared" si="45"/>
        <v>-0.36152636552507617</v>
      </c>
      <c r="M417">
        <f t="shared" si="46"/>
        <v>-0.36152636552507617</v>
      </c>
      <c r="N417" s="13">
        <f t="shared" si="47"/>
        <v>2.7474944889542181E-2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7.4602127052608385</v>
      </c>
      <c r="H418" s="10">
        <f t="shared" si="48"/>
        <v>-0.1931755281524872</v>
      </c>
      <c r="I418">
        <f t="shared" si="44"/>
        <v>-2.3181063378298465</v>
      </c>
      <c r="K418">
        <f t="shared" si="45"/>
        <v>-0.35785055157635898</v>
      </c>
      <c r="M418">
        <f t="shared" si="46"/>
        <v>-0.35785055157635898</v>
      </c>
      <c r="N418" s="13">
        <f t="shared" si="47"/>
        <v>2.7117863339652718E-2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7.4742021151846725</v>
      </c>
      <c r="H419" s="10">
        <f t="shared" si="48"/>
        <v>-0.19061273075265966</v>
      </c>
      <c r="I419">
        <f t="shared" si="44"/>
        <v>-2.2873527690319158</v>
      </c>
      <c r="K419">
        <f t="shared" si="45"/>
        <v>-0.35421215316005339</v>
      </c>
      <c r="M419">
        <f t="shared" si="46"/>
        <v>-0.35421215316005339</v>
      </c>
      <c r="N419" s="13">
        <f t="shared" si="47"/>
        <v>2.676477101203284E-2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7.4881915251085074</v>
      </c>
      <c r="H420" s="10">
        <f t="shared" si="48"/>
        <v>-0.18808192310956029</v>
      </c>
      <c r="I420">
        <f t="shared" si="44"/>
        <v>-2.2569830773147235</v>
      </c>
      <c r="K420">
        <f t="shared" si="45"/>
        <v>-0.35061078909948934</v>
      </c>
      <c r="M420">
        <f t="shared" si="46"/>
        <v>-0.35061078909948934</v>
      </c>
      <c r="N420" s="13">
        <f t="shared" si="47"/>
        <v>2.6415632279972318E-2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7.5021809350323405</v>
      </c>
      <c r="H421" s="10">
        <f t="shared" si="48"/>
        <v>-0.18558273713227597</v>
      </c>
      <c r="I421">
        <f t="shared" si="44"/>
        <v>-2.2269928455873114</v>
      </c>
      <c r="K421">
        <f t="shared" si="45"/>
        <v>-0.34704608209350035</v>
      </c>
      <c r="M421">
        <f t="shared" si="46"/>
        <v>-0.34704608209350035</v>
      </c>
      <c r="N421" s="13">
        <f t="shared" si="47"/>
        <v>2.6070411766067343E-2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7.5161703449561745</v>
      </c>
      <c r="H422" s="10">
        <f t="shared" si="48"/>
        <v>-0.18311480851858525</v>
      </c>
      <c r="I422">
        <f t="shared" si="44"/>
        <v>-2.1973777022230232</v>
      </c>
      <c r="K422">
        <f t="shared" si="45"/>
        <v>-0.34351765867759609</v>
      </c>
      <c r="M422">
        <f t="shared" si="46"/>
        <v>-0.34351765867759609</v>
      </c>
      <c r="N422" s="13">
        <f t="shared" si="47"/>
        <v>2.5729074339134086E-2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7.5301597548800094</v>
      </c>
      <c r="H423" s="10">
        <f t="shared" si="48"/>
        <v>-0.18067777672135624</v>
      </c>
      <c r="I423">
        <f t="shared" si="44"/>
        <v>-2.168133320656275</v>
      </c>
      <c r="K423">
        <f t="shared" si="45"/>
        <v>-0.34002514918550053</v>
      </c>
      <c r="M423">
        <f t="shared" si="46"/>
        <v>-0.34002514918550053</v>
      </c>
      <c r="N423" s="13">
        <f t="shared" si="47"/>
        <v>2.539158511122673E-2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7.5441491648038435</v>
      </c>
      <c r="H424" s="10">
        <f t="shared" si="48"/>
        <v>-0.17827128491520544</v>
      </c>
      <c r="I424">
        <f t="shared" si="44"/>
        <v>-2.1392554189824651</v>
      </c>
      <c r="K424">
        <f t="shared" si="45"/>
        <v>-0.33656818771105235</v>
      </c>
      <c r="M424">
        <f t="shared" si="46"/>
        <v>-0.33656818771105235</v>
      </c>
      <c r="N424" s="13">
        <f t="shared" si="47"/>
        <v>2.5057909434757802E-2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7.5581385747276775</v>
      </c>
      <c r="H425" s="10">
        <f t="shared" si="48"/>
        <v>-0.17589497996341669</v>
      </c>
      <c r="I425">
        <f t="shared" si="44"/>
        <v>-2.1107397595610005</v>
      </c>
      <c r="K425">
        <f t="shared" si="45"/>
        <v>-0.33314641207046508</v>
      </c>
      <c r="M425">
        <f t="shared" si="46"/>
        <v>-0.33314641207046508</v>
      </c>
      <c r="N425" s="13">
        <f t="shared" si="47"/>
        <v>2.4728012899717652E-2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7.5721279846515115</v>
      </c>
      <c r="H426" s="10">
        <f t="shared" si="48"/>
        <v>-0.17354851238511493</v>
      </c>
      <c r="I426">
        <f t="shared" si="44"/>
        <v>-2.0825821486213791</v>
      </c>
      <c r="K426">
        <f t="shared" si="45"/>
        <v>-0.32975946376494314</v>
      </c>
      <c r="M426">
        <f t="shared" si="46"/>
        <v>-0.32975946376494314</v>
      </c>
      <c r="N426" s="13">
        <f t="shared" si="47"/>
        <v>2.4401861330991054E-2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7.5861173945753455</v>
      </c>
      <c r="H427" s="10">
        <f t="shared" si="48"/>
        <v>-0.17123153632269544</v>
      </c>
      <c r="I427">
        <f t="shared" si="44"/>
        <v>-2.0547784358723451</v>
      </c>
      <c r="K427">
        <f t="shared" si="45"/>
        <v>-0.3264069879436553</v>
      </c>
      <c r="M427">
        <f t="shared" si="46"/>
        <v>-0.3264069879436553</v>
      </c>
      <c r="N427" s="13">
        <f t="shared" si="47"/>
        <v>2.4079420785768853E-2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7.6001068044991795</v>
      </c>
      <c r="H428" s="10">
        <f t="shared" si="48"/>
        <v>-0.16894370950950247</v>
      </c>
      <c r="I428">
        <f t="shared" si="44"/>
        <v>-2.0273245141140297</v>
      </c>
      <c r="K428">
        <f t="shared" si="45"/>
        <v>-0.3230886333670569</v>
      </c>
      <c r="M428">
        <f t="shared" si="46"/>
        <v>-0.3230886333670569</v>
      </c>
      <c r="N428" s="13">
        <f t="shared" si="47"/>
        <v>2.3760657551051254E-2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7.6140962144230144</v>
      </c>
      <c r="H429" s="10">
        <f t="shared" si="48"/>
        <v>-0.16668469323775795</v>
      </c>
      <c r="I429">
        <f t="shared" si="44"/>
        <v>-2.0002163188530955</v>
      </c>
      <c r="K429">
        <f t="shared" si="45"/>
        <v>-0.31980405237056492</v>
      </c>
      <c r="M429">
        <f t="shared" si="46"/>
        <v>-0.31980405237056492</v>
      </c>
      <c r="N429" s="13">
        <f t="shared" si="47"/>
        <v>2.3445538141241517E-2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7.6280856243468476</v>
      </c>
      <c r="H430" s="10">
        <f t="shared" si="48"/>
        <v>-0.16445415232673491</v>
      </c>
      <c r="I430">
        <f t="shared" si="44"/>
        <v>-1.973449827920819</v>
      </c>
      <c r="K430">
        <f t="shared" si="45"/>
        <v>-0.31655290082857718</v>
      </c>
      <c r="M430">
        <f t="shared" si="46"/>
        <v>-0.31655290082857718</v>
      </c>
      <c r="N430" s="13">
        <f t="shared" si="47"/>
        <v>2.3134029295826666E-2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7.6420750342706816</v>
      </c>
      <c r="H431" s="10">
        <f t="shared" si="48"/>
        <v>-0.16225175509117631</v>
      </c>
      <c r="I431">
        <f t="shared" si="44"/>
        <v>-1.9470210610941159</v>
      </c>
      <c r="K431">
        <f t="shared" si="45"/>
        <v>-0.31333483811883533</v>
      </c>
      <c r="M431">
        <f t="shared" si="46"/>
        <v>-0.31333483811883533</v>
      </c>
      <c r="N431" s="13">
        <f t="shared" si="47"/>
        <v>2.2826097977142509E-2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7.6560644441945156</v>
      </c>
      <c r="H432" s="10">
        <f t="shared" si="48"/>
        <v>-0.16007717330995364</v>
      </c>
      <c r="I432">
        <f t="shared" si="44"/>
        <v>-1.9209260797194436</v>
      </c>
      <c r="K432">
        <f t="shared" si="45"/>
        <v>-0.31014952708713267</v>
      </c>
      <c r="M432">
        <f t="shared" si="46"/>
        <v>-0.31014952708713267</v>
      </c>
      <c r="N432" s="13">
        <f t="shared" si="47"/>
        <v>2.2521711368222782E-2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7.6700538541183505</v>
      </c>
      <c r="H433" s="10">
        <f t="shared" si="48"/>
        <v>-0.15793008219496563</v>
      </c>
      <c r="I433">
        <f t="shared" si="44"/>
        <v>-1.8951609863395875</v>
      </c>
      <c r="K433">
        <f t="shared" si="45"/>
        <v>-0.30699663401235822</v>
      </c>
      <c r="M433">
        <f t="shared" si="46"/>
        <v>-0.30699663401235822</v>
      </c>
      <c r="N433" s="13">
        <f t="shared" si="47"/>
        <v>2.222083687072739E-2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7.6840432640421845</v>
      </c>
      <c r="H434" s="10">
        <f t="shared" si="48"/>
        <v>-0.15581016036027417</v>
      </c>
      <c r="I434">
        <f t="shared" si="44"/>
        <v>-1.8697219243232901</v>
      </c>
      <c r="K434">
        <f t="shared" si="45"/>
        <v>-0.30387582857187712</v>
      </c>
      <c r="M434">
        <f t="shared" si="46"/>
        <v>-0.30387582857187712</v>
      </c>
      <c r="N434" s="13">
        <f t="shared" si="47"/>
        <v>2.1923442102948484E-2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7.6980326739660176</v>
      </c>
      <c r="H435" s="10">
        <f t="shared" si="48"/>
        <v>-0.1537170897914735</v>
      </c>
      <c r="I435">
        <f t="shared" si="44"/>
        <v>-1.8446050774976821</v>
      </c>
      <c r="K435">
        <f t="shared" si="45"/>
        <v>-0.30078678380724527</v>
      </c>
      <c r="M435">
        <f t="shared" si="46"/>
        <v>-0.30078678380724527</v>
      </c>
      <c r="N435" s="13">
        <f t="shared" si="47"/>
        <v>2.1629494897892735E-2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7.7120220838898526</v>
      </c>
      <c r="H436" s="10">
        <f t="shared" si="48"/>
        <v>-0.15165055581529388</v>
      </c>
      <c r="I436">
        <f t="shared" si="44"/>
        <v>-1.8198066697835267</v>
      </c>
      <c r="K436">
        <f t="shared" si="45"/>
        <v>-0.29772917609025534</v>
      </c>
      <c r="M436">
        <f t="shared" si="46"/>
        <v>-0.29772917609025534</v>
      </c>
      <c r="N436" s="13">
        <f t="shared" si="47"/>
        <v>2.1338963301436382E-2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7.7260114938136866</v>
      </c>
      <c r="H437" s="10">
        <f t="shared" si="48"/>
        <v>-0.14961024706943388</v>
      </c>
      <c r="I437">
        <f t="shared" si="44"/>
        <v>-1.7953229648332065</v>
      </c>
      <c r="K437">
        <f t="shared" si="45"/>
        <v>-0.29470268508931075</v>
      </c>
      <c r="M437">
        <f t="shared" si="46"/>
        <v>-0.29470268508931075</v>
      </c>
      <c r="N437" s="13">
        <f t="shared" si="47"/>
        <v>2.1051815570551812E-2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7.7400009037375206</v>
      </c>
      <c r="H438" s="10">
        <f t="shared" si="48"/>
        <v>-0.14759585547262277</v>
      </c>
      <c r="I438">
        <f t="shared" si="44"/>
        <v>-1.7711502656714733</v>
      </c>
      <c r="K438">
        <f t="shared" si="45"/>
        <v>-0.29170699373612535</v>
      </c>
      <c r="M438">
        <f t="shared" si="46"/>
        <v>-0.29170699373612535</v>
      </c>
      <c r="N438" s="13">
        <f t="shared" si="47"/>
        <v>2.0768020171602359E-2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7.7539903136613546</v>
      </c>
      <c r="H439" s="10">
        <f t="shared" si="48"/>
        <v>-0.14560707619490801</v>
      </c>
      <c r="I439">
        <f t="shared" si="44"/>
        <v>-1.7472849143388962</v>
      </c>
      <c r="K439">
        <f t="shared" si="45"/>
        <v>-0.28874178819274515</v>
      </c>
      <c r="M439">
        <f t="shared" si="46"/>
        <v>-0.28874178819274515</v>
      </c>
      <c r="N439" s="13">
        <f t="shared" si="47"/>
        <v>2.0487545778703785E-2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7.7679797235851886</v>
      </c>
      <c r="H440" s="10">
        <f t="shared" si="48"/>
        <v>-0.14364360762816847</v>
      </c>
      <c r="I440">
        <f t="shared" si="44"/>
        <v>-1.7237232915380216</v>
      </c>
      <c r="K440">
        <f t="shared" si="45"/>
        <v>-0.28580675781889375</v>
      </c>
      <c r="M440">
        <f t="shared" si="46"/>
        <v>-0.28580675781889375</v>
      </c>
      <c r="N440" s="13">
        <f t="shared" si="47"/>
        <v>2.0210361272150715E-2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7.7819691335090226</v>
      </c>
      <c r="H441" s="10">
        <f t="shared" si="48"/>
        <v>-0.14170515135684872</v>
      </c>
      <c r="I441">
        <f t="shared" si="44"/>
        <v>-1.7004618162821847</v>
      </c>
      <c r="K441">
        <f t="shared" si="45"/>
        <v>-0.28290159513963009</v>
      </c>
      <c r="M441">
        <f t="shared" si="46"/>
        <v>-0.28290159513963009</v>
      </c>
      <c r="N441" s="13">
        <f t="shared" si="47"/>
        <v>1.9936435736904141E-2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7.7959585434328567</v>
      </c>
      <c r="H442" s="10">
        <f t="shared" si="48"/>
        <v>-0.13979141212891594</v>
      </c>
      <c r="I442">
        <f t="shared" si="44"/>
        <v>-1.6774969455469912</v>
      </c>
      <c r="K442">
        <f t="shared" si="45"/>
        <v>-0.28002599581332843</v>
      </c>
      <c r="M442">
        <f t="shared" si="46"/>
        <v>-0.28002599581332843</v>
      </c>
      <c r="N442" s="13">
        <f t="shared" si="47"/>
        <v>1.9665738461140492E-2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7.8099479533566907</v>
      </c>
      <c r="H443" s="10">
        <f t="shared" si="48"/>
        <v>-0.13790209782703386</v>
      </c>
      <c r="I443">
        <f t="shared" si="44"/>
        <v>-1.6548251739244062</v>
      </c>
      <c r="K443">
        <f t="shared" si="45"/>
        <v>-0.27717965859996402</v>
      </c>
      <c r="M443">
        <f t="shared" si="46"/>
        <v>-0.27717965859996402</v>
      </c>
      <c r="N443" s="13">
        <f t="shared" si="47"/>
        <v>1.9398238934857252E-2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7.8239373632805247</v>
      </c>
      <c r="H444" s="10">
        <f t="shared" si="48"/>
        <v>-0.13603691943995538</v>
      </c>
      <c r="I444">
        <f t="shared" si="44"/>
        <v>-1.6324430332794646</v>
      </c>
      <c r="K444">
        <f t="shared" si="45"/>
        <v>-0.27436228532971385</v>
      </c>
      <c r="M444">
        <f t="shared" si="46"/>
        <v>-0.27436228532971385</v>
      </c>
      <c r="N444" s="13">
        <f t="shared" si="47"/>
        <v>1.9133906848535557E-2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7.8379267732043596</v>
      </c>
      <c r="H445" s="10">
        <f t="shared" si="48"/>
        <v>-0.13419559103412901</v>
      </c>
      <c r="I445">
        <f t="shared" si="44"/>
        <v>-1.610347092409548</v>
      </c>
      <c r="K445">
        <f t="shared" si="45"/>
        <v>-0.27157358087186151</v>
      </c>
      <c r="M445">
        <f t="shared" si="46"/>
        <v>-0.27157358087186151</v>
      </c>
      <c r="N445" s="13">
        <f t="shared" si="47"/>
        <v>1.8872712091856134E-2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7.8519161831281936</v>
      </c>
      <c r="H446" s="10">
        <f t="shared" si="48"/>
        <v>-0.13237782972552065</v>
      </c>
      <c r="I446">
        <f t="shared" si="44"/>
        <v>-1.5885339567062478</v>
      </c>
      <c r="K446">
        <f t="shared" si="45"/>
        <v>-0.26881325310400922</v>
      </c>
      <c r="M446">
        <f t="shared" si="46"/>
        <v>-0.26881325310400922</v>
      </c>
      <c r="N446" s="13">
        <f t="shared" si="47"/>
        <v>1.8614624752467425E-2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7.8659055930520276</v>
      </c>
      <c r="H447" s="10">
        <f t="shared" si="48"/>
        <v>-0.13058335565164561</v>
      </c>
      <c r="I447">
        <f t="shared" si="44"/>
        <v>-1.5670002678197474</v>
      </c>
      <c r="K447">
        <f t="shared" si="45"/>
        <v>-0.26608101288159014</v>
      </c>
      <c r="M447">
        <f t="shared" si="46"/>
        <v>-0.26608101288159014</v>
      </c>
      <c r="N447" s="13">
        <f t="shared" si="47"/>
        <v>1.8359615114803537E-2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7.8798950029758617</v>
      </c>
      <c r="H448" s="10">
        <f t="shared" si="48"/>
        <v>-0.12881189194381254</v>
      </c>
      <c r="I448">
        <f t="shared" si="44"/>
        <v>-1.5457427033257505</v>
      </c>
      <c r="K448">
        <f t="shared" si="45"/>
        <v>-0.26337657400768061</v>
      </c>
      <c r="M448">
        <f t="shared" si="46"/>
        <v>-0.26337657400768061</v>
      </c>
      <c r="N448" s="13">
        <f t="shared" si="47"/>
        <v>1.8107653658949896E-2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7.8938844128996966</v>
      </c>
      <c r="H449" s="10">
        <f t="shared" si="48"/>
        <v>-0.12706316469957449</v>
      </c>
      <c r="I449">
        <f t="shared" si="44"/>
        <v>-1.524757976394894</v>
      </c>
      <c r="K449">
        <f t="shared" si="45"/>
        <v>-0.26069965320311089</v>
      </c>
      <c r="M449">
        <f t="shared" si="46"/>
        <v>-0.26069965320311089</v>
      </c>
      <c r="N449" s="13">
        <f t="shared" si="47"/>
        <v>1.7858711059555818E-2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7.9078738228235297</v>
      </c>
      <c r="H450" s="10">
        <f t="shared" si="48"/>
        <v>-0.12533690295538871</v>
      </c>
      <c r="I450">
        <f t="shared" si="44"/>
        <v>-1.5040428354646647</v>
      </c>
      <c r="K450">
        <f t="shared" si="45"/>
        <v>-0.25804997007686836</v>
      </c>
      <c r="M450">
        <f t="shared" si="46"/>
        <v>-0.25804997007686836</v>
      </c>
      <c r="N450" s="13">
        <f t="shared" si="47"/>
        <v>1.7612758184790363E-2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7.9218632327473646</v>
      </c>
      <c r="H451" s="10">
        <f t="shared" si="48"/>
        <v>-0.12363283865948047</v>
      </c>
      <c r="I451">
        <f t="shared" si="44"/>
        <v>-1.4835940639137655</v>
      </c>
      <c r="K451">
        <f t="shared" si="45"/>
        <v>-0.25542724709679338</v>
      </c>
      <c r="M451">
        <f t="shared" si="46"/>
        <v>-0.25542724709679338</v>
      </c>
      <c r="N451" s="13">
        <f t="shared" si="47"/>
        <v>1.7369766095341257E-2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7.9358526426711977</v>
      </c>
      <c r="H452" s="10">
        <f t="shared" si="48"/>
        <v>-0.12195070664491248</v>
      </c>
      <c r="I452">
        <f t="shared" si="44"/>
        <v>-1.4634084797389497</v>
      </c>
      <c r="K452">
        <f t="shared" si="45"/>
        <v>-0.2528312095605651</v>
      </c>
      <c r="M452">
        <f t="shared" si="46"/>
        <v>-0.2528312095605651</v>
      </c>
      <c r="N452" s="13">
        <f t="shared" si="47"/>
        <v>1.7129706043454155E-2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7.9498420525950326</v>
      </c>
      <c r="H453" s="10">
        <f t="shared" si="48"/>
        <v>-0.12029024460285526</v>
      </c>
      <c r="I453">
        <f t="shared" si="44"/>
        <v>-1.4434829352342631</v>
      </c>
      <c r="K453">
        <f t="shared" si="45"/>
        <v>-0.25026158556697253</v>
      </c>
      <c r="M453">
        <f t="shared" si="46"/>
        <v>-0.25026158556697253</v>
      </c>
      <c r="N453" s="13">
        <f t="shared" si="47"/>
        <v>1.6892549472010829E-2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7.9638314625188666</v>
      </c>
      <c r="H454" s="10">
        <f t="shared" si="48"/>
        <v>-0.11865119305606028</v>
      </c>
      <c r="I454">
        <f t="shared" si="44"/>
        <v>-1.4238143166727233</v>
      </c>
      <c r="K454">
        <f t="shared" si="45"/>
        <v>-0.24771810598747182</v>
      </c>
      <c r="M454">
        <f t="shared" si="46"/>
        <v>-0.24771810598747182</v>
      </c>
      <c r="N454" s="13">
        <f t="shared" si="47"/>
        <v>1.6658268013644565E-2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7.9778208724427007</v>
      </c>
      <c r="H455" s="10">
        <f t="shared" si="48"/>
        <v>-0.11703329533253132</v>
      </c>
      <c r="I455">
        <f t="shared" si="44"/>
        <v>-1.4043995439903758</v>
      </c>
      <c r="K455">
        <f t="shared" si="45"/>
        <v>-0.24520050443802308</v>
      </c>
      <c r="M455">
        <f t="shared" si="46"/>
        <v>-0.24520050443802308</v>
      </c>
      <c r="N455" s="13">
        <f t="shared" si="47"/>
        <v>1.6426833489890848E-2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7.9918102823665347</v>
      </c>
      <c r="H456" s="10">
        <f t="shared" si="48"/>
        <v>-0.11543629753939531</v>
      </c>
      <c r="I456">
        <f t="shared" si="44"/>
        <v>-1.3852355704727437</v>
      </c>
      <c r="K456">
        <f t="shared" si="45"/>
        <v>-0.24270851725120898</v>
      </c>
      <c r="M456">
        <f t="shared" si="46"/>
        <v>-0.24270851725120898</v>
      </c>
      <c r="N456" s="13">
        <f t="shared" si="47"/>
        <v>1.6198217910372174E-2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8.0057996922903687</v>
      </c>
      <c r="H457" s="10">
        <f t="shared" si="48"/>
        <v>-0.11385994853696915</v>
      </c>
      <c r="I457">
        <f t="shared" si="44"/>
        <v>-1.3663193824436299</v>
      </c>
      <c r="K457">
        <f t="shared" si="45"/>
        <v>-0.24024188344862663</v>
      </c>
      <c r="M457">
        <f t="shared" si="46"/>
        <v>-0.24024188344862663</v>
      </c>
      <c r="N457" s="13">
        <f t="shared" si="47"/>
        <v>1.5972393472014425E-2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8.0197891022142027</v>
      </c>
      <c r="H458" s="10">
        <f t="shared" si="48"/>
        <v>-0.11230399991302258</v>
      </c>
      <c r="I458">
        <f t="shared" si="44"/>
        <v>-1.3476479989562709</v>
      </c>
      <c r="K458">
        <f t="shared" si="45"/>
        <v>-0.23780034471355807</v>
      </c>
      <c r="M458">
        <f t="shared" si="46"/>
        <v>-0.23780034471355807</v>
      </c>
      <c r="N458" s="13">
        <f t="shared" si="47"/>
        <v>1.5749332558294894E-2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8.0337785121380367</v>
      </c>
      <c r="H459" s="10">
        <f t="shared" si="48"/>
        <v>-0.11076820595723547</v>
      </c>
      <c r="I459">
        <f t="shared" si="44"/>
        <v>-1.3292184714868256</v>
      </c>
      <c r="K459">
        <f t="shared" si="45"/>
        <v>-0.23538364536390827</v>
      </c>
      <c r="M459">
        <f t="shared" si="46"/>
        <v>-0.23538364536390827</v>
      </c>
      <c r="N459" s="13">
        <f t="shared" si="47"/>
        <v>1.552900773851814E-2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8.0477679220618707</v>
      </c>
      <c r="H460" s="10">
        <f t="shared" si="48"/>
        <v>-0.10925232363584721</v>
      </c>
      <c r="I460">
        <f t="shared" si="44"/>
        <v>-1.3110278836301665</v>
      </c>
      <c r="K460">
        <f t="shared" si="45"/>
        <v>-0.23299153232541545</v>
      </c>
      <c r="M460">
        <f t="shared" si="46"/>
        <v>-0.23299153232541545</v>
      </c>
      <c r="N460" s="13">
        <f t="shared" si="47"/>
        <v>1.531139176712052E-2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8.0617573319857048</v>
      </c>
      <c r="H461" s="10">
        <f t="shared" si="48"/>
        <v>-0.10775611256649888</v>
      </c>
      <c r="I461">
        <f t="shared" si="44"/>
        <v>-1.2930733507979866</v>
      </c>
      <c r="K461">
        <f t="shared" si="45"/>
        <v>-0.23062375510512659</v>
      </c>
      <c r="M461">
        <f t="shared" si="46"/>
        <v>-0.23062375510512659</v>
      </c>
      <c r="N461" s="13">
        <f t="shared" si="47"/>
        <v>1.5096457582999998E-2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8.0757467419095406</v>
      </c>
      <c r="H462" s="10">
        <f t="shared" si="48"/>
        <v>-0.10627933499326452</v>
      </c>
      <c r="I462">
        <f t="shared" si="44"/>
        <v>-1.2753520199191741</v>
      </c>
      <c r="K462">
        <f t="shared" si="45"/>
        <v>-0.22828006576513871</v>
      </c>
      <c r="M462">
        <f t="shared" si="46"/>
        <v>-0.22828006576513871</v>
      </c>
      <c r="N462" s="13">
        <f t="shared" si="47"/>
        <v>1.4884178308871331E-2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8.0897361518333728</v>
      </c>
      <c r="H463" s="10">
        <f t="shared" si="48"/>
        <v>-0.10482175576187286</v>
      </c>
      <c r="I463">
        <f t="shared" si="44"/>
        <v>-1.2578610691424743</v>
      </c>
      <c r="K463">
        <f t="shared" si="45"/>
        <v>-0.22596021889660137</v>
      </c>
      <c r="M463">
        <f t="shared" si="46"/>
        <v>-0.22596021889660137</v>
      </c>
      <c r="N463" s="13">
        <f t="shared" si="47"/>
        <v>1.4674527250643978E-2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8.1037255617572086</v>
      </c>
      <c r="H464" s="10">
        <f t="shared" si="48"/>
        <v>-0.10338314229511568</v>
      </c>
      <c r="I464">
        <f t="shared" si="44"/>
        <v>-1.2405977075413881</v>
      </c>
      <c r="K464">
        <f t="shared" si="45"/>
        <v>-0.22366397159397722</v>
      </c>
      <c r="M464">
        <f t="shared" si="46"/>
        <v>-0.22366397159397722</v>
      </c>
      <c r="N464" s="13">
        <f t="shared" si="47"/>
        <v>1.4467477896821868E-2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8.1177149716810408</v>
      </c>
      <c r="H465" s="10">
        <f t="shared" si="48"/>
        <v>-0.10196326456844414</v>
      </c>
      <c r="I465">
        <f t="shared" si="44"/>
        <v>-1.2235591748213297</v>
      </c>
      <c r="K465">
        <f t="shared" si="45"/>
        <v>-0.22139108342956496</v>
      </c>
      <c r="M465">
        <f t="shared" si="46"/>
        <v>-0.22139108342956496</v>
      </c>
      <c r="N465" s="13">
        <f t="shared" si="47"/>
        <v>1.4263003917924686E-2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8.1317043816048766</v>
      </c>
      <c r="H466" s="10">
        <f t="shared" si="48"/>
        <v>-0.10056189508574935</v>
      </c>
      <c r="I466">
        <f t="shared" si="44"/>
        <v>-1.2067427410289921</v>
      </c>
      <c r="K466">
        <f t="shared" si="45"/>
        <v>-0.21914131642826951</v>
      </c>
      <c r="M466">
        <f t="shared" si="46"/>
        <v>-0.21914131642826951</v>
      </c>
      <c r="N466" s="13">
        <f t="shared" si="47"/>
        <v>1.4061079165926924E-2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8.1456937915287089</v>
      </c>
      <c r="H467" s="10">
        <f t="shared" si="48"/>
        <v>-9.9178808855328607E-2</v>
      </c>
      <c r="I467">
        <f t="shared" si="44"/>
        <v>-1.1901457062639433</v>
      </c>
      <c r="K467">
        <f t="shared" si="45"/>
        <v>-0.21691443504263333</v>
      </c>
      <c r="M467">
        <f t="shared" si="46"/>
        <v>-0.21691443504263333</v>
      </c>
      <c r="N467" s="13">
        <f t="shared" si="47"/>
        <v>1.3861677673716754E-2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8.1596832014525447</v>
      </c>
      <c r="H468" s="10">
        <f t="shared" si="48"/>
        <v>-9.7813783366033677E-2</v>
      </c>
      <c r="I468">
        <f t="shared" ref="I468:I469" si="50">H468*$E$6</f>
        <v>-1.1737654003924041</v>
      </c>
      <c r="K468">
        <f t="shared" ref="K468:K469" si="51">$L$9*$L$6*EXP(-$L$4*(G468/$L$10-1))+6*$L$6*EXP(-$L$4*(SQRT(2)*G468/$L$10-1))+24*$L$6*EXP(-$L$4*(SQRT(3)*G468/$L$10-1))+12*$L$6*EXP(-$L$4*(SQRT(4)*G468/$L$10-1))+24*$L$6*EXP(-$L$4*(SQRT(5)*G468/$L$10-1))-SQRT($L$9*$L$7^2*EXP(-2*$L$5*(G468/$L$10-1))+6*$L$7^2*EXP(-2*$L$5*(SQRT(2)*G468/$L$10-1))+24*$L$7^2*EXP(-2*$L$5*(SQRT(3)*G468/$L$10-1))+12*$L$7^2*EXP(-2*$L$5*(SQRT(4)*G468/$L$10-1))+24*$L$7^2*EXP(-2*$L$5*(SQRT(5)*G468/$L$10-1)))</f>
        <v>-0.21471020612810854</v>
      </c>
      <c r="M468">
        <f t="shared" ref="M468:M469" si="52">$L$9*$O$6*EXP(-$O$4*(G468/$L$10-1))+6*$O$6*EXP(-$O$4*(SQRT(2)*G468/$L$10-1))+24*$O$6*EXP(-$O$4*(SQRT(3)*G468/$L$10-1))+12*$O$6*EXP(-$O$4*(SQRT(4)*G468/$L$10-1))+24*$O$6*EXP(-$O$4*(SQRT(5)*G468/$L$10-1))-SQRT($L$9*$O$7^2*EXP(-2*$O$5*(G468/$L$10-1))+6*$O$7^2*EXP(-2*$O$5*(SQRT(2)*G468/$L$10-1))+24*$O$7^2*EXP(-2*$O$5*(SQRT(3)*G468/$L$10-1))+12*$O$7^2*EXP(-2*$O$5*(SQRT(4)*G468/$L$10-1))+24*$O$7^2*EXP(-2*$O$5*(SQRT(5)*G468/$L$10-1)))</f>
        <v>-0.21471020612810854</v>
      </c>
      <c r="N468" s="13">
        <f t="shared" ref="N468:N469" si="53">(M468-H468)^2*O468</f>
        <v>1.3664773654569733E-2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8.1736726113763787</v>
      </c>
      <c r="H469" s="10">
        <f t="shared" si="48"/>
        <v>-9.6466598563602124E-2</v>
      </c>
      <c r="I469">
        <f t="shared" si="50"/>
        <v>-1.1575991827632255</v>
      </c>
      <c r="K469">
        <f t="shared" si="51"/>
        <v>-0.21252839891858696</v>
      </c>
      <c r="M469">
        <f t="shared" si="52"/>
        <v>-0.21252839891858696</v>
      </c>
      <c r="N469" s="13">
        <f t="shared" si="53"/>
        <v>1.347034150164036E-2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X5" sqref="R5:X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7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-8.4693000000000005</v>
      </c>
      <c r="D4" s="21" t="s">
        <v>8</v>
      </c>
      <c r="E4" s="4">
        <f>E11</f>
        <v>2.4595728466269828</v>
      </c>
      <c r="F4" t="s">
        <v>188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69">
        <v>11.454000000000001</v>
      </c>
      <c r="D5" s="2" t="s">
        <v>3</v>
      </c>
      <c r="E5" s="5">
        <f>O10</f>
        <v>4.9963152245224705E-2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72">
        <f>L10</f>
        <v>2.4595728466269828</v>
      </c>
      <c r="S5" s="72">
        <f>L4</f>
        <v>5.5442358110598677</v>
      </c>
      <c r="T5" s="72">
        <f>L5</f>
        <v>1.8794019698508024</v>
      </c>
      <c r="U5" s="72">
        <f>L6</f>
        <v>0.43433192167062779</v>
      </c>
      <c r="V5" s="72">
        <f>L7</f>
        <v>3.6204509313162276</v>
      </c>
      <c r="W5" s="72">
        <f>$L$10*2/(SQRT(3)/2)</f>
        <v>5.6801401803663314</v>
      </c>
      <c r="X5" s="72">
        <f>$L$10*2/(SQRT(3)/2)*0.25+$L$10*SQRT(5)/(SQRT(3)/2)*0.75</f>
        <v>6.1829773819767198</v>
      </c>
      <c r="Y5" s="64">
        <f>$L$10*2/(SQRT(3)/2)*0.25+$L$10*SQRT(5)/(SQRT(3)/2)*0.75</f>
        <v>6.1829773819767198</v>
      </c>
      <c r="Z5" s="29" t="str">
        <f>B3</f>
        <v>Fe</v>
      </c>
      <c r="AA5" s="30" t="str">
        <f>B3</f>
        <v>Fe</v>
      </c>
    </row>
    <row r="6" spans="1:27" x14ac:dyDescent="0.4">
      <c r="A6" s="2" t="s">
        <v>0</v>
      </c>
      <c r="B6" s="69">
        <v>1.036</v>
      </c>
      <c r="D6" s="2" t="s">
        <v>13</v>
      </c>
      <c r="E6" s="1">
        <v>8</v>
      </c>
      <c r="F6" t="s">
        <v>272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2" t="s">
        <v>1</v>
      </c>
      <c r="B7" s="69">
        <v>3.9580000000000002</v>
      </c>
      <c r="C7" t="s">
        <v>262</v>
      </c>
      <c r="D7" s="2" t="s">
        <v>31</v>
      </c>
      <c r="E7" s="1">
        <v>2</v>
      </c>
      <c r="F7" t="s">
        <v>273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274</v>
      </c>
      <c r="Q8" s="26" t="s">
        <v>279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272</v>
      </c>
      <c r="N9" s="3" t="s">
        <v>70</v>
      </c>
      <c r="O9" s="1">
        <f>O4/O5</f>
        <v>2.95</v>
      </c>
      <c r="Q9" s="28" t="s">
        <v>247</v>
      </c>
      <c r="R9" s="72">
        <f>L10</f>
        <v>2.4595728466269828</v>
      </c>
      <c r="S9" s="72">
        <f>O4</f>
        <v>5.5442358110598677</v>
      </c>
      <c r="T9" s="72">
        <f>O5</f>
        <v>1.8794019698508024</v>
      </c>
      <c r="U9" s="72">
        <f>O6</f>
        <v>0.43433192167062779</v>
      </c>
      <c r="V9" s="72">
        <f>O7</f>
        <v>3.6204509313162276</v>
      </c>
      <c r="W9" s="72">
        <f>$L$10*2/(SQRT(3)/2)</f>
        <v>5.6801401803663314</v>
      </c>
      <c r="X9" s="72">
        <f>$L$10*2/(SQRT(3)/2)*0.25+$L$10*SQRT(5)/(SQRT(3)/2)*0.75</f>
        <v>6.1829773819767198</v>
      </c>
      <c r="Y9" s="29" t="s">
        <v>114</v>
      </c>
      <c r="Z9" s="29" t="str">
        <f>B3</f>
        <v>Fe</v>
      </c>
      <c r="AA9" s="30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2.4595728466269828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275</v>
      </c>
      <c r="N11" s="63" t="s">
        <v>264</v>
      </c>
      <c r="O11" s="20">
        <f>G119</f>
        <v>3.1522067190832996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8.3163986015327374E-2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0.22136020224342778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$6*EXP(-$L$4*(G19/$L$10-1))+6*$L$6*EXP(-$L$4*(2/SQRT(3)*G19/$L$10-1))+12*$L$6*EXP(-$L$4*(SQRT(2)*2/SQRT(3)*G19/$L$10-1))+24*$L$6*EXP(-$L$4*(SQRT(11)/2*2/SQRT(3)*G19/$L$10-1))+8*$L$6*EXP(-$L$4*(2*G19/$L$10-1))+6*$L$6*EXP(-$L$4*(2*2/SQRT(3)*G19/$L$10-1))-SQRT($L$9*$L$7^2*EXP(-2*$L$5*(G19/$L$10-1))+6*$L$7^2*EXP(-2*$L$5*(2/SQRT(3)*G19/$L$10-1))+12*$L$7^2*EXP(-2*$L$5*(SQRT(2)*2/SQRT(3)*G19/$L$10-1))+24*$L$7^2*EXP(-2*$L$5*(SQRT(11)/2*2/SQRT(3)*G19/$L$10-1))+8*$L$7^2*EXP(-2*$L$5*(2*G19/$L$10-1))+6*$L$7^2*EXP(-2*$L$5*(2*2/SQRT(3)*G19/$L$10-1)))</f>
        <v>1.6923016959947397</v>
      </c>
      <c r="M19">
        <f>$L$9*$O$6*EXP(-$O$4*(G19/$L$10-1))+6*$O$6*EXP(-$O$4*(2/SQRT(3)*G19/$L$10-1))+12*$O$6*EXP(-$O$4*(SQRT(2)*2/SQRT(3)*G19/$L$10-1))+24*$O$6*EXP(-$O$4*(SQRT(11)/2*2/SQRT(3)*G19/$L$10-1))+8*$O$6*EXP(-$O$4*(2*G19/$L$10-1))+6*$O$6*EXP(-$O$4*(2*2/SQRT(3)*G19/$L$10-1))-SQRT($L$9*$O$7^2*EXP(-2*$O$5*(G19/$L$10-1))+6*$O$7^2*EXP(-2*$O$5*(2/SQRT(3)*G19/$L$10-1))+12*$O$7^2*EXP(-2*$O$5*(SQRT(2)*2/SQRT(3)*G19/$L$10-1))+24*$O$7^2*EXP(-2*$O$5*(SQRT(11)/2*2/SQRT(3)*G19/$L$10-1))+8*$O$7^2*EXP(-2*$O$5*(2*G19/$L$10-1))+6*$O$7^2*EXP(-2*$O$5*(2*2/SQRT(3)*G19/$L$10-1)))</f>
        <v>1.6923016959947397</v>
      </c>
      <c r="N19" s="13">
        <f>(M19-H19)^2*O19</f>
        <v>0.29382122548156553</v>
      </c>
      <c r="O19" s="13">
        <v>1</v>
      </c>
      <c r="P19" s="14">
        <f>SUMSQ(N26:N295)</f>
        <v>1.1663374584087132E-2</v>
      </c>
      <c r="Q19" s="1" t="s">
        <v>65</v>
      </c>
      <c r="R19" s="19">
        <f>O4/(O4-O5)*-B4/SQRT(L9)</f>
        <v>4.5299136955421844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$6*EXP(-$L$4*(G20/$L$10-1))+6*$L$6*EXP(-$L$4*(2/SQRT(3)*G20/$L$10-1))+12*$L$6*EXP(-$L$4*(SQRT(2)*2/SQRT(3)*G20/$L$10-1))+24*$L$6*EXP(-$L$4*(SQRT(11)/2*2/SQRT(3)*G20/$L$10-1))+8*$L$6*EXP(-$L$4*(2*G20/$L$10-1))+6*$L$6*EXP(-$L$4*(2*2/SQRT(3)*G20/$L$10-1))-SQRT($L$9*$L$7^2*EXP(-2*$L$5*(G20/$L$10-1))+6*$L$7^2*EXP(-2*$L$5*(2/SQRT(3)*G20/$L$10-1))+12*$L$7^2*EXP(-2*$L$5*(SQRT(2)*2/SQRT(3)*G20/$L$10-1))+24*$L$7^2*EXP(-2*$L$5*(SQRT(11)/2*2/SQRT(3)*G20/$L$10-1))+8*$L$7^2*EXP(-2*$L$5*(2*G20/$L$10-1))+6*$L$7^2*EXP(-2*$L$5*(2*2/SQRT(3)*G20/$L$10-1)))</f>
        <v>1.0853699180382392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+6*$O$6*EXP(-$O$4*(2*2/SQRT(3)*G20/$L$10-1))-SQRT($L$9*$O$7^2*EXP(-2*$O$5*(G20/$L$10-1))+6*$O$7^2*EXP(-2*$O$5*(2/SQRT(3)*G20/$L$10-1))+12*$O$7^2*EXP(-2*$O$5*(SQRT(2)*2/SQRT(3)*G20/$L$10-1))+24*$O$7^2*EXP(-2*$O$5*(SQRT(11)/2*2/SQRT(3)*G20/$L$10-1))+8*$O$7^2*EXP(-2*$O$5*(2*G20/$L$10-1))+6*$O$7^2*EXP(-2*$O$5*(2*2/SQRT(3)*G20/$L$10-1)))</f>
        <v>1.0853699180382392</v>
      </c>
      <c r="N20" s="13">
        <f t="shared" ref="N20:N83" si="5">(M20-H20)^2*O20</f>
        <v>0.22612255142705917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0.50802334038402819</v>
      </c>
      <c r="M21">
        <f t="shared" si="4"/>
        <v>0.50802334038402819</v>
      </c>
      <c r="N21" s="13">
        <f t="shared" si="5"/>
        <v>0.17224960162339001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-2.7736535012516939E-3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-4.1011996338770729E-2</v>
      </c>
      <c r="M22">
        <f t="shared" si="4"/>
        <v>-4.1011996338770729E-2</v>
      </c>
      <c r="N22" s="13">
        <f t="shared" si="5"/>
        <v>0.12968757094716463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-0.56295400392678374</v>
      </c>
      <c r="M23">
        <f t="shared" si="4"/>
        <v>-0.56295400392678374</v>
      </c>
      <c r="N23" s="13">
        <f t="shared" si="5"/>
        <v>9.6335222744894394E-2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-1.0589671556259646</v>
      </c>
      <c r="M24">
        <f t="shared" si="4"/>
        <v>-1.0589671556259646</v>
      </c>
      <c r="N24" s="13">
        <f t="shared" si="5"/>
        <v>7.0442400100879432E-2</v>
      </c>
      <c r="O24" s="13">
        <v>1</v>
      </c>
      <c r="Q24" s="17" t="s">
        <v>61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-1.530164966204353</v>
      </c>
      <c r="M25">
        <f t="shared" si="4"/>
        <v>-1.530164966204353</v>
      </c>
      <c r="N25" s="13">
        <f t="shared" si="5"/>
        <v>5.0556342869405108E-2</v>
      </c>
      <c r="O25" s="13">
        <v>1</v>
      </c>
      <c r="Q25" s="17" t="s">
        <v>62</v>
      </c>
      <c r="R25" s="19">
        <f>O4/(O4-O5)*-B4/SQRT(L9)</f>
        <v>4.5299136955421844</v>
      </c>
      <c r="V25" s="2" t="s">
        <v>106</v>
      </c>
      <c r="W25" s="1">
        <f>(-B4/(12*PI()*B6*W26))^(1/2)</f>
        <v>0.39216494029819043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-1.9776123497860176</v>
      </c>
      <c r="M26">
        <f t="shared" si="4"/>
        <v>-1.9776123497860176</v>
      </c>
      <c r="N26" s="13">
        <f t="shared" si="5"/>
        <v>3.547563773622088E-2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-2.4023278617944221</v>
      </c>
      <c r="M27">
        <f t="shared" si="4"/>
        <v>-2.4023278617944221</v>
      </c>
      <c r="N27" s="13">
        <f t="shared" si="5"/>
        <v>2.4210777876661135E-2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-2.8052858310102131</v>
      </c>
      <c r="M28">
        <f t="shared" si="4"/>
        <v>-2.8052858310102131</v>
      </c>
      <c r="N28" s="13">
        <f t="shared" si="5"/>
        <v>1.5950439732457918E-2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2.4681359434086114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-3.1874183874235413</v>
      </c>
      <c r="M29">
        <f t="shared" si="4"/>
        <v>-3.1874183874235413</v>
      </c>
      <c r="N29" s="13">
        <f t="shared" si="5"/>
        <v>1.003269923064426E-2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3.8306422018876281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-3.5496173912549551</v>
      </c>
      <c r="M30">
        <f t="shared" si="4"/>
        <v>-3.5496173912549551</v>
      </c>
      <c r="N30" s="13">
        <f t="shared" si="5"/>
        <v>5.920510352508887E-3</v>
      </c>
      <c r="O30" s="13">
        <v>1</v>
      </c>
      <c r="V30" s="22" t="s">
        <v>22</v>
      </c>
      <c r="W30" s="1">
        <f>1/(O5*W25^2)</f>
        <v>3.4597346595941607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-3.8927362682300135</v>
      </c>
      <c r="M31">
        <f t="shared" si="4"/>
        <v>-3.8927362682300135</v>
      </c>
      <c r="N31" s="13">
        <f t="shared" si="5"/>
        <v>3.1808570385473195E-3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-4.2175917559188676</v>
      </c>
      <c r="M32">
        <f t="shared" si="4"/>
        <v>-4.2175917559188676</v>
      </c>
      <c r="N32" s="13">
        <f t="shared" si="5"/>
        <v>1.467066495462657E-3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-4.5249655656947283</v>
      </c>
      <c r="M33">
        <f t="shared" si="4"/>
        <v>-4.5249655656947283</v>
      </c>
      <c r="N33" s="13">
        <f t="shared" si="5"/>
        <v>5.0383938368321591E-4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-4.8156059646211524</v>
      </c>
      <c r="M34">
        <f t="shared" si="4"/>
        <v>-4.8156059646211524</v>
      </c>
      <c r="N34" s="13">
        <f t="shared" si="5"/>
        <v>7.4611282709349686E-5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-5.0902292813478027</v>
      </c>
      <c r="M35">
        <f t="shared" si="4"/>
        <v>-5.0902292813478027</v>
      </c>
      <c r="N35" s="13">
        <f t="shared" si="5"/>
        <v>1.0911291022974866E-5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-5.3495213398770236</v>
      </c>
      <c r="M36">
        <f t="shared" si="4"/>
        <v>-5.3495213398770236</v>
      </c>
      <c r="N36" s="13">
        <f t="shared" si="5"/>
        <v>1.8342852910953103E-4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-5.5941388248581063</v>
      </c>
      <c r="M37">
        <f t="shared" si="4"/>
        <v>-5.5941388248581063</v>
      </c>
      <c r="N37" s="13">
        <f t="shared" si="5"/>
        <v>4.9453648159276671E-4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-5.8247105818715816</v>
      </c>
      <c r="M38">
        <f t="shared" si="4"/>
        <v>-5.8247105818715816</v>
      </c>
      <c r="N38" s="13">
        <f t="shared" si="5"/>
        <v>8.7205924484728644E-4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-6.0418388559830269</v>
      </c>
      <c r="M39">
        <f t="shared" si="4"/>
        <v>-6.0418388559830269</v>
      </c>
      <c r="N39" s="13">
        <f t="shared" si="5"/>
        <v>1.2640934625068395E-3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-6.246100471671868</v>
      </c>
      <c r="M40">
        <f t="shared" si="4"/>
        <v>-6.246100471671868</v>
      </c>
      <c r="N40" s="13">
        <f t="shared" si="5"/>
        <v>1.6347255809768639E-3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-6.438047957077071</v>
      </c>
      <c r="M41">
        <f t="shared" si="4"/>
        <v>-6.438047957077071</v>
      </c>
      <c r="N41" s="13">
        <f t="shared" si="5"/>
        <v>1.960506522444198E-3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-6.6182106153466851</v>
      </c>
      <c r="M42">
        <f t="shared" si="4"/>
        <v>-6.6182106153466851</v>
      </c>
      <c r="N42" s="13">
        <f t="shared" si="5"/>
        <v>2.2275653778000399E-3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-6.7870955457316491</v>
      </c>
      <c r="M43">
        <f t="shared" si="4"/>
        <v>-6.7870955457316491</v>
      </c>
      <c r="N43" s="13">
        <f t="shared" si="5"/>
        <v>2.4292606388367642E-3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-6.9451886169258508</v>
      </c>
      <c r="M44">
        <f t="shared" si="4"/>
        <v>-6.9451886169258508</v>
      </c>
      <c r="N44" s="13">
        <f t="shared" si="5"/>
        <v>2.564282145296731E-3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-7.0929553950235018</v>
      </c>
      <c r="M45">
        <f t="shared" si="4"/>
        <v>-7.0929553950235018</v>
      </c>
      <c r="N45" s="13">
        <f t="shared" si="5"/>
        <v>2.6351296051665939E-3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-7.2308420283411525</v>
      </c>
      <c r="M46">
        <f t="shared" si="4"/>
        <v>-7.2308420283411525</v>
      </c>
      <c r="N46" s="13">
        <f t="shared" si="5"/>
        <v>2.6469045081804949E-3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-7.3592760912345003</v>
      </c>
      <c r="M47">
        <f t="shared" si="4"/>
        <v>-7.3592760912345003</v>
      </c>
      <c r="N47" s="13">
        <f t="shared" si="5"/>
        <v>2.6063617139753881E-3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-7.4786673889294448</v>
      </c>
      <c r="M48">
        <f t="shared" si="4"/>
        <v>-7.4786673889294448</v>
      </c>
      <c r="N48" s="13">
        <f t="shared" si="5"/>
        <v>2.521175151644902E-3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-7.5894087252821354</v>
      </c>
      <c r="M49">
        <f t="shared" si="4"/>
        <v>-7.5894087252821354</v>
      </c>
      <c r="N49" s="13">
        <f t="shared" si="5"/>
        <v>2.3993790864230077E-3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-7.6918766352836663</v>
      </c>
      <c r="M50">
        <f t="shared" si="4"/>
        <v>-7.6918766352836663</v>
      </c>
      <c r="N50" s="13">
        <f t="shared" si="5"/>
        <v>2.2489524406094238E-3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-7.7864320840313184</v>
      </c>
      <c r="M51">
        <f t="shared" si="4"/>
        <v>-7.7864320840313184</v>
      </c>
      <c r="N51" s="13">
        <f t="shared" si="5"/>
        <v>2.0775188298158562E-3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-7.8734211337994839</v>
      </c>
      <c r="M52">
        <f t="shared" si="4"/>
        <v>-7.8734211337994839</v>
      </c>
      <c r="N52" s="13">
        <f t="shared" si="5"/>
        <v>1.8921394058801519E-3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-7.9531755807596856</v>
      </c>
      <c r="M53">
        <f t="shared" si="4"/>
        <v>-7.9531755807596856</v>
      </c>
      <c r="N53" s="13">
        <f t="shared" si="5"/>
        <v>1.6991793839267451E-3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-8.0260135628193918</v>
      </c>
      <c r="M54">
        <f t="shared" si="4"/>
        <v>-8.0260135628193918</v>
      </c>
      <c r="N54" s="13">
        <f t="shared" si="5"/>
        <v>1.504232359708847E-3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-8.0922401399744111</v>
      </c>
      <c r="M55">
        <f t="shared" si="4"/>
        <v>-8.0922401399744111</v>
      </c>
      <c r="N55" s="13">
        <f t="shared" si="5"/>
        <v>1.3120892704507265E-3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-8.1521478484983092</v>
      </c>
      <c r="M56">
        <f t="shared" si="4"/>
        <v>-8.1521478484983092</v>
      </c>
      <c r="N56" s="13">
        <f t="shared" si="5"/>
        <v>1.1267411838155796E-3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-8.206017230225001</v>
      </c>
      <c r="M57">
        <f t="shared" si="4"/>
        <v>-8.206017230225001</v>
      </c>
      <c r="N57" s="13">
        <f t="shared" si="5"/>
        <v>9.5140707294391342E-4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-8.254117338116906</v>
      </c>
      <c r="M58">
        <f t="shared" si="4"/>
        <v>-8.254117338116906</v>
      </c>
      <c r="N58" s="13">
        <f t="shared" si="5"/>
        <v>7.8857940073635954E-4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-8.2967062192505736</v>
      </c>
      <c r="M59">
        <f t="shared" si="4"/>
        <v>-8.2967062192505736</v>
      </c>
      <c r="N59" s="13">
        <f t="shared" si="5"/>
        <v>6.4008173717890291E-4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-8.3340313762946074</v>
      </c>
      <c r="M60">
        <f t="shared" si="4"/>
        <v>-8.3340313762946074</v>
      </c>
      <c r="N60" s="13">
        <f t="shared" si="5"/>
        <v>5.0713380733194522E-4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-8.3663302085004663</v>
      </c>
      <c r="M61">
        <f t="shared" si="4"/>
        <v>-8.3663302085004663</v>
      </c>
      <c r="N61" s="13">
        <f t="shared" si="5"/>
        <v>3.9042034733745642E-4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-8.3938304331754203</v>
      </c>
      <c r="M62">
        <f t="shared" si="4"/>
        <v>-8.3938304331754203</v>
      </c>
      <c r="N62" s="13">
        <f t="shared" si="5"/>
        <v>2.9016095984567541E-4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-8.4167504885584172</v>
      </c>
      <c r="M63">
        <f t="shared" si="4"/>
        <v>-8.4167504885584172</v>
      </c>
      <c r="N63" s="13">
        <f t="shared" si="5"/>
        <v>2.0617883318896327E-4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-8.435299918973417</v>
      </c>
      <c r="M64">
        <f t="shared" si="4"/>
        <v>-8.435299918973417</v>
      </c>
      <c r="N64" s="13">
        <f t="shared" si="5"/>
        <v>1.3796674161013734E-4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-8.4496797430913073</v>
      </c>
      <c r="M65">
        <f t="shared" si="4"/>
        <v>-8.4496797430913073</v>
      </c>
      <c r="N65" s="13">
        <f t="shared" si="5"/>
        <v>8.4749195246738019E-5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-8.4600828060900071</v>
      </c>
      <c r="M66">
        <f t="shared" si="4"/>
        <v>-8.4600828060900071</v>
      </c>
      <c r="N66" s="13">
        <f t="shared" si="5"/>
        <v>4.5539974103866748E-5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-8.4666941164632519</v>
      </c>
      <c r="M67">
        <f t="shared" si="4"/>
        <v>-8.4666941164632519</v>
      </c>
      <c r="N67" s="13">
        <f t="shared" si="5"/>
        <v>1.9194573515450411E-5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-8.4696911681914244</v>
      </c>
      <c r="M68">
        <f t="shared" si="4"/>
        <v>-8.4696911681914244</v>
      </c>
      <c r="N68" s="13">
        <f t="shared" si="5"/>
        <v>4.4573212227693663E-2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1"/>
        <v>2.4595728466269828</v>
      </c>
      <c r="H69" s="53">
        <f t="shared" si="6"/>
        <v>-8.4693000000000005</v>
      </c>
      <c r="I69" s="50">
        <f t="shared" si="2"/>
        <v>-67.754400000000004</v>
      </c>
      <c r="J69" s="50"/>
      <c r="K69">
        <f t="shared" si="3"/>
        <v>-8.4692442489525543</v>
      </c>
      <c r="M69">
        <f t="shared" si="4"/>
        <v>-8.4692442489525543</v>
      </c>
      <c r="N69" s="54">
        <f t="shared" si="5"/>
        <v>3.1081792913429681E-5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-8.4655167350182197</v>
      </c>
      <c r="M70">
        <f t="shared" si="4"/>
        <v>-8.4655167350182197</v>
      </c>
      <c r="N70" s="13">
        <f t="shared" si="5"/>
        <v>4.4738150490891873E-2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-8.4586653734474737</v>
      </c>
      <c r="M71">
        <f t="shared" si="4"/>
        <v>-8.4586653734474737</v>
      </c>
      <c r="N71" s="13">
        <f t="shared" si="5"/>
        <v>1.6509621389992095E-5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-8.4488405521618848</v>
      </c>
      <c r="M72">
        <f t="shared" si="4"/>
        <v>-8.4488405521618848</v>
      </c>
      <c r="N72" s="13">
        <f t="shared" si="5"/>
        <v>3.4775460891041042E-5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-8.4361865584562636</v>
      </c>
      <c r="M73">
        <f t="shared" si="4"/>
        <v>-8.4361865584562636</v>
      </c>
      <c r="N73" s="13">
        <f t="shared" si="5"/>
        <v>5.7982939031670565E-5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-8.4208418264727243</v>
      </c>
      <c r="M74">
        <f t="shared" si="4"/>
        <v>-8.4208418264727243</v>
      </c>
      <c r="N74" s="13">
        <f t="shared" si="5"/>
        <v>8.4908063595882474E-5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-8.402939174140073</v>
      </c>
      <c r="M75">
        <f t="shared" si="4"/>
        <v>-8.402939174140073</v>
      </c>
      <c r="N75" s="13">
        <f t="shared" si="5"/>
        <v>1.1440515736205135E-4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-8.3826060300561984</v>
      </c>
      <c r="M76">
        <f t="shared" si="4"/>
        <v>-8.3826060300561984</v>
      </c>
      <c r="N76" s="13">
        <f t="shared" si="5"/>
        <v>1.4541732915425551E-4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-8.3599646507680863</v>
      </c>
      <c r="M77">
        <f t="shared" si="4"/>
        <v>-8.3599646507680863</v>
      </c>
      <c r="N77" s="13">
        <f t="shared" si="5"/>
        <v>1.7698387692532036E-4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-8.335132328882203</v>
      </c>
      <c r="M78">
        <f t="shared" si="4"/>
        <v>-8.335132328882203</v>
      </c>
      <c r="N78" s="13">
        <f t="shared" si="5"/>
        <v>2.0824498684128586E-4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-8.3082215924172225</v>
      </c>
      <c r="M79">
        <f t="shared" si="4"/>
        <v>-8.3082215924172225</v>
      </c>
      <c r="N79" s="13">
        <f t="shared" si="5"/>
        <v>2.3844407728091448E-4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-8.279340395791337</v>
      </c>
      <c r="M80">
        <f t="shared" si="4"/>
        <v>-8.279340395791337</v>
      </c>
      <c r="N80" s="13">
        <f t="shared" si="5"/>
        <v>2.6692811774760614E-4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-8.2485923028176273</v>
      </c>
      <c r="M81">
        <f t="shared" si="4"/>
        <v>-8.2485923028176273</v>
      </c>
      <c r="N81" s="13">
        <f t="shared" si="5"/>
        <v>2.9314623115201326E-4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-8.2160766620633385</v>
      </c>
      <c r="M82">
        <f t="shared" si="4"/>
        <v>-8.2160766620633385</v>
      </c>
      <c r="N82" s="13">
        <f t="shared" si="5"/>
        <v>3.1664686474227824E-4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-8.1818887749117941</v>
      </c>
      <c r="M83">
        <f t="shared" si="4"/>
        <v>-8.1818887749117941</v>
      </c>
      <c r="N83" s="13">
        <f t="shared" si="5"/>
        <v>3.3707379096154861E-4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$6*EXP(-$L$4*(G84/$L$10-1))+6*$L$6*EXP(-$L$4*(2/SQRT(3)*G84/$L$10-1))+12*$L$6*EXP(-$L$4*(SQRT(2)*2/SQRT(3)*G84/$L$10-1))+24*$L$6*EXP(-$L$4*(SQRT(11)/2*2/SQRT(3)*G84/$L$10-1))+8*$L$6*EXP(-$L$4*(2*G84/$L$10-1))+6*$L$6*EXP(-$L$4*(2*2/SQRT(3)*G84/$L$10-1))-SQRT($L$9*$L$7^2*EXP(-2*$L$5*(G84/$L$10-1))+6*$L$7^2*EXP(-2*$L$5*(2/SQRT(3)*G84/$L$10-1))+12*$L$7^2*EXP(-2*$L$5*(SQRT(2)*2/SQRT(3)*G84/$L$10-1))+24*$L$7^2*EXP(-2*$L$5*(SQRT(11)/2*2/SQRT(3)*G84/$L$10-1))+8*$L$7^2*EXP(-2*$L$5*(2*G84/$L$10-1))+6*$L$7^2*EXP(-2*$L$5*(2*2/SQRT(3)*G84/$L$10-1)))</f>
        <v>-8.1461200566498988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+6*$O$6*EXP(-$O$4*(2*2/SQRT(3)*G84/$L$10-1))-SQRT($L$9*$O$7^2*EXP(-2*$O$5*(G84/$L$10-1))+6*$O$7^2*EXP(-2*$O$5*(2/SQRT(3)*G84/$L$10-1))+12*$O$7^2*EXP(-2*$O$5*(SQRT(2)*2/SQRT(3)*G84/$L$10-1))+24*$O$7^2*EXP(-2*$O$5*(SQRT(11)/2*2/SQRT(3)*G84/$L$10-1))+8*$O$7^2*EXP(-2*$O$5*(2*G84/$L$10-1))+6*$O$7^2*EXP(-2*$O$5*(2*2/SQRT(3)*G84/$L$10-1)))</f>
        <v>-8.1461200566498988</v>
      </c>
      <c r="N84" s="13">
        <f t="shared" ref="N84:N147" si="12">(M84-H84)^2*O84</f>
        <v>3.5416117530477653E-4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-8.1088581908887409</v>
      </c>
      <c r="M85">
        <f t="shared" si="11"/>
        <v>-8.1088581908887409</v>
      </c>
      <c r="N85" s="13">
        <f t="shared" si="12"/>
        <v>3.6772792435123914E-4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-8.0701872776104793</v>
      </c>
      <c r="M86">
        <f t="shared" si="11"/>
        <v>-8.0701872776104793</v>
      </c>
      <c r="N86" s="13">
        <f t="shared" si="12"/>
        <v>3.7767150393108983E-4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-8.0301879751208691</v>
      </c>
      <c r="M87">
        <f t="shared" si="11"/>
        <v>-8.0301879751208691</v>
      </c>
      <c r="N87" s="13">
        <f t="shared" si="12"/>
        <v>3.8396139513400542E-4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-7.9889376361737421</v>
      </c>
      <c r="M88">
        <f t="shared" si="11"/>
        <v>-7.9889376361737421</v>
      </c>
      <c r="N88" s="13">
        <f t="shared" si="12"/>
        <v>3.8663233479342235E-4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-7.9465104385214076</v>
      </c>
      <c r="M89">
        <f t="shared" si="11"/>
        <v>-7.9465104385214076</v>
      </c>
      <c r="N89" s="13">
        <f t="shared" si="12"/>
        <v>3.8577746730888578E-4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-7.9029775101329678</v>
      </c>
      <c r="M90">
        <f t="shared" si="11"/>
        <v>-7.9029775101329678</v>
      </c>
      <c r="N90" s="13">
        <f t="shared" si="12"/>
        <v>3.8154151631323338E-4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-7.8584070493115163</v>
      </c>
      <c r="M91">
        <f t="shared" si="11"/>
        <v>-7.8584070493115163</v>
      </c>
      <c r="N91" s="13">
        <f t="shared" si="12"/>
        <v>3.7411406775767457E-4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-7.8128644399304363</v>
      </c>
      <c r="M92">
        <f t="shared" si="11"/>
        <v>-7.8128644399304363</v>
      </c>
      <c r="N92" s="13">
        <f t="shared" si="12"/>
        <v>3.6372304052004304E-4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-7.766412361998805</v>
      </c>
      <c r="M93">
        <f t="shared" si="11"/>
        <v>-7.766412361998805</v>
      </c>
      <c r="N93" s="13">
        <f t="shared" si="12"/>
        <v>3.5062840660966474E-4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-7.7191108977564005</v>
      </c>
      <c r="M94">
        <f t="shared" si="11"/>
        <v>-7.7191108977564005</v>
      </c>
      <c r="N94" s="13">
        <f t="shared" si="12"/>
        <v>3.3511621039034604E-4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-7.6710176334895177</v>
      </c>
      <c r="M95">
        <f t="shared" si="11"/>
        <v>-7.6710176334895177</v>
      </c>
      <c r="N95" s="13">
        <f t="shared" si="12"/>
        <v>3.1749292495368271E-4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-7.6221877572501571</v>
      </c>
      <c r="M96">
        <f t="shared" si="11"/>
        <v>-7.6221877572501571</v>
      </c>
      <c r="N96" s="13">
        <f t="shared" si="12"/>
        <v>2.9808017374415838E-4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-7.5726741526527386</v>
      </c>
      <c r="M97">
        <f t="shared" si="11"/>
        <v>-7.5726741526527386</v>
      </c>
      <c r="N97" s="13">
        <f t="shared" si="12"/>
        <v>2.772098367237196E-4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-7.5225274889147249</v>
      </c>
      <c r="M98">
        <f t="shared" si="11"/>
        <v>-7.5225274889147249</v>
      </c>
      <c r="N98" s="13">
        <f t="shared" si="12"/>
        <v>2.552195526604074E-4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-7.471796307299897</v>
      </c>
      <c r="M99">
        <f t="shared" si="11"/>
        <v>-7.471796307299897</v>
      </c>
      <c r="N99" s="13">
        <f t="shared" si="12"/>
        <v>2.3244862247769822E-4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-7.4205271041159113</v>
      </c>
      <c r="M100">
        <f t="shared" si="11"/>
        <v>-7.4205271041159113</v>
      </c>
      <c r="N100" s="13">
        <f t="shared" si="12"/>
        <v>2.0923431290779764E-4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-7.3687644104110124</v>
      </c>
      <c r="M101">
        <f t="shared" si="11"/>
        <v>-7.3687644104110124</v>
      </c>
      <c r="N101" s="13">
        <f t="shared" si="12"/>
        <v>1.8590855487375858E-4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-7.3165508685081431</v>
      </c>
      <c r="M102">
        <f t="shared" si="11"/>
        <v>-7.3165508685081431</v>
      </c>
      <c r="N102" s="13">
        <f t="shared" si="12"/>
        <v>1.627950270212061E-4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-7.2639273055086706</v>
      </c>
      <c r="M103">
        <f t="shared" si="11"/>
        <v>-7.2639273055086706</v>
      </c>
      <c r="N103" s="13">
        <f t="shared" si="12"/>
        <v>1.402066115189186E-4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-7.2109328038919394</v>
      </c>
      <c r="M104">
        <f t="shared" si="11"/>
        <v>-7.2109328038919394</v>
      </c>
      <c r="N104" s="13">
        <f t="shared" si="12"/>
        <v>1.1844320661263166E-4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-7.1576047693313454</v>
      </c>
      <c r="M105">
        <f t="shared" si="11"/>
        <v>-7.1576047693313454</v>
      </c>
      <c r="N105" s="13">
        <f t="shared" si="12"/>
        <v>9.7789878348826745E-5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-7.1039789958422119</v>
      </c>
      <c r="M106">
        <f t="shared" si="11"/>
        <v>-7.1039789958422119</v>
      </c>
      <c r="N106" s="13">
        <f t="shared" si="12"/>
        <v>7.851533233649787E-5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-7.0500897283717334</v>
      </c>
      <c r="M107">
        <f t="shared" si="11"/>
        <v>-7.0500897283717334</v>
      </c>
      <c r="N107" s="13">
        <f t="shared" si="12"/>
        <v>6.0870685316324927E-5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-6.9959697229363123</v>
      </c>
      <c r="M108">
        <f t="shared" si="11"/>
        <v>-6.9959697229363123</v>
      </c>
      <c r="N108" s="13">
        <f t="shared" si="12"/>
        <v>4.5088515602529929E-5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-6.9416503044070925</v>
      </c>
      <c r="M109">
        <f t="shared" si="11"/>
        <v>-6.9416503044070925</v>
      </c>
      <c r="N109" s="13">
        <f t="shared" si="12"/>
        <v>3.1382171101321613E-5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-6.8871614220399957</v>
      </c>
      <c r="M110">
        <f t="shared" si="11"/>
        <v>-6.8871614220399957</v>
      </c>
      <c r="N110" s="13">
        <f t="shared" si="12"/>
        <v>1.9945313542262964E-5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-6.8325317028424735</v>
      </c>
      <c r="M111">
        <f t="shared" si="11"/>
        <v>-6.8325317028424735</v>
      </c>
      <c r="N111" s="13">
        <f t="shared" si="12"/>
        <v>1.0951677740568847E-5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-6.7777885028650227</v>
      </c>
      <c r="M112">
        <f t="shared" si="11"/>
        <v>-6.7777885028650227</v>
      </c>
      <c r="N112" s="13">
        <f t="shared" si="12"/>
        <v>4.5550251019104973E-3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-6.7229579565019053</v>
      </c>
      <c r="M113">
        <f t="shared" si="11"/>
        <v>-6.7229579565019053</v>
      </c>
      <c r="N113" s="13">
        <f t="shared" si="12"/>
        <v>8.8927114520597037E-4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-6.6680650238816623</v>
      </c>
      <c r="M114">
        <f t="shared" si="11"/>
        <v>-6.6680650238816623</v>
      </c>
      <c r="N114" s="13">
        <f t="shared" si="12"/>
        <v>6.8767528505468543E-5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-6.6131335364246766</v>
      </c>
      <c r="M115">
        <f t="shared" si="11"/>
        <v>-6.6131335364246766</v>
      </c>
      <c r="N115" s="13">
        <f t="shared" si="12"/>
        <v>2.1887198816627498E-6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-6.5581862406416729</v>
      </c>
      <c r="M116">
        <f t="shared" si="11"/>
        <v>-6.5581862406416729</v>
      </c>
      <c r="N116" s="13">
        <f t="shared" si="12"/>
        <v>7.3257236570414781E-6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-6.5032448402438874</v>
      </c>
      <c r="M117">
        <f t="shared" si="11"/>
        <v>-6.5032448402438874</v>
      </c>
      <c r="N117" s="13">
        <f t="shared" si="12"/>
        <v>1.5538401180661776E-5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-6.4483300366326057</v>
      </c>
      <c r="M118">
        <f t="shared" si="11"/>
        <v>-6.4483300366326057</v>
      </c>
      <c r="N118" s="13">
        <f t="shared" si="12"/>
        <v>2.686812410137991E-5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-6.3934615678329338</v>
      </c>
      <c r="M119">
        <f t="shared" si="11"/>
        <v>-6.3934615678329338</v>
      </c>
      <c r="N119" s="13">
        <f t="shared" si="12"/>
        <v>4.1339806478822477E-5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-6.3386582459338321</v>
      </c>
      <c r="M120">
        <f t="shared" si="11"/>
        <v>-6.3386582459338321</v>
      </c>
      <c r="N120" s="13">
        <f t="shared" si="12"/>
        <v>5.8962754804702711E-5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-6.2839379930939376</v>
      </c>
      <c r="M121">
        <f t="shared" si="11"/>
        <v>-6.2839379930939376</v>
      </c>
      <c r="N121" s="13">
        <f t="shared" si="12"/>
        <v>7.973156230709356E-5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-6.2293178761700574</v>
      </c>
      <c r="M122">
        <f t="shared" si="11"/>
        <v>-6.2293178761700574</v>
      </c>
      <c r="N122" s="13">
        <f t="shared" si="12"/>
        <v>1.0362703592865101E-4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-6.17481414002292</v>
      </c>
      <c r="M123">
        <f t="shared" si="11"/>
        <v>-6.17481414002292</v>
      </c>
      <c r="N123" s="13">
        <f t="shared" si="12"/>
        <v>1.3061714539208636E-4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-6.120442239552486</v>
      </c>
      <c r="M124">
        <f t="shared" si="11"/>
        <v>-6.120442239552486</v>
      </c>
      <c r="N124" s="13">
        <f t="shared" si="12"/>
        <v>1.606579847608755E-4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-6.0662168705128039</v>
      </c>
      <c r="M125">
        <f t="shared" si="11"/>
        <v>-6.0662168705128039</v>
      </c>
      <c r="N125" s="13">
        <f t="shared" si="12"/>
        <v>1.9369473785909159E-4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-6.0121519991545354</v>
      </c>
      <c r="M126">
        <f t="shared" si="11"/>
        <v>-6.0121519991545354</v>
      </c>
      <c r="N126" s="13">
        <f t="shared" si="12"/>
        <v>2.2966263983957095E-4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-5.958260890741033</v>
      </c>
      <c r="M127">
        <f t="shared" si="11"/>
        <v>-5.958260890741033</v>
      </c>
      <c r="N127" s="13">
        <f t="shared" si="12"/>
        <v>2.6848792806205942E-4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-5.9045561369821504</v>
      </c>
      <c r="M128">
        <f t="shared" si="11"/>
        <v>-5.9045561369821504</v>
      </c>
      <c r="N128" s="13">
        <f t="shared" si="12"/>
        <v>3.1008877627815529E-4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-5.8510496824280143</v>
      </c>
      <c r="M129">
        <f t="shared" si="11"/>
        <v>-5.8510496824280143</v>
      </c>
      <c r="N129" s="13">
        <f t="shared" si="12"/>
        <v>3.543762069023627E-4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-5.7977528498633122</v>
      </c>
      <c r="M130">
        <f t="shared" si="11"/>
        <v>-5.7977528498633122</v>
      </c>
      <c r="N130" s="13">
        <f t="shared" si="12"/>
        <v>4.0125497688596831E-4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-5.7446763647409353</v>
      </c>
      <c r="M131">
        <f t="shared" si="11"/>
        <v>-5.7446763647409353</v>
      </c>
      <c r="N131" s="13">
        <f t="shared" si="12"/>
        <v>4.5062443339297244E-4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-5.6918303786922939</v>
      </c>
      <c r="M132">
        <f t="shared" si="11"/>
        <v>-5.6918303786922939</v>
      </c>
      <c r="N132" s="13">
        <f t="shared" si="12"/>
        <v>5.0237933612258979E-4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-5.6392244921500181</v>
      </c>
      <c r="M133">
        <f t="shared" si="11"/>
        <v>-5.6392244921500181</v>
      </c>
      <c r="N133" s="13">
        <f t="shared" si="12"/>
        <v>5.5641064370223813E-4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-5.5868677761173569</v>
      </c>
      <c r="M134">
        <f t="shared" si="11"/>
        <v>-5.5868677761173569</v>
      </c>
      <c r="N134" s="13">
        <f t="shared" si="12"/>
        <v>6.126062621244153E-4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-5.5347687931171698</v>
      </c>
      <c r="M135">
        <f t="shared" si="11"/>
        <v>-5.5347687931171698</v>
      </c>
      <c r="N135" s="13">
        <f t="shared" si="12"/>
        <v>6.7085175369051362E-4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-5.4829356173521031</v>
      </c>
      <c r="M136">
        <f t="shared" si="11"/>
        <v>-5.4829356173521031</v>
      </c>
      <c r="N136" s="13">
        <f t="shared" si="12"/>
        <v>7.3103100537942405E-4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-5.4313758541062036</v>
      </c>
      <c r="M137">
        <f t="shared" si="11"/>
        <v>-5.4313758541062036</v>
      </c>
      <c r="N137" s="13">
        <f t="shared" si="12"/>
        <v>7.9302685596143526E-4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-5.3800966584170764</v>
      </c>
      <c r="M138">
        <f t="shared" si="11"/>
        <v>-5.3800966584170764</v>
      </c>
      <c r="N138" s="13">
        <f t="shared" si="12"/>
        <v>8.5672168154751586E-4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-5.329104753046483</v>
      </c>
      <c r="M139">
        <f t="shared" si="11"/>
        <v>-5.329104753046483</v>
      </c>
      <c r="N139" s="13">
        <f t="shared" si="12"/>
        <v>9.2199793958837317E-4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-5.278406445776147</v>
      </c>
      <c r="M140">
        <f t="shared" si="11"/>
        <v>-5.278406445776147</v>
      </c>
      <c r="N140" s="13">
        <f t="shared" si="12"/>
        <v>9.8873867162983537E-4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-5.2280076460545137</v>
      </c>
      <c r="M141">
        <f t="shared" si="11"/>
        <v>-5.2280076460545137</v>
      </c>
      <c r="N141" s="13">
        <f t="shared" si="12"/>
        <v>1.0568279653834401E-3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-5.1779138810191272</v>
      </c>
      <c r="M142">
        <f t="shared" si="11"/>
        <v>-5.1779138810191272</v>
      </c>
      <c r="N142" s="13">
        <f t="shared" si="12"/>
        <v>1.1261513768949505E-3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-5.1281303109183369</v>
      </c>
      <c r="M143">
        <f t="shared" si="11"/>
        <v>-5.1281303109183369</v>
      </c>
      <c r="N143" s="13">
        <f t="shared" si="12"/>
        <v>1.1965963137828774E-3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-5.0786617439551112</v>
      </c>
      <c r="M144">
        <f t="shared" si="11"/>
        <v>-5.0786617439551112</v>
      </c>
      <c r="N144" s="13">
        <f t="shared" si="12"/>
        <v>1.268052380685173E-3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-5.0295126505748255</v>
      </c>
      <c r="M145">
        <f t="shared" si="11"/>
        <v>-5.0295126505748255</v>
      </c>
      <c r="N145" s="13">
        <f t="shared" si="12"/>
        <v>1.3404116881873024E-3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-4.9806871772179973</v>
      </c>
      <c r="M146">
        <f t="shared" si="11"/>
        <v>-4.9806871772179973</v>
      </c>
      <c r="N146" s="13">
        <f t="shared" si="12"/>
        <v>1.4135691266142865E-3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-4.9321891595581766</v>
      </c>
      <c r="M147">
        <f t="shared" si="11"/>
        <v>-4.9321891595581766</v>
      </c>
      <c r="N147" s="13">
        <f t="shared" si="12"/>
        <v>1.4874226061660752E-3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$6*EXP(-$L$4*(G148/$L$10-1))+6*$L$6*EXP(-$L$4*(2/SQRT(3)*G148/$L$10-1))+12*$L$6*EXP(-$L$4*(SQRT(2)*2/SQRT(3)*G148/$L$10-1))+24*$L$6*EXP(-$L$4*(SQRT(11)/2*2/SQRT(3)*G148/$L$10-1))+8*$L$6*EXP(-$L$4*(2*G148/$L$10-1))+6*$L$6*EXP(-$L$4*(2*2/SQRT(3)*G148/$L$10-1))-SQRT($L$9*$L$7^2*EXP(-2*$L$5*(G148/$L$10-1))+6*$L$7^2*EXP(-2*$L$5*(2/SQRT(3)*G148/$L$10-1))+12*$L$7^2*EXP(-2*$L$5*(SQRT(2)*2/SQRT(3)*G148/$L$10-1))+24*$L$7^2*EXP(-2*$L$5*(SQRT(11)/2*2/SQRT(3)*G148/$L$10-1))+8*$L$7^2*EXP(-2*$L$5*(2*G148/$L$10-1))+6*$L$7^2*EXP(-2*$L$5*(2*2/SQRT(3)*G148/$L$10-1)))</f>
        <v>-4.8840221352443871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+6*$O$6*EXP(-$O$4*(2*2/SQRT(3)*G148/$L$10-1))-SQRT($L$9*$O$7^2*EXP(-2*$O$5*(G148/$L$10-1))+6*$O$7^2*EXP(-2*$O$5*(2/SQRT(3)*G148/$L$10-1))+12*$O$7^2*EXP(-2*$O$5*(SQRT(2)*2/SQRT(3)*G148/$L$10-1))+24*$O$7^2*EXP(-2*$O$5*(SQRT(11)/2*2/SQRT(3)*G148/$L$10-1))+8*$O$7^2*EXP(-2*$O$5*(2*G148/$L$10-1))+6*$O$7^2*EXP(-2*$O$5*(2*2/SQRT(3)*G148/$L$10-1)))</f>
        <v>-4.8840221352443871</v>
      </c>
      <c r="N148" s="13">
        <f t="shared" ref="N148:N211" si="19">(M148-H148)^2*O148</f>
        <v>1.5618732649415937E-3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-4.8361893561666847</v>
      </c>
      <c r="M149">
        <f t="shared" si="18"/>
        <v>-4.8361893561666847</v>
      </c>
      <c r="N149" s="13">
        <f t="shared" si="19"/>
        <v>1.6368256464465076E-3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-4.7886938002627755</v>
      </c>
      <c r="M150">
        <f t="shared" si="18"/>
        <v>-4.7886938002627755</v>
      </c>
      <c r="N150" s="13">
        <f t="shared" si="19"/>
        <v>1.7121878482176554E-3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-4.7415381828829046</v>
      </c>
      <c r="M151">
        <f t="shared" si="18"/>
        <v>-4.7415381828829046</v>
      </c>
      <c r="N151" s="13">
        <f t="shared" si="19"/>
        <v>1.7878716432200442E-3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-4.6947249677294867</v>
      </c>
      <c r="M152">
        <f t="shared" si="18"/>
        <v>-4.6947249677294867</v>
      </c>
      <c r="N152" s="13">
        <f t="shared" si="19"/>
        <v>1.8637925756686627E-3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-4.6482563773874128</v>
      </c>
      <c r="M153">
        <f t="shared" si="18"/>
        <v>-4.6482563773874128</v>
      </c>
      <c r="N153" s="13">
        <f t="shared" si="19"/>
        <v>1.9398700329331818E-3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-4.6021344034603047</v>
      </c>
      <c r="M154">
        <f t="shared" si="18"/>
        <v>-4.6021344034603047</v>
      </c>
      <c r="N154" s="13">
        <f t="shared" si="19"/>
        <v>2.0160272951615403E-3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-4.5563608163273726</v>
      </c>
      <c r="M155">
        <f t="shared" si="18"/>
        <v>-4.5563608163273726</v>
      </c>
      <c r="N155" s="13">
        <f t="shared" si="19"/>
        <v>2.0921915642355413E-3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-4.5109371745349991</v>
      </c>
      <c r="M156">
        <f t="shared" si="18"/>
        <v>-4.5109371745349991</v>
      </c>
      <c r="N156" s="13">
        <f t="shared" si="19"/>
        <v>2.1682939736345774E-3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-4.4658648338366547</v>
      </c>
      <c r="M157">
        <f t="shared" si="18"/>
        <v>-4.4658648338366547</v>
      </c>
      <c r="N157" s="13">
        <f t="shared" si="19"/>
        <v>2.2442695807545149E-3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-4.4211449558941531</v>
      </c>
      <c r="M158">
        <f t="shared" si="18"/>
        <v>-4.4211449558941531</v>
      </c>
      <c r="N158" s="13">
        <f t="shared" si="19"/>
        <v>2.3200573431691749E-3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-4.3767785166528217</v>
      </c>
      <c r="M159">
        <f t="shared" si="18"/>
        <v>-4.3767785166528217</v>
      </c>
      <c r="N159" s="13">
        <f t="shared" si="19"/>
        <v>2.3956000802826736E-3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-4.3327663144026509</v>
      </c>
      <c r="M160">
        <f t="shared" si="18"/>
        <v>-4.3327663144026509</v>
      </c>
      <c r="N160" s="13">
        <f t="shared" si="19"/>
        <v>2.4708444217612646E-3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-4.2891089775370608</v>
      </c>
      <c r="M161">
        <f t="shared" si="18"/>
        <v>-4.2891089775370608</v>
      </c>
      <c r="N161" s="13">
        <f t="shared" si="19"/>
        <v>2.5457407440811004E-3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-4.2458069720203984</v>
      </c>
      <c r="M162">
        <f t="shared" si="18"/>
        <v>-4.2458069720203984</v>
      </c>
      <c r="N162" s="13">
        <f t="shared" si="19"/>
        <v>2.6202430964594762E-3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-4.2028606085749818</v>
      </c>
      <c r="M163">
        <f t="shared" si="18"/>
        <v>-4.2028606085749818</v>
      </c>
      <c r="N163" s="13">
        <f t="shared" si="19"/>
        <v>2.6943091173895362E-3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-4.1602700495979716</v>
      </c>
      <c r="M164">
        <f t="shared" si="18"/>
        <v>-4.1602700495979716</v>
      </c>
      <c r="N164" s="13">
        <f t="shared" si="19"/>
        <v>2.7678999429230876E-3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-4.1180353158180463</v>
      </c>
      <c r="M165">
        <f t="shared" si="18"/>
        <v>-4.1180353158180463</v>
      </c>
      <c r="N165" s="13">
        <f t="shared" si="19"/>
        <v>2.8409801077903855E-3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-4.0761562927014428</v>
      </c>
      <c r="M166">
        <f t="shared" si="18"/>
        <v>-4.0761562927014428</v>
      </c>
      <c r="N166" s="13">
        <f t="shared" si="19"/>
        <v>2.9135174403846224E-3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-4.0346327366166044</v>
      </c>
      <c r="M167">
        <f t="shared" si="18"/>
        <v>-4.0346327366166044</v>
      </c>
      <c r="N167" s="13">
        <f t="shared" si="19"/>
        <v>2.9854829525710986E-3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-3.9934642807662204</v>
      </c>
      <c r="M168">
        <f t="shared" si="18"/>
        <v>-3.9934642807662204</v>
      </c>
      <c r="N168" s="13">
        <f t="shared" si="19"/>
        <v>3.0568507252171492E-3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-3.9526504408952974</v>
      </c>
      <c r="M169">
        <f t="shared" si="18"/>
        <v>-3.9526504408952974</v>
      </c>
      <c r="N169" s="13">
        <f t="shared" si="19"/>
        <v>3.1275977902930608E-3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-3.9121906207833899</v>
      </c>
      <c r="M170">
        <f t="shared" si="18"/>
        <v>-3.9121906207833899</v>
      </c>
      <c r="N170" s="13">
        <f t="shared" si="19"/>
        <v>3.1977040103131349E-3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-3.8720841175289236</v>
      </c>
      <c r="M171">
        <f t="shared" si="18"/>
        <v>-3.8720841175289236</v>
      </c>
      <c r="N171" s="13">
        <f t="shared" si="19"/>
        <v>3.267151955844959E-3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-3.8323301266332397</v>
      </c>
      <c r="M172">
        <f t="shared" si="18"/>
        <v>-3.8323301266332397</v>
      </c>
      <c r="N172" s="13">
        <f t="shared" si="19"/>
        <v>3.3359267817535425E-3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-3.7929277468916434</v>
      </c>
      <c r="M173">
        <f t="shared" si="18"/>
        <v>-3.7929277468916434</v>
      </c>
      <c r="N173" s="13">
        <f t="shared" si="19"/>
        <v>3.404016102787798E-3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-3.7538759850985657</v>
      </c>
      <c r="M174">
        <f t="shared" si="18"/>
        <v>-3.7538759850985657</v>
      </c>
      <c r="N174" s="13">
        <f t="shared" si="19"/>
        <v>3.4714098690741264E-3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-3.7151737605735651</v>
      </c>
      <c r="M175">
        <f t="shared" si="18"/>
        <v>-3.7151737605735651</v>
      </c>
      <c r="N175" s="13">
        <f t="shared" si="19"/>
        <v>3.5381002420219452E-3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-3.6768199095147729</v>
      </c>
      <c r="M176">
        <f t="shared" si="18"/>
        <v>-3.6768199095147729</v>
      </c>
      <c r="N176" s="13">
        <f t="shared" si="19"/>
        <v>3.6040814711069133E-3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-3.6388131891860245</v>
      </c>
      <c r="M177">
        <f t="shared" si="18"/>
        <v>-3.6388131891860245</v>
      </c>
      <c r="N177" s="13">
        <f t="shared" si="19"/>
        <v>3.6693497719437434E-3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-3.6011522819437789</v>
      </c>
      <c r="M178">
        <f t="shared" si="18"/>
        <v>-3.6011522819437789</v>
      </c>
      <c r="N178" s="13">
        <f t="shared" si="19"/>
        <v>3.7339032060252509E-3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-3.563835799109651</v>
      </c>
      <c r="M179">
        <f t="shared" si="18"/>
        <v>-3.563835799109651</v>
      </c>
      <c r="N179" s="13">
        <f t="shared" si="19"/>
        <v>3.7977415624565508E-3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-3.526862284694174</v>
      </c>
      <c r="M180">
        <f t="shared" si="18"/>
        <v>-3.526862284694174</v>
      </c>
      <c r="N180" s="13">
        <f t="shared" si="19"/>
        <v>3.8608662419776481E-3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-3.4902302189772327</v>
      </c>
      <c r="M181">
        <f t="shared" si="18"/>
        <v>-3.4902302189772327</v>
      </c>
      <c r="N181" s="13">
        <f t="shared" si="19"/>
        <v>3.9232801435334025E-3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-3.4539380219503708</v>
      </c>
      <c r="M182">
        <f t="shared" si="18"/>
        <v>-3.4539380219503708</v>
      </c>
      <c r="N182" s="13">
        <f t="shared" si="19"/>
        <v>3.9849875536110942E-3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-3.4179840566259934</v>
      </c>
      <c r="M183">
        <f t="shared" si="18"/>
        <v>-3.4179840566259934</v>
      </c>
      <c r="N183" s="13">
        <f t="shared" si="19"/>
        <v>4.0459940385356901E-3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-3.3823666322183219</v>
      </c>
      <c r="M184">
        <f t="shared" si="18"/>
        <v>-3.3823666322183219</v>
      </c>
      <c r="N184" s="13">
        <f t="shared" si="19"/>
        <v>4.1063063398856046E-3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-3.3470840072007699</v>
      </c>
      <c r="M185">
        <f t="shared" si="18"/>
        <v>-3.3470840072007699</v>
      </c>
      <c r="N185" s="13">
        <f t="shared" si="19"/>
        <v>4.1659322731620787E-3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-3.3121343922442184</v>
      </c>
      <c r="M186">
        <f t="shared" si="18"/>
        <v>-3.3121343922442184</v>
      </c>
      <c r="N186" s="13">
        <f t="shared" si="19"/>
        <v>4.2248806298185969E-3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-3.2775159530405222</v>
      </c>
      <c r="M187">
        <f t="shared" si="18"/>
        <v>-3.2775159530405222</v>
      </c>
      <c r="N187" s="13">
        <f t="shared" si="19"/>
        <v>4.28316108273381E-3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-3.2432268130154576</v>
      </c>
      <c r="M188">
        <f t="shared" si="18"/>
        <v>-3.2432268130154576</v>
      </c>
      <c r="N188" s="13">
        <f t="shared" si="19"/>
        <v>4.3407840951944872E-3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-3.2092650559350702</v>
      </c>
      <c r="M189">
        <f t="shared" si="18"/>
        <v>-3.2092650559350702</v>
      </c>
      <c r="N189" s="13">
        <f t="shared" si="19"/>
        <v>4.3977608334253744E-3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-3.1756287284093574</v>
      </c>
      <c r="M190">
        <f t="shared" si="18"/>
        <v>-3.1756287284093574</v>
      </c>
      <c r="N190" s="13">
        <f t="shared" si="19"/>
        <v>4.4541030826956585E-3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-3.1423158422969775</v>
      </c>
      <c r="M191">
        <f t="shared" si="18"/>
        <v>-3.1423158422969775</v>
      </c>
      <c r="N191" s="13">
        <f t="shared" si="19"/>
        <v>4.5098231670059469E-3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-3.1093243770146226</v>
      </c>
      <c r="M192">
        <f t="shared" si="18"/>
        <v>-3.1093243770146226</v>
      </c>
      <c r="N192" s="13">
        <f t="shared" si="19"/>
        <v>4.5649338723534908E-3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-3.0766522817544741</v>
      </c>
      <c r="M193">
        <f t="shared" si="18"/>
        <v>-3.0766522817544741</v>
      </c>
      <c r="N193" s="13">
        <f t="shared" si="19"/>
        <v>4.6194483735492878E-3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-3.0442974776131266</v>
      </c>
      <c r="M194">
        <f t="shared" si="18"/>
        <v>-3.0442974776131266</v>
      </c>
      <c r="N194" s="13">
        <f t="shared" si="19"/>
        <v>4.6733801645606789E-3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-3.0122578596352025</v>
      </c>
      <c r="M195">
        <f t="shared" si="18"/>
        <v>-3.0122578596352025</v>
      </c>
      <c r="N195" s="13">
        <f t="shared" si="19"/>
        <v>4.7267429923359746E-3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-2.9805312987747086</v>
      </c>
      <c r="M196">
        <f t="shared" si="18"/>
        <v>-2.9805312987747086</v>
      </c>
      <c r="N196" s="13">
        <f t="shared" si="19"/>
        <v>4.7795507940527138E-3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-2.9491156437772079</v>
      </c>
      <c r="M197">
        <f t="shared" si="18"/>
        <v>-2.9491156437772079</v>
      </c>
      <c r="N197" s="13">
        <f t="shared" si="19"/>
        <v>4.831817637739386E-3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-2.9180087229856202</v>
      </c>
      <c r="M198">
        <f t="shared" si="18"/>
        <v>-2.9180087229856202</v>
      </c>
      <c r="N198" s="13">
        <f t="shared" si="19"/>
        <v>4.8835576661930289E-3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-2.8872083460724887</v>
      </c>
      <c r="M199">
        <f t="shared" si="18"/>
        <v>-2.8872083460724887</v>
      </c>
      <c r="N199" s="13">
        <f t="shared" si="19"/>
        <v>4.934785044128997E-3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-2.8567123057013468</v>
      </c>
      <c r="M200">
        <f t="shared" si="18"/>
        <v>-2.8567123057013468</v>
      </c>
      <c r="N200" s="13">
        <f t="shared" si="19"/>
        <v>4.9855139084733595E-3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-2.8265183791198001</v>
      </c>
      <c r="M201">
        <f t="shared" si="18"/>
        <v>-2.8265183791198001</v>
      </c>
      <c r="N201" s="13">
        <f t="shared" si="19"/>
        <v>5.0357583217234833E-3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-2.7966243296868227</v>
      </c>
      <c r="M202">
        <f t="shared" si="18"/>
        <v>-2.7966243296868227</v>
      </c>
      <c r="N202" s="13">
        <f t="shared" si="19"/>
        <v>5.0855322282877839E-3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-2.7670279083366265</v>
      </c>
      <c r="M203">
        <f t="shared" si="18"/>
        <v>-2.7670279083366265</v>
      </c>
      <c r="N203" s="13">
        <f t="shared" si="19"/>
        <v>5.1348494137123486E-3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-2.7377268549814762</v>
      </c>
      <c r="M204">
        <f t="shared" si="18"/>
        <v>-2.7377268549814762</v>
      </c>
      <c r="N204" s="13">
        <f t="shared" si="19"/>
        <v>5.1837234667068384E-3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-2.7087188998556342</v>
      </c>
      <c r="M205">
        <f t="shared" si="18"/>
        <v>-2.7087188998556342</v>
      </c>
      <c r="N205" s="13">
        <f t="shared" si="19"/>
        <v>5.2321677438737987E-3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-2.6800017648026255</v>
      </c>
      <c r="M206">
        <f t="shared" si="18"/>
        <v>-2.6800017648026255</v>
      </c>
      <c r="N206" s="13">
        <f t="shared" si="19"/>
        <v>5.2801953370498261E-3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-2.6515731645078819</v>
      </c>
      <c r="M207">
        <f t="shared" si="18"/>
        <v>-2.6515731645078819</v>
      </c>
      <c r="N207" s="13">
        <f t="shared" si="19"/>
        <v>5.3278190431626619E-3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-2.6234308076787536</v>
      </c>
      <c r="M208">
        <f t="shared" si="18"/>
        <v>-2.6234308076787536</v>
      </c>
      <c r="N208" s="13">
        <f t="shared" si="19"/>
        <v>5.3750513365091292E-3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-2.5955723981738519</v>
      </c>
      <c r="M209">
        <f t="shared" si="18"/>
        <v>-2.5955723981738519</v>
      </c>
      <c r="N209" s="13">
        <f t="shared" si="19"/>
        <v>5.4219043433615909E-3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-2.5679956360835594</v>
      </c>
      <c r="M210">
        <f t="shared" si="18"/>
        <v>-2.5679956360835594</v>
      </c>
      <c r="N210" s="13">
        <f t="shared" si="19"/>
        <v>5.4683898188093456E-3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-2.5406982187635085</v>
      </c>
      <c r="M211">
        <f t="shared" si="18"/>
        <v>-2.5406982187635085</v>
      </c>
      <c r="N211" s="13">
        <f t="shared" si="19"/>
        <v>5.5145191257415143E-3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$6*EXP(-$L$4*(G212/$L$10-1))+6*$L$6*EXP(-$L$4*(2/SQRT(3)*G212/$L$10-1))+12*$L$6*EXP(-$L$4*(SQRT(2)*2/SQRT(3)*G212/$L$10-1))+24*$L$6*EXP(-$L$4*(SQRT(11)/2*2/SQRT(3)*G212/$L$10-1))+8*$L$6*EXP(-$L$4*(2*G212/$L$10-1))+6*$L$6*EXP(-$L$4*(2*2/SQRT(3)*G212/$L$10-1))-SQRT($L$9*$L$7^2*EXP(-2*$L$5*(G212/$L$10-1))+6*$L$7^2*EXP(-2*$L$5*(2/SQRT(3)*G212/$L$10-1))+12*$L$7^2*EXP(-2*$L$5*(SQRT(2)*2/SQRT(3)*G212/$L$10-1))+24*$L$7^2*EXP(-2*$L$5*(SQRT(11)/2*2/SQRT(3)*G212/$L$10-1))+8*$L$7^2*EXP(-2*$L$5*(2*G212/$L$10-1))+6*$L$7^2*EXP(-2*$L$5*(2*2/SQRT(3)*G212/$L$10-1)))</f>
        <v>-2.5136778418227608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+6*$O$6*EXP(-$O$4*(2*2/SQRT(3)*G212/$L$10-1))-SQRT($L$9*$O$7^2*EXP(-2*$O$5*(G212/$L$10-1))+6*$O$7^2*EXP(-2*$O$5*(2/SQRT(3)*G212/$L$10-1))+12*$O$7^2*EXP(-2*$O$5*(SQRT(2)*2/SQRT(3)*G212/$L$10-1))+24*$O$7^2*EXP(-2*$O$5*(SQRT(11)/2*2/SQRT(3)*G212/$L$10-1))+8*$O$7^2*EXP(-2*$O$5*(2*G212/$L$10-1))+6*$O$7^2*EXP(-2*$O$5*(2*2/SQRT(3)*G212/$L$10-1)))</f>
        <v>-2.5136778418227608</v>
      </c>
      <c r="N212" s="13">
        <f t="shared" ref="N212:N275" si="26">(M212-H212)^2*O212</f>
        <v>5.5603032158824056E-3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-2.4869322000683569</v>
      </c>
      <c r="M213">
        <f t="shared" si="25"/>
        <v>-2.4869322000683569</v>
      </c>
      <c r="N213" s="13">
        <f t="shared" si="26"/>
        <v>5.6057526127876595E-3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-2.4604589884078449</v>
      </c>
      <c r="M214">
        <f t="shared" si="25"/>
        <v>-2.4604589884078449</v>
      </c>
      <c r="N214" s="13">
        <f t="shared" si="26"/>
        <v>5.6508773967165263E-3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-2.4342559027113291</v>
      </c>
      <c r="M215">
        <f t="shared" si="25"/>
        <v>-2.4342559027113291</v>
      </c>
      <c r="N215" s="13">
        <f t="shared" si="26"/>
        <v>5.6956871912913045E-3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-2.4083206406345674</v>
      </c>
      <c r="M216">
        <f t="shared" si="25"/>
        <v>-2.4083206406345674</v>
      </c>
      <c r="N216" s="13">
        <f t="shared" si="26"/>
        <v>5.7401911518651233E-3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-2.3826509024045168</v>
      </c>
      <c r="M217">
        <f t="shared" si="25"/>
        <v>-2.3826509024045168</v>
      </c>
      <c r="N217" s="13">
        <f t="shared" si="26"/>
        <v>5.7843979555110775E-3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-2.3572443915687606</v>
      </c>
      <c r="M218">
        <f t="shared" si="25"/>
        <v>-2.3572443915687606</v>
      </c>
      <c r="N218" s="13">
        <f t="shared" si="26"/>
        <v>5.8283157925594024E-3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-2.3320988157101308</v>
      </c>
      <c r="M219">
        <f t="shared" si="25"/>
        <v>-2.3320988157101308</v>
      </c>
      <c r="N219" s="13">
        <f t="shared" si="26"/>
        <v>5.8719523596023017E-3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-2.3072118871278255</v>
      </c>
      <c r="M220">
        <f t="shared" si="25"/>
        <v>-2.3072118871278255</v>
      </c>
      <c r="N220" s="13">
        <f t="shared" si="26"/>
        <v>5.915314853892119E-3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-2.2825813234862946</v>
      </c>
      <c r="M221">
        <f t="shared" si="25"/>
        <v>-2.2825813234862946</v>
      </c>
      <c r="N221" s="13">
        <f t="shared" si="26"/>
        <v>5.958409969066005E-3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-2.2582048484330528</v>
      </c>
      <c r="M222">
        <f t="shared" si="25"/>
        <v>-2.2582048484330528</v>
      </c>
      <c r="N222" s="13">
        <f t="shared" si="26"/>
        <v>6.0012438921204017E-3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-2.234080192186632</v>
      </c>
      <c r="M223">
        <f t="shared" si="25"/>
        <v>-2.234080192186632</v>
      </c>
      <c r="N223" s="13">
        <f t="shared" si="26"/>
        <v>6.0438223015758952E-3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-2.2102050920957486</v>
      </c>
      <c r="M224">
        <f t="shared" si="25"/>
        <v>-2.2102050920957486</v>
      </c>
      <c r="N224" s="13">
        <f t="shared" si="26"/>
        <v>6.086150366762441E-3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-2.1865772931707985</v>
      </c>
      <c r="M225">
        <f t="shared" si="25"/>
        <v>-2.1865772931707985</v>
      </c>
      <c r="N225" s="13">
        <f t="shared" si="26"/>
        <v>6.1282327481674828E-3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-2.1631945485887027</v>
      </c>
      <c r="M226">
        <f t="shared" si="25"/>
        <v>-2.1631945485887027</v>
      </c>
      <c r="N226" s="13">
        <f t="shared" si="26"/>
        <v>6.1700735987842443E-3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-2.1400546201721142</v>
      </c>
      <c r="M227">
        <f t="shared" si="25"/>
        <v>-2.1400546201721142</v>
      </c>
      <c r="N227" s="13">
        <f t="shared" si="26"/>
        <v>6.2116765664055077E-3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-2.1171552788439616</v>
      </c>
      <c r="M228">
        <f t="shared" si="25"/>
        <v>-2.1171552788439616</v>
      </c>
      <c r="N228" s="13">
        <f t="shared" si="26"/>
        <v>6.2530447968066807E-3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-2.0944943050582436</v>
      </c>
      <c r="M229">
        <f t="shared" si="25"/>
        <v>-2.0944943050582436</v>
      </c>
      <c r="N229" s="13">
        <f t="shared" si="26"/>
        <v>6.2941809377655778E-3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-2.0720694892080069</v>
      </c>
      <c r="M230">
        <f t="shared" si="25"/>
        <v>-2.0720694892080069</v>
      </c>
      <c r="N230" s="13">
        <f t="shared" si="26"/>
        <v>6.3350871438709227E-3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-2.0498786320113505</v>
      </c>
      <c r="M231">
        <f t="shared" si="25"/>
        <v>-2.0498786320113505</v>
      </c>
      <c r="N231" s="13">
        <f t="shared" si="26"/>
        <v>6.3757650820688364E-3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-2.0279195448763034</v>
      </c>
      <c r="M232">
        <f t="shared" si="25"/>
        <v>-2.0279195448763034</v>
      </c>
      <c r="N232" s="13">
        <f t="shared" si="26"/>
        <v>6.4162159379019196E-3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-2.0061900502453924</v>
      </c>
      <c r="M233">
        <f t="shared" si="25"/>
        <v>-2.0061900502453924</v>
      </c>
      <c r="N233" s="13">
        <f t="shared" si="26"/>
        <v>6.4564404223989022E-3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-1.9846879819206622</v>
      </c>
      <c r="M234">
        <f t="shared" si="25"/>
        <v>-1.9846879819206622</v>
      </c>
      <c r="N234" s="13">
        <f t="shared" si="26"/>
        <v>6.4964387795685592E-3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-1.9634111853699154</v>
      </c>
      <c r="M235">
        <f t="shared" si="25"/>
        <v>-1.9634111853699154</v>
      </c>
      <c r="N235" s="13">
        <f t="shared" si="26"/>
        <v>6.5362107944623221E-3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-1.942357518014894</v>
      </c>
      <c r="M236">
        <f t="shared" si="25"/>
        <v>-1.942357518014894</v>
      </c>
      <c r="N236" s="13">
        <f t="shared" si="26"/>
        <v>6.5757558017641195E-3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-1.921524849502096</v>
      </c>
      <c r="M237">
        <f t="shared" si="25"/>
        <v>-1.921524849502096</v>
      </c>
      <c r="N237" s="13">
        <f t="shared" si="26"/>
        <v>6.6150726948717813E-3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-1.900911061956911</v>
      </c>
      <c r="M238">
        <f t="shared" si="25"/>
        <v>-1.900911061956911</v>
      </c>
      <c r="N238" s="13">
        <f t="shared" si="26"/>
        <v>6.6541599354345109E-3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-1.8805140502217101</v>
      </c>
      <c r="M239">
        <f t="shared" si="25"/>
        <v>-1.8805140502217101</v>
      </c>
      <c r="N239" s="13">
        <f t="shared" si="26"/>
        <v>6.6930155633130612E-3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-1.8603317220785389</v>
      </c>
      <c r="M240">
        <f t="shared" si="25"/>
        <v>-1.8603317220785389</v>
      </c>
      <c r="N240" s="13">
        <f t="shared" si="26"/>
        <v>6.7316372069300742E-3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-1.8403619984569957</v>
      </c>
      <c r="M241">
        <f t="shared" si="25"/>
        <v>-1.8403619984569957</v>
      </c>
      <c r="N241" s="13">
        <f t="shared" si="26"/>
        <v>6.7700220939807387E-3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-1.8206028136278982</v>
      </c>
      <c r="M242">
        <f t="shared" si="25"/>
        <v>-1.8206028136278982</v>
      </c>
      <c r="N242" s="13">
        <f t="shared" si="26"/>
        <v>6.8081670624735649E-3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-1.8010521153832861</v>
      </c>
      <c r="M243">
        <f t="shared" si="25"/>
        <v>-1.8010521153832861</v>
      </c>
      <c r="N243" s="13">
        <f t="shared" si="26"/>
        <v>6.8460685720741375E-3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-1.7817078652033094</v>
      </c>
      <c r="M244">
        <f t="shared" si="25"/>
        <v>-1.7817078652033094</v>
      </c>
      <c r="N244" s="13">
        <f t="shared" si="26"/>
        <v>6.8837227157236705E-3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-1.7625680384105296</v>
      </c>
      <c r="M245">
        <f t="shared" si="25"/>
        <v>-1.7625680384105296</v>
      </c>
      <c r="N245" s="13">
        <f t="shared" si="26"/>
        <v>6.9211252315087126E-3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-1.74363062431212</v>
      </c>
      <c r="M246">
        <f t="shared" si="25"/>
        <v>-1.74363062431212</v>
      </c>
      <c r="N246" s="13">
        <f t="shared" si="26"/>
        <v>6.9582715147546315E-3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-1.7248936263304748</v>
      </c>
      <c r="M247">
        <f t="shared" si="25"/>
        <v>-1.7248936263304748</v>
      </c>
      <c r="N247" s="13">
        <f t="shared" si="26"/>
        <v>6.9951566303218804E-3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-1.7063550621226817</v>
      </c>
      <c r="M248">
        <f t="shared" si="25"/>
        <v>-1.7063550621226817</v>
      </c>
      <c r="N248" s="13">
        <f t="shared" si="26"/>
        <v>7.0317753250817251E-3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-1.688012963689304</v>
      </c>
      <c r="M249">
        <f t="shared" si="25"/>
        <v>-1.688012963689304</v>
      </c>
      <c r="N249" s="13">
        <f t="shared" si="26"/>
        <v>7.0681220405471867E-3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-1.6698653774729353</v>
      </c>
      <c r="M250">
        <f t="shared" si="25"/>
        <v>-1.6698653774729353</v>
      </c>
      <c r="N250" s="13">
        <f t="shared" si="26"/>
        <v>7.1041909256446805E-3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-1.6519103644469098</v>
      </c>
      <c r="M251">
        <f t="shared" si="25"/>
        <v>-1.6519103644469098</v>
      </c>
      <c r="N251" s="13">
        <f t="shared" si="26"/>
        <v>7.1399758495986031E-3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-1.6341460001946018</v>
      </c>
      <c r="M252">
        <f t="shared" si="25"/>
        <v>-1.6341460001946018</v>
      </c>
      <c r="N252" s="13">
        <f t="shared" si="26"/>
        <v>7.1754704149158766E-3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-1.6165703749796927</v>
      </c>
      <c r="M253">
        <f t="shared" si="25"/>
        <v>-1.6165703749796927</v>
      </c>
      <c r="N253" s="13">
        <f t="shared" si="26"/>
        <v>7.210667970448067E-3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-1.5991815938077762</v>
      </c>
      <c r="M254">
        <f t="shared" si="25"/>
        <v>-1.5991815938077762</v>
      </c>
      <c r="N254" s="13">
        <f t="shared" si="26"/>
        <v>7.2455616245154456E-3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-1.5819777764796938</v>
      </c>
      <c r="M255">
        <f t="shared" si="25"/>
        <v>-1.5819777764796938</v>
      </c>
      <c r="N255" s="13">
        <f t="shared" si="26"/>
        <v>7.2801442580776492E-3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-1.5649570576368943</v>
      </c>
      <c r="M256">
        <f t="shared" si="25"/>
        <v>-1.5649570576368943</v>
      </c>
      <c r="N256" s="13">
        <f t="shared" si="26"/>
        <v>7.314408537927277E-3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-1.5481175867992234</v>
      </c>
      <c r="M257">
        <f t="shared" si="25"/>
        <v>-1.5481175867992234</v>
      </c>
      <c r="N257" s="13">
        <f t="shared" si="26"/>
        <v>7.348346929901186E-3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-1.5314575283954104</v>
      </c>
      <c r="M258">
        <f t="shared" si="25"/>
        <v>-1.5314575283954104</v>
      </c>
      <c r="N258" s="13">
        <f t="shared" si="26"/>
        <v>7.3819517120853398E-3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-1.5149750617865916</v>
      </c>
      <c r="M259">
        <f t="shared" si="25"/>
        <v>-1.5149750617865916</v>
      </c>
      <c r="N259" s="13">
        <f t="shared" si="26"/>
        <v>7.4152149880018338E-3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-1.4986683812831818</v>
      </c>
      <c r="M260">
        <f t="shared" si="25"/>
        <v>-1.4986683812831818</v>
      </c>
      <c r="N260" s="13">
        <f t="shared" si="26"/>
        <v>7.4481286997671401E-3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-1.4825356961553482</v>
      </c>
      <c r="M261">
        <f t="shared" si="25"/>
        <v>-1.4825356961553482</v>
      </c>
      <c r="N261" s="13">
        <f t="shared" si="26"/>
        <v>7.480684641200201E-3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-1.4665752306374118</v>
      </c>
      <c r="M262">
        <f t="shared" si="25"/>
        <v>-1.4665752306374118</v>
      </c>
      <c r="N262" s="13">
        <f t="shared" si="26"/>
        <v>7.5128744708759963E-3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-1.4507852239264103</v>
      </c>
      <c r="M263">
        <f t="shared" si="25"/>
        <v>-1.4507852239264103</v>
      </c>
      <c r="N263" s="13">
        <f t="shared" si="26"/>
        <v>7.5446897251051654E-3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-1.4351639301751029</v>
      </c>
      <c r="M264">
        <f t="shared" si="25"/>
        <v>-1.4351639301751029</v>
      </c>
      <c r="N264" s="13">
        <f t="shared" si="26"/>
        <v>7.5761218308313593E-3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-1.4197096184796547</v>
      </c>
      <c r="M265">
        <f t="shared" si="25"/>
        <v>-1.4197096184796547</v>
      </c>
      <c r="N265" s="13">
        <f t="shared" si="26"/>
        <v>7.6071621184315768E-3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-1.4044205728622539</v>
      </c>
      <c r="M266">
        <f t="shared" si="25"/>
        <v>-1.4044205728622539</v>
      </c>
      <c r="N266" s="13">
        <f t="shared" si="26"/>
        <v>7.6378018344107875E-3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-1.3892950922488918</v>
      </c>
      <c r="M267">
        <f t="shared" si="25"/>
        <v>-1.3892950922488918</v>
      </c>
      <c r="N267" s="13">
        <f t="shared" si="26"/>
        <v>7.668032153979638E-3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-1.3743314904425132</v>
      </c>
      <c r="M268">
        <f t="shared" si="25"/>
        <v>-1.3743314904425132</v>
      </c>
      <c r="N268" s="13">
        <f t="shared" si="26"/>
        <v>7.6978441935009103E-3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-1.359528096091781</v>
      </c>
      <c r="M269">
        <f t="shared" si="25"/>
        <v>-1.359528096091781</v>
      </c>
      <c r="N269" s="13">
        <f t="shared" si="26"/>
        <v>7.7272290228000695E-3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-1.3448832526556409</v>
      </c>
      <c r="M270">
        <f t="shared" si="25"/>
        <v>-1.3448832526556409</v>
      </c>
      <c r="N270" s="13">
        <f t="shared" si="26"/>
        <v>7.7561776773258598E-3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-1.3303953183638875</v>
      </c>
      <c r="M271">
        <f t="shared" si="25"/>
        <v>-1.3303953183638875</v>
      </c>
      <c r="N271" s="13">
        <f t="shared" si="26"/>
        <v>7.7846811701533097E-3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-1.3160626661739498</v>
      </c>
      <c r="M272">
        <f t="shared" si="25"/>
        <v>-1.3160626661739498</v>
      </c>
      <c r="N272" s="13">
        <f t="shared" si="26"/>
        <v>7.81273050382085E-3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-1.3018836837240311</v>
      </c>
      <c r="M273">
        <f t="shared" si="25"/>
        <v>-1.3018836837240311</v>
      </c>
      <c r="N273" s="13">
        <f t="shared" si="26"/>
        <v>7.8403166819885819E-3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-1.2878567732828492</v>
      </c>
      <c r="M274">
        <f t="shared" si="25"/>
        <v>-1.2878567732828492</v>
      </c>
      <c r="N274" s="13">
        <f t="shared" si="26"/>
        <v>7.8674307209179953E-3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-1.2739803516960753</v>
      </c>
      <c r="M275">
        <f t="shared" si="25"/>
        <v>-1.2739803516960753</v>
      </c>
      <c r="N275" s="13">
        <f t="shared" si="26"/>
        <v>7.8940636607528186E-3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$6*EXP(-$L$4*(G276/$L$10-1))+6*$L$6*EXP(-$L$4*(2/SQRT(3)*G276/$L$10-1))+12*$L$6*EXP(-$L$4*(SQRT(2)*2/SQRT(3)*G276/$L$10-1))+24*$L$6*EXP(-$L$4*(SQRT(11)/2*2/SQRT(3)*G276/$L$10-1))+8*$L$6*EXP(-$L$4*(2*G276/$L$10-1))+6*$L$6*EXP(-$L$4*(2*2/SQRT(3)*G276/$L$10-1))-SQRT($L$9*$L$7^2*EXP(-2*$L$5*(G276/$L$10-1))+6*$L$7^2*EXP(-2*$L$5*(2/SQRT(3)*G276/$L$10-1))+12*$L$7^2*EXP(-2*$L$5*(SQRT(2)*2/SQRT(3)*G276/$L$10-1))+24*$L$7^2*EXP(-2*$L$5*(SQRT(11)/2*2/SQRT(3)*G276/$L$10-1))+8*$L$7^2*EXP(-2*$L$5*(2*G276/$L$10-1))+6*$L$7^2*EXP(-2*$L$5*(2*2/SQRT(3)*G276/$L$10-1)))</f>
        <v>-1.2602528503297075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+6*$O$6*EXP(-$O$4*(2*2/SQRT(3)*G276/$L$10-1))-SQRT($L$9*$O$7^2*EXP(-2*$O$5*(G276/$L$10-1))+6*$O$7^2*EXP(-2*$O$5*(2/SQRT(3)*G276/$L$10-1))+12*$O$7^2*EXP(-2*$O$5*(SQRT(2)*2/SQRT(3)*G276/$L$10-1))+24*$O$7^2*EXP(-2*$O$5*(SQRT(11)/2*2/SQRT(3)*G276/$L$10-1))+8*$O$7^2*EXP(-2*$O$5*(2*G276/$L$10-1))+6*$O$7^2*EXP(-2*$O$5*(2*2/SQRT(3)*G276/$L$10-1)))</f>
        <v>-1.2602528503297075</v>
      </c>
      <c r="N276" s="13">
        <f t="shared" ref="N276:N339" si="33">(M276-H276)^2*O276</f>
        <v>7.9202065766060883E-3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-1.2466727150104804</v>
      </c>
      <c r="M277">
        <f t="shared" si="32"/>
        <v>-1.2466727150104804</v>
      </c>
      <c r="N277" s="13">
        <f t="shared" si="33"/>
        <v>7.9458505894373921E-3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-1.2332384059634969</v>
      </c>
      <c r="M278">
        <f t="shared" si="32"/>
        <v>-1.2332384059634969</v>
      </c>
      <c r="N278" s="13">
        <f t="shared" si="33"/>
        <v>7.9709868767159145E-3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-1.2199483977472512</v>
      </c>
      <c r="M279">
        <f t="shared" si="32"/>
        <v>-1.2199483977472512</v>
      </c>
      <c r="N279" s="13">
        <f t="shared" si="33"/>
        <v>7.995606682863917E-3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-1.2068011791860602</v>
      </c>
      <c r="M280">
        <f t="shared" si="32"/>
        <v>-1.2068011791860602</v>
      </c>
      <c r="N280" s="13">
        <f t="shared" si="33"/>
        <v>8.0197013294728645E-3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-1.1937952533002723</v>
      </c>
      <c r="M281">
        <f t="shared" si="32"/>
        <v>-1.1937952533002723</v>
      </c>
      <c r="N281" s="13">
        <f t="shared" si="33"/>
        <v>8.0432622252875549E-3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-1.1809291372341308</v>
      </c>
      <c r="M282">
        <f t="shared" si="32"/>
        <v>-1.1809291372341308</v>
      </c>
      <c r="N282" s="13">
        <f t="shared" si="33"/>
        <v>8.066280875949924E-3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-1.1682013621816196</v>
      </c>
      <c r="M283">
        <f t="shared" si="32"/>
        <v>-1.1682013621816196</v>
      </c>
      <c r="N283" s="13">
        <f t="shared" si="33"/>
        <v>8.0887488935008044E-3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-1.1556104733102288</v>
      </c>
      <c r="M284">
        <f t="shared" si="32"/>
        <v>-1.1556104733102288</v>
      </c>
      <c r="N284" s="13">
        <f t="shared" si="33"/>
        <v>8.1106580056328776E-3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-1.1431550296829731</v>
      </c>
      <c r="M285">
        <f t="shared" si="32"/>
        <v>-1.1431550296829731</v>
      </c>
      <c r="N285" s="13">
        <f t="shared" si="33"/>
        <v>8.1320000646894278E-3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-1.1308336041785716</v>
      </c>
      <c r="M286">
        <f t="shared" si="32"/>
        <v>-1.1308336041785716</v>
      </c>
      <c r="N286" s="13">
        <f t="shared" si="33"/>
        <v>8.1527670564063084E-3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-1.1186447834100408</v>
      </c>
      <c r="M287">
        <f t="shared" si="32"/>
        <v>-1.1186447834100408</v>
      </c>
      <c r="N287" s="13">
        <f t="shared" si="33"/>
        <v>8.1729511083920257E-3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-1.106587167641673</v>
      </c>
      <c r="M288">
        <f t="shared" si="32"/>
        <v>-1.106587167641673</v>
      </c>
      <c r="N288" s="13">
        <f t="shared" si="33"/>
        <v>8.1925444983433175E-3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-1.0946593707046706</v>
      </c>
      <c r="M289">
        <f t="shared" si="32"/>
        <v>-1.0946593707046706</v>
      </c>
      <c r="N289" s="13">
        <f t="shared" si="33"/>
        <v>8.2115396619909242E-3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-1.0828600199113616</v>
      </c>
      <c r="M290">
        <f t="shared" si="32"/>
        <v>-1.0828600199113616</v>
      </c>
      <c r="N290" s="13">
        <f t="shared" si="33"/>
        <v>8.2299292007753325E-3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-1.0711877559682224</v>
      </c>
      <c r="M291">
        <f t="shared" si="32"/>
        <v>-1.0711877559682224</v>
      </c>
      <c r="N291" s="13">
        <f t="shared" si="33"/>
        <v>8.2477058892480391E-3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-1.0596412328876434</v>
      </c>
      <c r="M292">
        <f t="shared" si="32"/>
        <v>-1.0596412328876434</v>
      </c>
      <c r="N292" s="13">
        <f t="shared" si="33"/>
        <v>8.2648626821948887E-3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-1.0482191178987468</v>
      </c>
      <c r="M293">
        <f t="shared" si="32"/>
        <v>-1.0482191178987468</v>
      </c>
      <c r="N293" s="13">
        <f t="shared" si="33"/>
        <v>8.2813927214846501E-3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-1.0369200913570906</v>
      </c>
      <c r="M294">
        <f t="shared" si="32"/>
        <v>-1.0369200913570906</v>
      </c>
      <c r="N294" s="13">
        <f t="shared" si="33"/>
        <v>8.2972893426318077E-3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-1.0257428466535456</v>
      </c>
      <c r="M295">
        <f t="shared" si="32"/>
        <v>-1.0257428466535456</v>
      </c>
      <c r="N295" s="13">
        <f t="shared" si="33"/>
        <v>8.3125460810832223E-3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-1.0146860901222319</v>
      </c>
      <c r="M296">
        <f t="shared" si="32"/>
        <v>-1.0146860901222319</v>
      </c>
      <c r="N296" s="13">
        <f t="shared" si="33"/>
        <v>8.3271566782194967E-3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-1.0037485409477862</v>
      </c>
      <c r="M297">
        <f t="shared" si="32"/>
        <v>-1.0037485409477862</v>
      </c>
      <c r="N297" s="13">
        <f t="shared" si="33"/>
        <v>8.3411150870711624E-3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-0.99292893107185798</v>
      </c>
      <c r="M298">
        <f t="shared" si="32"/>
        <v>-0.99292893107185798</v>
      </c>
      <c r="N298" s="13">
        <f t="shared" si="33"/>
        <v>8.3544154777553704E-3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-0.98222600509901703</v>
      </c>
      <c r="M299">
        <f t="shared" si="32"/>
        <v>-0.98222600509901703</v>
      </c>
      <c r="N299" s="13">
        <f t="shared" si="33"/>
        <v>8.3670522426230447E-3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-0.97163852020202068</v>
      </c>
      <c r="M300">
        <f t="shared" si="32"/>
        <v>-0.97163852020202068</v>
      </c>
      <c r="N300" s="13">
        <f t="shared" si="33"/>
        <v>8.3790200011269866E-3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-0.96116524602665698</v>
      </c>
      <c r="M301">
        <f t="shared" si="32"/>
        <v>-0.96116524602665698</v>
      </c>
      <c r="N301" s="13">
        <f t="shared" si="33"/>
        <v>8.3903136044013744E-3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-0.95080496459609876</v>
      </c>
      <c r="M302">
        <f t="shared" si="32"/>
        <v>-0.95080496459609876</v>
      </c>
      <c r="N302" s="13">
        <f t="shared" si="33"/>
        <v>8.4009281395622769E-3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-0.94055647021482303</v>
      </c>
      <c r="M303">
        <f t="shared" si="32"/>
        <v>-0.94055647021482303</v>
      </c>
      <c r="N303" s="13">
        <f t="shared" si="33"/>
        <v>8.4108589337224936E-3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-0.93041856937226231</v>
      </c>
      <c r="M304">
        <f t="shared" si="32"/>
        <v>-0.93041856937226231</v>
      </c>
      <c r="N304" s="13">
        <f t="shared" si="33"/>
        <v>8.4201015577278771E-3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-0.9203900806460934</v>
      </c>
      <c r="M305">
        <f t="shared" si="32"/>
        <v>-0.9203900806460934</v>
      </c>
      <c r="N305" s="13">
        <f t="shared" si="33"/>
        <v>8.4286518296129553E-3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-0.91046983460537256</v>
      </c>
      <c r="M306">
        <f t="shared" si="32"/>
        <v>-0.91046983460537256</v>
      </c>
      <c r="N306" s="13">
        <f t="shared" si="33"/>
        <v>8.4365058177779118E-3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-0.90065667371337865</v>
      </c>
      <c r="M307">
        <f t="shared" si="32"/>
        <v>-0.90065667371337865</v>
      </c>
      <c r="N307" s="13">
        <f t="shared" si="33"/>
        <v>8.4436598438913952E-3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-0.89094945223038269</v>
      </c>
      <c r="M308">
        <f t="shared" si="32"/>
        <v>-0.89094945223038269</v>
      </c>
      <c r="N308" s="13">
        <f t="shared" si="33"/>
        <v>8.4501104855174512E-3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-0.88134703611626364</v>
      </c>
      <c r="M309">
        <f t="shared" si="32"/>
        <v>-0.88134703611626364</v>
      </c>
      <c r="N309" s="13">
        <f t="shared" si="33"/>
        <v>8.4558545784730599E-3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-0.87184830293312698</v>
      </c>
      <c r="M310">
        <f t="shared" si="32"/>
        <v>-0.87184830293312698</v>
      </c>
      <c r="N310" s="13">
        <f t="shared" si="33"/>
        <v>8.4608892189157372E-3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-0.86245214174781171</v>
      </c>
      <c r="M311">
        <f t="shared" si="32"/>
        <v>-0.86245214174781171</v>
      </c>
      <c r="N311" s="13">
        <f t="shared" si="33"/>
        <v>8.4652117651654816E-3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-0.85315745303448509</v>
      </c>
      <c r="M312">
        <f t="shared" si="32"/>
        <v>-0.85315745303448509</v>
      </c>
      <c r="N312" s="13">
        <f t="shared" si="33"/>
        <v>8.4688198392648267E-3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-0.84396314857722976</v>
      </c>
      <c r="M313">
        <f t="shared" si="32"/>
        <v>-0.84396314857722976</v>
      </c>
      <c r="N313" s="13">
        <f t="shared" si="33"/>
        <v>8.4717113282775855E-3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-0.83486815137279557</v>
      </c>
      <c r="M314">
        <f t="shared" si="32"/>
        <v>-0.83486815137279557</v>
      </c>
      <c r="N314" s="13">
        <f t="shared" si="33"/>
        <v>8.4738843853347789E-3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-0.82587139553337174</v>
      </c>
      <c r="M315">
        <f t="shared" si="32"/>
        <v>-0.82587139553337174</v>
      </c>
      <c r="N315" s="13">
        <f t="shared" si="33"/>
        <v>8.475337430425221E-3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-0.81697182618957997</v>
      </c>
      <c r="M316">
        <f t="shared" si="32"/>
        <v>-0.81697182618957997</v>
      </c>
      <c r="N316" s="13">
        <f t="shared" si="33"/>
        <v>8.476069150939243E-3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-0.80816839939360741</v>
      </c>
      <c r="M317">
        <f t="shared" si="32"/>
        <v>-0.80816839939360741</v>
      </c>
      <c r="N317" s="13">
        <f t="shared" si="33"/>
        <v>8.4760785019692367E-3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-0.79946008202259189</v>
      </c>
      <c r="M318">
        <f t="shared" si="32"/>
        <v>-0.79946008202259189</v>
      </c>
      <c r="N318" s="13">
        <f t="shared" si="33"/>
        <v>8.4753647063668495E-3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-0.79084585168218713</v>
      </c>
      <c r="M319">
        <f t="shared" si="32"/>
        <v>-0.79084585168218713</v>
      </c>
      <c r="N319" s="13">
        <f t="shared" si="33"/>
        <v>8.4739272545691479E-3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-0.78232469661042736</v>
      </c>
      <c r="M320">
        <f t="shared" si="32"/>
        <v>-0.78232469661042736</v>
      </c>
      <c r="N320" s="13">
        <f t="shared" si="33"/>
        <v>8.4717659041887421E-3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-0.77389561558185038</v>
      </c>
      <c r="M321">
        <f t="shared" si="32"/>
        <v>-0.77389561558185038</v>
      </c>
      <c r="N321" s="13">
        <f t="shared" si="33"/>
        <v>8.4688806793815404E-3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-0.76555761781198672</v>
      </c>
      <c r="M322">
        <f t="shared" si="32"/>
        <v>-0.76555761781198672</v>
      </c>
      <c r="N322" s="13">
        <f t="shared" si="33"/>
        <v>8.4652718699908293E-3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-0.75730972286209597</v>
      </c>
      <c r="M323">
        <f t="shared" si="32"/>
        <v>-0.75730972286209597</v>
      </c>
      <c r="N323" s="13">
        <f t="shared" si="33"/>
        <v>8.4609400304746472E-3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-0.74915096054432773</v>
      </c>
      <c r="M324">
        <f t="shared" si="32"/>
        <v>-0.74915096054432773</v>
      </c>
      <c r="N324" s="13">
        <f t="shared" si="33"/>
        <v>8.4558859786226688E-3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-0.74108037082720057</v>
      </c>
      <c r="M325">
        <f t="shared" si="32"/>
        <v>-0.74108037082720057</v>
      </c>
      <c r="N325" s="13">
        <f t="shared" si="33"/>
        <v>8.4501107940651819E-3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-0.7330970037415464</v>
      </c>
      <c r="M326">
        <f t="shared" si="32"/>
        <v>-0.7330970037415464</v>
      </c>
      <c r="N326" s="13">
        <f t="shared" si="33"/>
        <v>8.4436158165826676E-3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-0.72519991928677252</v>
      </c>
      <c r="M327">
        <f t="shared" si="32"/>
        <v>-0.72519991928677252</v>
      </c>
      <c r="N327" s="13">
        <f t="shared" si="33"/>
        <v>8.4364026442172238E-3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-0.71738818733762499</v>
      </c>
      <c r="M328">
        <f t="shared" si="32"/>
        <v>-0.71738818733762499</v>
      </c>
      <c r="N328" s="13">
        <f t="shared" si="33"/>
        <v>8.428473131196686E-3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-0.70966088755136014</v>
      </c>
      <c r="M329">
        <f t="shared" si="32"/>
        <v>-0.70966088755136014</v>
      </c>
      <c r="N329" s="13">
        <f t="shared" si="33"/>
        <v>8.4198293856706762E-3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-0.70201710927538408</v>
      </c>
      <c r="M330">
        <f t="shared" si="32"/>
        <v>-0.70201710927538408</v>
      </c>
      <c r="N330" s="13">
        <f t="shared" si="33"/>
        <v>8.4104737672697633E-3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-0.69445595145537031</v>
      </c>
      <c r="M331">
        <f t="shared" si="32"/>
        <v>-0.69445595145537031</v>
      </c>
      <c r="N331" s="13">
        <f t="shared" si="33"/>
        <v>8.4004088844906368E-3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-0.68697652254385133</v>
      </c>
      <c r="M332">
        <f t="shared" si="32"/>
        <v>-0.68697652254385133</v>
      </c>
      <c r="N332" s="13">
        <f t="shared" si="33"/>
        <v>8.3896375919120247E-3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-0.67957794040932418</v>
      </c>
      <c r="M333">
        <f t="shared" si="32"/>
        <v>-0.67957794040932418</v>
      </c>
      <c r="N333" s="13">
        <f t="shared" si="33"/>
        <v>8.3781629872504721E-3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-0.67225933224586254</v>
      </c>
      <c r="M334">
        <f t="shared" si="32"/>
        <v>-0.67225933224586254</v>
      </c>
      <c r="N334" s="13">
        <f t="shared" si="33"/>
        <v>8.3659884082588638E-3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-0.66501983448324531</v>
      </c>
      <c r="M335">
        <f t="shared" si="32"/>
        <v>-0.66501983448324531</v>
      </c>
      <c r="N335" s="13">
        <f t="shared" si="33"/>
        <v>8.3531174294737536E-3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-0.65785859269763625</v>
      </c>
      <c r="M336">
        <f t="shared" si="32"/>
        <v>-0.65785859269763625</v>
      </c>
      <c r="N336" s="13">
        <f t="shared" si="33"/>
        <v>8.339553858820339E-3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-0.65077476152278557</v>
      </c>
      <c r="M337">
        <f t="shared" si="32"/>
        <v>-0.65077476152278557</v>
      </c>
      <c r="N337" s="13">
        <f t="shared" si="33"/>
        <v>8.325301734075613E-3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-0.64376750456180809</v>
      </c>
      <c r="M338">
        <f t="shared" si="32"/>
        <v>-0.64376750456180809</v>
      </c>
      <c r="N338" s="13">
        <f t="shared" si="33"/>
        <v>8.3103653192018196E-3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-0.63683599429950133</v>
      </c>
      <c r="M339">
        <f t="shared" si="32"/>
        <v>-0.63683599429950133</v>
      </c>
      <c r="N339" s="13">
        <f t="shared" si="33"/>
        <v>8.2947491005501452E-3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$6*EXP(-$L$4*(G340/$L$10-1))+6*$L$6*EXP(-$L$4*(2/SQRT(3)*G340/$L$10-1))+12*$L$6*EXP(-$L$4*(SQRT(2)*2/SQRT(3)*G340/$L$10-1))+24*$L$6*EXP(-$L$4*(SQRT(11)/2*2/SQRT(3)*G340/$L$10-1))+8*$L$6*EXP(-$L$4*(2*G340/$L$10-1))+6*$L$6*EXP(-$L$4*(2*2/SQRT(3)*G340/$L$10-1))-SQRT($L$9*$L$7^2*EXP(-2*$L$5*(G340/$L$10-1))+6*$L$7^2*EXP(-2*$L$5*(2/SQRT(3)*G340/$L$10-1))+12*$L$7^2*EXP(-2*$L$5*(SQRT(2)*2/SQRT(3)*G340/$L$10-1))+24*$L$7^2*EXP(-2*$L$5*(SQRT(11)/2*2/SQRT(3)*G340/$L$10-1))+8*$L$7^2*EXP(-2*$L$5*(2*G340/$L$10-1))+6*$L$7^2*EXP(-2*$L$5*(2*2/SQRT(3)*G340/$L$10-1)))</f>
        <v>-0.62997941201525343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+6*$O$6*EXP(-$O$4*(2*2/SQRT(3)*G340/$L$10-1))-SQRT($L$9*$O$7^2*EXP(-2*$O$5*(G340/$L$10-1))+6*$O$7^2*EXP(-2*$O$5*(2/SQRT(3)*G340/$L$10-1))+12*$O$7^2*EXP(-2*$O$5*(SQRT(2)*2/SQRT(3)*G340/$L$10-1))+24*$O$7^2*EXP(-2*$O$5*(SQRT(11)/2*2/SQRT(3)*G340/$L$10-1))+8*$O$7^2*EXP(-2*$O$5*(2*G340/$L$10-1))+6*$O$7^2*EXP(-2*$O$5*(2*2/SQRT(3)*G340/$L$10-1)))</f>
        <v>-0.62997941201525343</v>
      </c>
      <c r="N340" s="13">
        <f t="shared" ref="N340:N403" si="40">(M340-H340)^2*O340</f>
        <v>8.2784577829455031E-3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-0.62319694769651379</v>
      </c>
      <c r="M341">
        <f t="shared" si="39"/>
        <v>-0.62319694769651379</v>
      </c>
      <c r="N341" s="13">
        <f t="shared" si="40"/>
        <v>8.2614962856546337E-3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-0.61648779995285841</v>
      </c>
      <c r="M342">
        <f t="shared" si="39"/>
        <v>-0.61648779995285841</v>
      </c>
      <c r="N342" s="13">
        <f t="shared" si="40"/>
        <v>8.2438697382455298E-3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-0.60985117593063998</v>
      </c>
      <c r="M343">
        <f t="shared" si="39"/>
        <v>-0.60985117593063998</v>
      </c>
      <c r="N343" s="13">
        <f t="shared" si="40"/>
        <v>8.225583476343154E-3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-0.60328629122823829</v>
      </c>
      <c r="M344">
        <f t="shared" si="39"/>
        <v>-0.60328629122823829</v>
      </c>
      <c r="N344" s="13">
        <f t="shared" si="40"/>
        <v>8.2066430372869318E-3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-0.59679236981191408</v>
      </c>
      <c r="M345">
        <f t="shared" si="39"/>
        <v>-0.59679236981191408</v>
      </c>
      <c r="N345" s="13">
        <f t="shared" si="40"/>
        <v>8.1870541556974472E-3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-0.59036864393226618</v>
      </c>
      <c r="M346">
        <f t="shared" si="39"/>
        <v>-0.59036864393226618</v>
      </c>
      <c r="N346" s="13">
        <f t="shared" si="40"/>
        <v>8.1668227589551338E-3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-0.58401435404130564</v>
      </c>
      <c r="M347">
        <f t="shared" si="39"/>
        <v>-0.58401435404130564</v>
      </c>
      <c r="N347" s="13">
        <f t="shared" si="40"/>
        <v>8.1459549626000695E-3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-0.57772874871014224</v>
      </c>
      <c r="M348">
        <f t="shared" si="39"/>
        <v>-0.57772874871014224</v>
      </c>
      <c r="N348" s="13">
        <f t="shared" si="40"/>
        <v>8.1244570656553387E-3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-0.57151108454729171</v>
      </c>
      <c r="M349">
        <f t="shared" si="39"/>
        <v>-0.57151108454729171</v>
      </c>
      <c r="N349" s="13">
        <f t="shared" si="40"/>
        <v>8.1023355458820119E-3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-0.56536062611760995</v>
      </c>
      <c r="M350">
        <f t="shared" si="39"/>
        <v>-0.56536062611760995</v>
      </c>
      <c r="N350" s="13">
        <f t="shared" si="40"/>
        <v>8.0795970549699028E-3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-0.55927664586184367</v>
      </c>
      <c r="M351">
        <f t="shared" si="39"/>
        <v>-0.55927664586184367</v>
      </c>
      <c r="N351" s="13">
        <f t="shared" si="40"/>
        <v>8.056248413669231E-3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-0.55325842401682279</v>
      </c>
      <c r="M352">
        <f t="shared" si="39"/>
        <v>-0.55325842401682279</v>
      </c>
      <c r="N352" s="13">
        <f t="shared" si="40"/>
        <v>8.032296606870425E-3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-0.5473052485362695</v>
      </c>
      <c r="M353">
        <f t="shared" si="39"/>
        <v>-0.5473052485362695</v>
      </c>
      <c r="N353" s="13">
        <f t="shared" si="40"/>
        <v>8.0077487786348409E-3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-0.54141641501225124</v>
      </c>
      <c r="M354">
        <f t="shared" si="39"/>
        <v>-0.54141641501225124</v>
      </c>
      <c r="N354" s="13">
        <f t="shared" si="40"/>
        <v>7.9826122271836573E-3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-0.53559122659726155</v>
      </c>
      <c r="M355">
        <f t="shared" si="39"/>
        <v>-0.53559122659726155</v>
      </c>
      <c r="N355" s="13">
        <f t="shared" si="40"/>
        <v>7.9568943998494911E-3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-0.52982899392693628</v>
      </c>
      <c r="M356">
        <f t="shared" si="39"/>
        <v>-0.52982899392693628</v>
      </c>
      <c r="N356" s="13">
        <f t="shared" si="40"/>
        <v>7.9306028879944073E-3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-0.52412903504341024</v>
      </c>
      <c r="M357">
        <f t="shared" si="39"/>
        <v>-0.52412903504341024</v>
      </c>
      <c r="N357" s="13">
        <f t="shared" si="40"/>
        <v>7.903745421902468E-3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-0.51849067531930271</v>
      </c>
      <c r="M358">
        <f t="shared" si="39"/>
        <v>-0.51849067531930271</v>
      </c>
      <c r="N358" s="13">
        <f t="shared" si="40"/>
        <v>7.8763298656473937E-3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-0.512913247382351</v>
      </c>
      <c r="M359">
        <f t="shared" si="39"/>
        <v>-0.512913247382351</v>
      </c>
      <c r="N359" s="13">
        <f t="shared" si="40"/>
        <v>7.8483642119446147E-3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-0.50739609104066985</v>
      </c>
      <c r="M360">
        <f t="shared" si="39"/>
        <v>-0.50739609104066985</v>
      </c>
      <c r="N360" s="13">
        <f t="shared" si="40"/>
        <v>7.8198565769888369E-3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-0.50193855320865643</v>
      </c>
      <c r="M361">
        <f t="shared" si="39"/>
        <v>-0.50193855320865643</v>
      </c>
      <c r="N361" s="13">
        <f t="shared" si="40"/>
        <v>7.7908151952834929E-3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-0.49653998783352671</v>
      </c>
      <c r="M362">
        <f t="shared" si="39"/>
        <v>-0.49653998783352671</v>
      </c>
      <c r="N362" s="13">
        <f t="shared" si="40"/>
        <v>7.7612484144662678E-3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-0.49119975582249042</v>
      </c>
      <c r="M363">
        <f t="shared" si="39"/>
        <v>-0.49119975582249042</v>
      </c>
      <c r="N363" s="13">
        <f t="shared" si="40"/>
        <v>7.7311646901346408E-3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-0.48591722497056211</v>
      </c>
      <c r="M364">
        <f t="shared" si="39"/>
        <v>-0.48591722497056211</v>
      </c>
      <c r="N364" s="13">
        <f t="shared" si="40"/>
        <v>7.700572580676756E-3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-0.4806917698890032</v>
      </c>
      <c r="M365">
        <f t="shared" si="39"/>
        <v>-0.4806917698890032</v>
      </c>
      <c r="N365" s="13">
        <f t="shared" si="40"/>
        <v>7.6694807421099796E-3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-0.4755227719343984</v>
      </c>
      <c r="M366">
        <f t="shared" si="39"/>
        <v>-0.4755227719343984</v>
      </c>
      <c r="N366" s="13">
        <f t="shared" si="40"/>
        <v>7.6378979229330714E-3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-0.47040961913836793</v>
      </c>
      <c r="M367">
        <f t="shared" si="39"/>
        <v>-0.47040961913836793</v>
      </c>
      <c r="N367" s="13">
        <f t="shared" si="40"/>
        <v>7.6058329589951861E-3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-0.46535170613790028</v>
      </c>
      <c r="M368">
        <f t="shared" si="39"/>
        <v>-0.46535170613790028</v>
      </c>
      <c r="N368" s="13">
        <f t="shared" si="40"/>
        <v>7.5732947683845742E-3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-0.46034843410632487</v>
      </c>
      <c r="M369">
        <f t="shared" si="39"/>
        <v>-0.46034843410632487</v>
      </c>
      <c r="N369" s="13">
        <f t="shared" si="40"/>
        <v>7.5402923463429332E-3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-0.45539921068489919</v>
      </c>
      <c r="M370">
        <f t="shared" si="39"/>
        <v>-0.45539921068489919</v>
      </c>
      <c r="N370" s="13">
        <f t="shared" si="40"/>
        <v>7.5068347602061259E-3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-0.45050344991503205</v>
      </c>
      <c r="M371">
        <f t="shared" si="39"/>
        <v>-0.45050344991503205</v>
      </c>
      <c r="N371" s="13">
        <f t="shared" si="40"/>
        <v>7.4729311443780134E-3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-0.44566057217111715</v>
      </c>
      <c r="M372">
        <f t="shared" si="39"/>
        <v>-0.44566057217111715</v>
      </c>
      <c r="N372" s="13">
        <f t="shared" si="40"/>
        <v>7.4385906953373243E-3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-0.44087000409399624</v>
      </c>
      <c r="M373">
        <f t="shared" si="39"/>
        <v>-0.44087000409399624</v>
      </c>
      <c r="N373" s="13">
        <f t="shared" si="40"/>
        <v>7.4038226666838817E-3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-0.43613117852503441</v>
      </c>
      <c r="M374">
        <f t="shared" si="39"/>
        <v>-0.43613117852503441</v>
      </c>
      <c r="N374" s="13">
        <f t="shared" si="40"/>
        <v>7.368636364225729E-3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-0.43144353444080824</v>
      </c>
      <c r="M375">
        <f t="shared" si="39"/>
        <v>-0.43144353444080824</v>
      </c>
      <c r="N375" s="13">
        <f t="shared" si="40"/>
        <v>7.3330411411094117E-3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-0.42680651688841315</v>
      </c>
      <c r="M376">
        <f t="shared" si="39"/>
        <v>-0.42680651688841315</v>
      </c>
      <c r="N376" s="13">
        <f t="shared" si="40"/>
        <v>7.2970463929994114E-3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-0.42221957692137091</v>
      </c>
      <c r="M377">
        <f t="shared" si="39"/>
        <v>-0.42221957692137091</v>
      </c>
      <c r="N377" s="13">
        <f t="shared" si="40"/>
        <v>7.2606615533053077E-3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-0.41768217153615045</v>
      </c>
      <c r="M378">
        <f t="shared" si="39"/>
        <v>-0.41768217153615045</v>
      </c>
      <c r="N378" s="13">
        <f t="shared" si="40"/>
        <v>7.2238960884633318E-3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-0.41319376360928733</v>
      </c>
      <c r="M379">
        <f t="shared" si="39"/>
        <v>-0.41319376360928733</v>
      </c>
      <c r="N379" s="13">
        <f t="shared" si="40"/>
        <v>7.1867594932718071E-3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-0.40875382183510323</v>
      </c>
      <c r="M380">
        <f t="shared" si="39"/>
        <v>-0.40875382183510323</v>
      </c>
      <c r="N380" s="13">
        <f t="shared" si="40"/>
        <v>7.1492612862848141E-3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-0.40436182066402787</v>
      </c>
      <c r="M381">
        <f t="shared" si="39"/>
        <v>-0.40436182066402787</v>
      </c>
      <c r="N381" s="13">
        <f t="shared" si="40"/>
        <v>7.1114110052661259E-3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-0.40001724024150431</v>
      </c>
      <c r="M382">
        <f t="shared" si="39"/>
        <v>-0.40001724024150431</v>
      </c>
      <c r="N382" s="13">
        <f t="shared" si="40"/>
        <v>7.0732182027042857E-3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-0.39571956634749456</v>
      </c>
      <c r="M383">
        <f t="shared" si="39"/>
        <v>-0.39571956634749456</v>
      </c>
      <c r="N383" s="13">
        <f t="shared" si="40"/>
        <v>7.0346924413933181E-3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-0.39146829033656461</v>
      </c>
      <c r="M384">
        <f t="shared" si="39"/>
        <v>-0.39146829033656461</v>
      </c>
      <c r="N384" s="13">
        <f t="shared" si="40"/>
        <v>6.9958432900786311E-3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-0.38726290907855476</v>
      </c>
      <c r="M385">
        <f t="shared" si="39"/>
        <v>-0.38726290907855476</v>
      </c>
      <c r="N385" s="13">
        <f t="shared" si="40"/>
        <v>6.9566803191716273E-3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-0.38310292489983211</v>
      </c>
      <c r="M386">
        <f t="shared" si="39"/>
        <v>-0.38310292489983211</v>
      </c>
      <c r="N386" s="13">
        <f t="shared" si="40"/>
        <v>6.9172130965345722E-3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-0.37898784552511255</v>
      </c>
      <c r="M387">
        <f t="shared" si="39"/>
        <v>-0.37898784552511255</v>
      </c>
      <c r="N387" s="13">
        <f t="shared" si="40"/>
        <v>6.8774511833363788E-3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-0.37491718401986213</v>
      </c>
      <c r="M388">
        <f t="shared" si="39"/>
        <v>-0.37491718401986213</v>
      </c>
      <c r="N388" s="13">
        <f t="shared" si="40"/>
        <v>6.8374041299824884E-3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-0.37089045873326026</v>
      </c>
      <c r="M389">
        <f t="shared" si="39"/>
        <v>-0.37089045873326026</v>
      </c>
      <c r="N389" s="13">
        <f t="shared" si="40"/>
        <v>6.7970814721187867E-3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-0.36690719324173215</v>
      </c>
      <c r="M390">
        <f t="shared" si="39"/>
        <v>-0.36690719324173215</v>
      </c>
      <c r="N390" s="13">
        <f t="shared" si="40"/>
        <v>6.7564927267120059E-3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-0.36296691629303962</v>
      </c>
      <c r="M391">
        <f t="shared" si="39"/>
        <v>-0.36296691629303962</v>
      </c>
      <c r="N391" s="13">
        <f t="shared" si="40"/>
        <v>6.7156473882075025E-3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-0.3590691617509284</v>
      </c>
      <c r="M392">
        <f t="shared" si="39"/>
        <v>-0.3590691617509284</v>
      </c>
      <c r="N392" s="13">
        <f t="shared" si="40"/>
        <v>6.6745549247651283E-3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-0.35521346854033026</v>
      </c>
      <c r="M393">
        <f t="shared" si="39"/>
        <v>-0.35521346854033026</v>
      </c>
      <c r="N393" s="13">
        <f t="shared" si="40"/>
        <v>6.6332247745753796E-3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-0.35139938059311082</v>
      </c>
      <c r="M394">
        <f t="shared" si="39"/>
        <v>-0.35139938059311082</v>
      </c>
      <c r="N394" s="13">
        <f t="shared" si="40"/>
        <v>6.5916663422552419E-3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-0.34762644679436538</v>
      </c>
      <c r="M395">
        <f t="shared" si="39"/>
        <v>-0.34762644679436538</v>
      </c>
      <c r="N395" s="13">
        <f t="shared" si="40"/>
        <v>6.5498889953264413E-3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-0.34389422092925442</v>
      </c>
      <c r="M396">
        <f t="shared" si="39"/>
        <v>-0.34389422092925442</v>
      </c>
      <c r="N396" s="13">
        <f t="shared" si="40"/>
        <v>6.507902060775124E-3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-0.34020226163037437</v>
      </c>
      <c r="M397">
        <f t="shared" si="39"/>
        <v>-0.34020226163037437</v>
      </c>
      <c r="N397" s="13">
        <f t="shared" si="40"/>
        <v>6.4657148216949682E-3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-0.33655013232566372</v>
      </c>
      <c r="M398">
        <f t="shared" si="39"/>
        <v>-0.33655013232566372</v>
      </c>
      <c r="N398" s="13">
        <f t="shared" si="40"/>
        <v>6.4233365140135392E-3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-0.33293740118683413</v>
      </c>
      <c r="M399">
        <f t="shared" si="39"/>
        <v>-0.33293740118683413</v>
      </c>
      <c r="N399" s="13">
        <f t="shared" si="40"/>
        <v>6.3807763233026601E-3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-0.32936364107833205</v>
      </c>
      <c r="M400">
        <f t="shared" si="39"/>
        <v>-0.32936364107833205</v>
      </c>
      <c r="N400" s="13">
        <f t="shared" si="40"/>
        <v>6.3380433816739214E-3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-0.32582842950681168</v>
      </c>
      <c r="M401">
        <f t="shared" si="39"/>
        <v>-0.32582842950681168</v>
      </c>
      <c r="N401" s="13">
        <f t="shared" si="40"/>
        <v>6.2951467647578479E-3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-0.32233134857113427</v>
      </c>
      <c r="M402">
        <f t="shared" si="39"/>
        <v>-0.32233134857113427</v>
      </c>
      <c r="N402" s="13">
        <f t="shared" si="40"/>
        <v>6.2520954887694755E-3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-0.31887198491287011</v>
      </c>
      <c r="M403">
        <f t="shared" si="39"/>
        <v>-0.31887198491287011</v>
      </c>
      <c r="N403" s="13">
        <f t="shared" si="40"/>
        <v>6.2088985076582002E-3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$6*EXP(-$L$4*(G404/$L$10-1))+6*$L$6*EXP(-$L$4*(2/SQRT(3)*G404/$L$10-1))+12*$L$6*EXP(-$L$4*(SQRT(2)*2/SQRT(3)*G404/$L$10-1))+24*$L$6*EXP(-$L$4*(SQRT(11)/2*2/SQRT(3)*G404/$L$10-1))+8*$L$6*EXP(-$L$4*(2*G404/$L$10-1))+6*$L$6*EXP(-$L$4*(2*2/SQRT(3)*G404/$L$10-1))-SQRT($L$9*$L$7^2*EXP(-2*$L$5*(G404/$L$10-1))+6*$L$7^2*EXP(-2*$L$5*(2/SQRT(3)*G404/$L$10-1))+12*$L$7^2*EXP(-2*$L$5*(SQRT(2)*2/SQRT(3)*G404/$L$10-1))+24*$L$7^2*EXP(-2*$L$5*(SQRT(11)/2*2/SQRT(3)*G404/$L$10-1))+8*$L$7^2*EXP(-2*$L$5*(2*G404/$L$10-1))+6*$L$7^2*EXP(-2*$L$5*(2*2/SQRT(3)*G404/$L$10-1)))</f>
        <v>-0.31544992966731566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+6*$O$6*EXP(-$O$4*(2*2/SQRT(3)*G404/$L$10-1))-SQRT($L$9*$O$7^2*EXP(-2*$O$5*(G404/$L$10-1))+6*$O$7^2*EXP(-2*$O$5*(2/SQRT(3)*G404/$L$10-1))+12*$O$7^2*EXP(-2*$O$5*(SQRT(2)*2/SQRT(3)*G404/$L$10-1))+24*$O$7^2*EXP(-2*$O$5*(SQRT(11)/2*2/SQRT(3)*G404/$L$10-1))+8*$O$7^2*EXP(-2*$O$5*(2*G404/$L$10-1))+6*$O$7^2*EXP(-2*$O$5*(2*2/SQRT(3)*G404/$L$10-1)))</f>
        <v>-0.31544992966731566</v>
      </c>
      <c r="N404" s="13">
        <f t="shared" ref="N404:N467" si="47">(M404-H404)^2*O404</f>
        <v>6.1655647103437509E-3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-0.31206477841500957</v>
      </c>
      <c r="M405">
        <f t="shared" si="46"/>
        <v>-0.31206477841500957</v>
      </c>
      <c r="N405" s="13">
        <f t="shared" si="47"/>
        <v>6.1221029180372928E-3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-0.30871613113375074</v>
      </c>
      <c r="M406">
        <f t="shared" si="46"/>
        <v>-0.30871613113375074</v>
      </c>
      <c r="N406" s="13">
        <f t="shared" si="47"/>
        <v>6.0785218816480531E-3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-0.30540359215111057</v>
      </c>
      <c r="M407">
        <f t="shared" si="46"/>
        <v>-0.30540359215111057</v>
      </c>
      <c r="N407" s="13">
        <f t="shared" si="47"/>
        <v>6.0348302792754072E-3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-0.30212677009743605</v>
      </c>
      <c r="M408">
        <f t="shared" si="46"/>
        <v>-0.30212677009743605</v>
      </c>
      <c r="N408" s="13">
        <f t="shared" si="47"/>
        <v>5.9910367137859365E-3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-0.29888527785934138</v>
      </c>
      <c r="M409">
        <f t="shared" si="46"/>
        <v>-0.29888527785934138</v>
      </c>
      <c r="N409" s="13">
        <f t="shared" si="47"/>
        <v>5.9471497104756528E-3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-0.2956787325336811</v>
      </c>
      <c r="M410">
        <f t="shared" si="46"/>
        <v>-0.2956787325336811</v>
      </c>
      <c r="N410" s="13">
        <f t="shared" si="47"/>
        <v>5.9031777148169894E-3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-0.2925067553820006</v>
      </c>
      <c r="M411">
        <f t="shared" si="46"/>
        <v>-0.2925067553820006</v>
      </c>
      <c r="N411" s="13">
        <f t="shared" si="47"/>
        <v>5.8591290902894619E-3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-0.28936897178546495</v>
      </c>
      <c r="M412">
        <f t="shared" si="46"/>
        <v>-0.28936897178546495</v>
      </c>
      <c r="N412" s="13">
        <f t="shared" si="47"/>
        <v>5.8150121162953653E-3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-0.28626501120025233</v>
      </c>
      <c r="M413">
        <f t="shared" si="46"/>
        <v>-0.28626501120025233</v>
      </c>
      <c r="N413" s="13">
        <f t="shared" si="47"/>
        <v>5.7708349861575635E-3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-0.28319450711341865</v>
      </c>
      <c r="M414">
        <f t="shared" si="46"/>
        <v>-0.28319450711341865</v>
      </c>
      <c r="N414" s="13">
        <f t="shared" si="47"/>
        <v>5.7266058052013102E-3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-0.28015709699922192</v>
      </c>
      <c r="M415">
        <f t="shared" si="46"/>
        <v>-0.28015709699922192</v>
      </c>
      <c r="N415" s="13">
        <f t="shared" si="47"/>
        <v>5.6823325889178277E-3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-0.2771524222759022</v>
      </c>
      <c r="M416">
        <f t="shared" si="46"/>
        <v>-0.2771524222759022</v>
      </c>
      <c r="N416" s="13">
        <f t="shared" si="47"/>
        <v>5.6380232612094844E-3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-0.27418012826292104</v>
      </c>
      <c r="M417">
        <f t="shared" si="46"/>
        <v>-0.27418012826292104</v>
      </c>
      <c r="N417" s="13">
        <f t="shared" si="47"/>
        <v>5.593685652716637E-3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-0.27123986413864215</v>
      </c>
      <c r="M418">
        <f t="shared" si="46"/>
        <v>-0.27123986413864215</v>
      </c>
      <c r="N418" s="13">
        <f t="shared" si="47"/>
        <v>5.5493274992237688E-3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-0.26833128289846725</v>
      </c>
      <c r="M419">
        <f t="shared" si="46"/>
        <v>-0.26833128289846725</v>
      </c>
      <c r="N419" s="13">
        <f t="shared" si="47"/>
        <v>5.5049564401463968E-3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-0.26545404131340211</v>
      </c>
      <c r="M420">
        <f t="shared" si="46"/>
        <v>-0.26545404131340211</v>
      </c>
      <c r="N420" s="13">
        <f t="shared" si="47"/>
        <v>5.4605800170952892E-3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-0.26260779988907146</v>
      </c>
      <c r="M421">
        <f t="shared" si="46"/>
        <v>-0.26260779988907146</v>
      </c>
      <c r="N421" s="13">
        <f t="shared" si="47"/>
        <v>5.4162056725200105E-3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-0.25979222282515596</v>
      </c>
      <c r="M422">
        <f t="shared" si="46"/>
        <v>-0.25979222282515596</v>
      </c>
      <c r="N422" s="13">
        <f t="shared" si="47"/>
        <v>5.3718407484280983E-3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-0.25700697797526745</v>
      </c>
      <c r="M423">
        <f t="shared" si="46"/>
        <v>-0.25700697797526745</v>
      </c>
      <c r="N423" s="13">
        <f t="shared" si="47"/>
        <v>5.3274924851813808E-3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-0.25425173680724311</v>
      </c>
      <c r="M424">
        <f t="shared" si="46"/>
        <v>-0.25425173680724311</v>
      </c>
      <c r="N424" s="13">
        <f t="shared" si="47"/>
        <v>5.2831680203667269E-3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-0.25152617436386326</v>
      </c>
      <c r="M425">
        <f t="shared" si="46"/>
        <v>-0.25152617436386326</v>
      </c>
      <c r="N425" s="13">
        <f t="shared" si="47"/>
        <v>5.2388743877410564E-3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-0.24882996922398623</v>
      </c>
      <c r="M426">
        <f t="shared" si="46"/>
        <v>-0.24882996922398623</v>
      </c>
      <c r="N426" s="13">
        <f t="shared" si="47"/>
        <v>5.1946185162496513E-3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-0.2461628034640955</v>
      </c>
      <c r="M427">
        <f t="shared" si="46"/>
        <v>-0.2461628034640955</v>
      </c>
      <c r="N427" s="13">
        <f t="shared" si="47"/>
        <v>5.1504072291161896E-3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-0.24352436262025617</v>
      </c>
      <c r="M428">
        <f t="shared" si="46"/>
        <v>-0.24352436262025617</v>
      </c>
      <c r="N428" s="13">
        <f t="shared" si="47"/>
        <v>5.1062472430039091E-3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-0.24091433565047721</v>
      </c>
      <c r="M429">
        <f t="shared" si="46"/>
        <v>-0.24091433565047721</v>
      </c>
      <c r="N429" s="13">
        <f t="shared" si="47"/>
        <v>5.0621451672465505E-3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-0.23833241489747389</v>
      </c>
      <c r="M430">
        <f t="shared" si="46"/>
        <v>-0.23833241489747389</v>
      </c>
      <c r="N430" s="13">
        <f t="shared" si="47"/>
        <v>5.0181075031480752E-3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-0.23577829605182896</v>
      </c>
      <c r="M431">
        <f t="shared" si="46"/>
        <v>-0.23577829605182896</v>
      </c>
      <c r="N431" s="13">
        <f t="shared" si="47"/>
        <v>4.9741406433498518E-3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-0.23325167811554554</v>
      </c>
      <c r="M432">
        <f t="shared" si="46"/>
        <v>-0.23325167811554554</v>
      </c>
      <c r="N432" s="13">
        <f t="shared" si="47"/>
        <v>4.9302508712642983E-3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-0.23075226336599197</v>
      </c>
      <c r="M433">
        <f t="shared" si="46"/>
        <v>-0.23075226336599197</v>
      </c>
      <c r="N433" s="13">
        <f t="shared" si="47"/>
        <v>4.8864443605738297E-3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-0.22827975732023051</v>
      </c>
      <c r="M434">
        <f t="shared" si="46"/>
        <v>-0.22827975732023051</v>
      </c>
      <c r="N434" s="13">
        <f t="shared" si="47"/>
        <v>4.8427271747935796E-3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-0.22583386869972918</v>
      </c>
      <c r="M435">
        <f t="shared" si="46"/>
        <v>-0.22583386869972918</v>
      </c>
      <c r="N435" s="13">
        <f t="shared" si="47"/>
        <v>4.7991052668971664E-3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-0.22341430939545179</v>
      </c>
      <c r="M436">
        <f t="shared" si="46"/>
        <v>-0.22341430939545179</v>
      </c>
      <c r="N436" s="13">
        <f t="shared" si="47"/>
        <v>4.7555844790037813E-3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-0.22102079443332123</v>
      </c>
      <c r="M437">
        <f t="shared" si="46"/>
        <v>-0.22102079443332123</v>
      </c>
      <c r="N437" s="13">
        <f t="shared" si="47"/>
        <v>4.7121705421256698E-3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-0.21865304194005619</v>
      </c>
      <c r="M438">
        <f t="shared" si="46"/>
        <v>-0.21865304194005619</v>
      </c>
      <c r="N438" s="13">
        <f t="shared" si="47"/>
        <v>4.6688690759747256E-3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-0.21631077310937266</v>
      </c>
      <c r="M439">
        <f t="shared" si="46"/>
        <v>-0.21631077310937266</v>
      </c>
      <c r="N439" s="13">
        <f t="shared" si="47"/>
        <v>4.6256855888268007E-3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-0.21399371216854962</v>
      </c>
      <c r="M440">
        <f t="shared" si="46"/>
        <v>-0.21399371216854962</v>
      </c>
      <c r="N440" s="13">
        <f t="shared" si="47"/>
        <v>4.5826254774423945E-3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-0.21170158634535477</v>
      </c>
      <c r="M441">
        <f t="shared" si="46"/>
        <v>-0.21170158634535477</v>
      </c>
      <c r="N441" s="13">
        <f t="shared" si="47"/>
        <v>4.5396940270427972E-3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-0.2094341258353267</v>
      </c>
      <c r="M442">
        <f t="shared" si="46"/>
        <v>-0.2094341258353267</v>
      </c>
      <c r="N442" s="13">
        <f t="shared" si="47"/>
        <v>4.4968964113399875E-3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-0.20719106376940777</v>
      </c>
      <c r="M443">
        <f t="shared" si="46"/>
        <v>-0.20719106376940777</v>
      </c>
      <c r="N443" s="13">
        <f t="shared" si="47"/>
        <v>4.4542376926191007E-3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-0.20497213618193025</v>
      </c>
      <c r="M444">
        <f t="shared" si="46"/>
        <v>-0.20497213618193025</v>
      </c>
      <c r="N444" s="13">
        <f t="shared" si="47"/>
        <v>4.4117228218726523E-3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-0.20277708197894173</v>
      </c>
      <c r="M445">
        <f t="shared" si="46"/>
        <v>-0.20277708197894173</v>
      </c>
      <c r="N445" s="13">
        <f t="shared" si="47"/>
        <v>4.3693566389841265E-3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-0.20060564290687885</v>
      </c>
      <c r="M446">
        <f t="shared" si="46"/>
        <v>-0.20060564290687885</v>
      </c>
      <c r="N446" s="13">
        <f t="shared" si="47"/>
        <v>4.3271438729609382E-3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-0.19845756352157509</v>
      </c>
      <c r="M447">
        <f t="shared" si="46"/>
        <v>-0.19845756352157509</v>
      </c>
      <c r="N447" s="13">
        <f t="shared" si="47"/>
        <v>4.2850891422145454E-3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-0.19633259115760551</v>
      </c>
      <c r="M448">
        <f t="shared" si="46"/>
        <v>-0.19633259115760551</v>
      </c>
      <c r="N448" s="13">
        <f t="shared" si="47"/>
        <v>4.2431969548866483E-3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-0.19423047589796316</v>
      </c>
      <c r="M449">
        <f t="shared" si="46"/>
        <v>-0.19423047589796316</v>
      </c>
      <c r="N449" s="13">
        <f t="shared" si="47"/>
        <v>4.2014717092205651E-3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-0.19215097054406241</v>
      </c>
      <c r="M450">
        <f t="shared" si="46"/>
        <v>-0.19215097054406241</v>
      </c>
      <c r="N450" s="13">
        <f t="shared" si="47"/>
        <v>4.1599176939757006E-3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-0.19009383058606813</v>
      </c>
      <c r="M451">
        <f t="shared" si="46"/>
        <v>-0.19009383058606813</v>
      </c>
      <c r="N451" s="13">
        <f t="shared" si="47"/>
        <v>4.1185390888847364E-3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-0.18805881417354711</v>
      </c>
      <c r="M452">
        <f t="shared" si="46"/>
        <v>-0.18805881417354711</v>
      </c>
      <c r="N452" s="13">
        <f t="shared" si="47"/>
        <v>4.0773399651516289E-3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-0.18604568208643552</v>
      </c>
      <c r="M453">
        <f t="shared" si="46"/>
        <v>-0.18604568208643552</v>
      </c>
      <c r="N453" s="13">
        <f t="shared" si="47"/>
        <v>4.0363242859893277E-3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-0.18405419770632264</v>
      </c>
      <c r="M454">
        <f t="shared" si="46"/>
        <v>-0.18405419770632264</v>
      </c>
      <c r="N454" s="13">
        <f t="shared" si="47"/>
        <v>3.9954959071959078E-3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-0.1820841269880463</v>
      </c>
      <c r="M455">
        <f t="shared" si="46"/>
        <v>-0.1820841269880463</v>
      </c>
      <c r="N455" s="13">
        <f t="shared" si="47"/>
        <v>3.9548585777681002E-3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-0.18013523843159635</v>
      </c>
      <c r="M456">
        <f t="shared" si="46"/>
        <v>-0.18013523843159635</v>
      </c>
      <c r="N456" s="13">
        <f t="shared" si="47"/>
        <v>3.9144159405505681E-3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-0.17820730305432217</v>
      </c>
      <c r="M457">
        <f t="shared" si="46"/>
        <v>-0.17820730305432217</v>
      </c>
      <c r="N457" s="13">
        <f t="shared" si="47"/>
        <v>3.8741715329199309E-3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-0.17630009436344463</v>
      </c>
      <c r="M458">
        <f t="shared" si="46"/>
        <v>-0.17630009436344463</v>
      </c>
      <c r="N458" s="13">
        <f t="shared" si="47"/>
        <v>3.8341287875024166E-3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-0.17441338832886422</v>
      </c>
      <c r="M459">
        <f t="shared" si="46"/>
        <v>-0.17441338832886422</v>
      </c>
      <c r="N459" s="13">
        <f t="shared" si="47"/>
        <v>3.7942910329235085E-3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-0.17254696335626726</v>
      </c>
      <c r="M460">
        <f t="shared" si="46"/>
        <v>-0.17254696335626726</v>
      </c>
      <c r="N460" s="13">
        <f t="shared" si="47"/>
        <v>3.7546614945890107E-3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-0.17070060026052228</v>
      </c>
      <c r="M461">
        <f t="shared" si="46"/>
        <v>-0.17070060026052228</v>
      </c>
      <c r="N461" s="13">
        <f t="shared" si="47"/>
        <v>3.7152432954954935E-3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-0.1688740822393674</v>
      </c>
      <c r="M462">
        <f t="shared" si="46"/>
        <v>-0.1688740822393674</v>
      </c>
      <c r="N462" s="13">
        <f t="shared" si="47"/>
        <v>3.6760394570698172E-3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-0.16706719484738453</v>
      </c>
      <c r="M463">
        <f t="shared" si="46"/>
        <v>-0.16706719484738453</v>
      </c>
      <c r="N463" s="13">
        <f t="shared" si="47"/>
        <v>3.6370529000359841E-3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-0.16527972597025586</v>
      </c>
      <c r="M464">
        <f t="shared" si="46"/>
        <v>-0.16527972597025586</v>
      </c>
      <c r="N464" s="13">
        <f t="shared" si="47"/>
        <v>3.598286445308361E-3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-0.16351146579930126</v>
      </c>
      <c r="M465">
        <f t="shared" si="46"/>
        <v>-0.16351146579930126</v>
      </c>
      <c r="N465" s="13">
        <f t="shared" si="47"/>
        <v>3.5597428149100178E-3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-0.1617622068062933</v>
      </c>
      <c r="M466">
        <f t="shared" si="46"/>
        <v>-0.1617622068062933</v>
      </c>
      <c r="N466" s="13">
        <f t="shared" si="47"/>
        <v>3.5214246329153013E-3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-0.16003174371854678</v>
      </c>
      <c r="M467">
        <f t="shared" si="46"/>
        <v>-0.16003174371854678</v>
      </c>
      <c r="N467" s="13">
        <f t="shared" si="47"/>
        <v>3.4833344264152011E-3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$6*EXP(-$L$4*(G468/$L$10-1))+6*$L$6*EXP(-$L$4*(2/SQRT(3)*G468/$L$10-1))+12*$L$6*EXP(-$L$4*(SQRT(2)*2/SQRT(3)*G468/$L$10-1))+24*$L$6*EXP(-$L$4*(SQRT(11)/2*2/SQRT(3)*G468/$L$10-1))+8*$L$6*EXP(-$L$4*(2*G468/$L$10-1))+6*$L$6*EXP(-$L$4*(2*2/SQRT(3)*G468/$L$10-1))-SQRT($L$9*$L$7^2*EXP(-2*$L$5*(G468/$L$10-1))+6*$L$7^2*EXP(-2*$L$5*(2/SQRT(3)*G468/$L$10-1))+12*$L$7^2*EXP(-2*$L$5*(SQRT(2)*2/SQRT(3)*G468/$L$10-1))+24*$L$7^2*EXP(-2*$L$5*(SQRT(11)/2*2/SQRT(3)*G468/$L$10-1))+8*$L$7^2*EXP(-2*$L$5*(2*G468/$L$10-1))+6*$L$7^2*EXP(-2*$L$5*(2*2/SQRT(3)*G468/$L$10-1)))</f>
        <v>-0.15831987349427962</v>
      </c>
      <c r="M468">
        <f t="shared" ref="M468:M469" si="52">$L$9*$O$6*EXP(-$O$4*(G468/$L$10-1))+6*$O$6*EXP(-$O$4*(2/SQRT(3)*G468/$L$10-1))+12*$O$6*EXP(-$O$4*(SQRT(2)*2/SQRT(3)*G468/$L$10-1))+24*$O$6*EXP(-$O$4*(SQRT(11)/2*2/SQRT(3)*G468/$L$10-1))+8*$O$6*EXP(-$O$4*(2*G468/$L$10-1))+6*$O$6*EXP(-$O$4*(2*2/SQRT(3)*G468/$L$10-1))-SQRT($L$9*$O$7^2*EXP(-2*$O$5*(G468/$L$10-1))+6*$O$7^2*EXP(-2*$O$5*(2/SQRT(3)*G468/$L$10-1))+12*$O$7^2*EXP(-2*$O$5*(SQRT(2)*2/SQRT(3)*G468/$L$10-1))+24*$O$7^2*EXP(-2*$O$5*(SQRT(11)/2*2/SQRT(3)*G468/$L$10-1))+8*$O$7^2*EXP(-2*$O$5*(2*G468/$L$10-1))+6*$O$7^2*EXP(-2*$O$5*(2*2/SQRT(3)*G468/$L$10-1)))</f>
        <v>-0.15831987349427962</v>
      </c>
      <c r="N468" s="13">
        <f t="shared" ref="N468:N469" si="53">(M468-H468)^2*O468</f>
        <v>3.4454746265046954E-3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-0.15662639529824343</v>
      </c>
      <c r="M469">
        <f t="shared" si="52"/>
        <v>-0.15662639529824343</v>
      </c>
      <c r="N469" s="13">
        <f t="shared" si="53"/>
        <v>3.4078475692908543E-3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J1" workbookViewId="0">
      <selection activeCell="T4" sqref="T4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7" t="s">
        <v>130</v>
      </c>
      <c r="D3" s="15" t="str">
        <f>A3</f>
        <v>HCP</v>
      </c>
      <c r="E3" s="1" t="str">
        <f>B3</f>
        <v>Fe</v>
      </c>
      <c r="G3" s="15" t="str">
        <f>D3</f>
        <v>HCP</v>
      </c>
      <c r="H3" s="1" t="str">
        <f>E3</f>
        <v>Fe</v>
      </c>
      <c r="K3" s="15" t="str">
        <f>A3</f>
        <v>HCP</v>
      </c>
      <c r="L3" s="1" t="str">
        <f>B3</f>
        <v>Fe</v>
      </c>
      <c r="N3" s="15" t="str">
        <f>A3</f>
        <v>HCP</v>
      </c>
      <c r="O3" s="1" t="str">
        <f>L3</f>
        <v>Fe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-8.3720999999999997</v>
      </c>
      <c r="D4" s="18" t="s">
        <v>8</v>
      </c>
      <c r="E4" s="4">
        <f>MIN(H13,H4)</f>
        <v>2.4144465204265759</v>
      </c>
      <c r="G4" s="2" t="s">
        <v>251</v>
      </c>
      <c r="H4" s="69">
        <v>2.4660000000000002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1">
        <v>10.268000000000001</v>
      </c>
      <c r="D5" s="2" t="s">
        <v>3</v>
      </c>
      <c r="E5" s="5">
        <f>O10</f>
        <v>4.9963152245224705E-2</v>
      </c>
      <c r="G5" s="2" t="s">
        <v>252</v>
      </c>
      <c r="H5" s="69">
        <v>3.9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72">
        <f>L10</f>
        <v>2.4144465204265759</v>
      </c>
      <c r="S5" s="72">
        <f>L4</f>
        <v>5.5442358110598677</v>
      </c>
      <c r="T5" s="72">
        <f>L5</f>
        <v>1.8794019698508024</v>
      </c>
      <c r="U5" s="72">
        <f>L6</f>
        <v>0.43433192167062779</v>
      </c>
      <c r="V5" s="72">
        <f>L7</f>
        <v>3.6204509313162276</v>
      </c>
      <c r="W5" s="72">
        <f>$H$14</f>
        <v>4.2416817419509449</v>
      </c>
      <c r="X5" s="72">
        <f>$H$14*0.25+SQRT($H$4^2+$H$5^2)*0.75</f>
        <v>4.52109598370083</v>
      </c>
      <c r="Y5" s="29" t="s">
        <v>114</v>
      </c>
      <c r="Z5" s="29" t="str">
        <f>B3</f>
        <v>Fe</v>
      </c>
      <c r="AA5" s="30" t="str">
        <f>B3</f>
        <v>Fe</v>
      </c>
    </row>
    <row r="6" spans="1:27" x14ac:dyDescent="0.4">
      <c r="A6" s="2" t="s">
        <v>0</v>
      </c>
      <c r="B6" s="69">
        <v>1.036</v>
      </c>
      <c r="D6" s="2" t="s">
        <v>13</v>
      </c>
      <c r="E6" s="1">
        <v>12</v>
      </c>
      <c r="F6" t="s">
        <v>276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2" t="s">
        <v>1</v>
      </c>
      <c r="B7" s="69">
        <v>3.9580000000000002</v>
      </c>
      <c r="C7" t="s">
        <v>262</v>
      </c>
      <c r="D7" s="2" t="s">
        <v>31</v>
      </c>
      <c r="E7" s="1">
        <v>2</v>
      </c>
      <c r="F7" t="s">
        <v>273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278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276</v>
      </c>
      <c r="N9" s="3" t="s">
        <v>259</v>
      </c>
      <c r="O9" s="1">
        <f>O4/O5</f>
        <v>2.95</v>
      </c>
      <c r="Q9" s="28" t="s">
        <v>29</v>
      </c>
      <c r="R9" s="72">
        <f>L10</f>
        <v>2.4144465204265759</v>
      </c>
      <c r="S9" s="72">
        <f>O4</f>
        <v>5.5442358110598677</v>
      </c>
      <c r="T9" s="72">
        <f>O5</f>
        <v>1.8794019698508024</v>
      </c>
      <c r="U9" s="72">
        <f>O6</f>
        <v>0.43433192167062779</v>
      </c>
      <c r="V9" s="72">
        <f>O7</f>
        <v>3.6204509313162276</v>
      </c>
      <c r="W9" s="72">
        <f>$H$14</f>
        <v>4.2416817419509449</v>
      </c>
      <c r="X9" s="72">
        <f>$H$14*0.25+SQRT($H$4^2+$H$5^2)*0.75</f>
        <v>4.52109598370083</v>
      </c>
      <c r="Y9" s="29" t="s">
        <v>114</v>
      </c>
      <c r="Z9" s="29" t="str">
        <f>B3</f>
        <v>Fe</v>
      </c>
      <c r="AA9" s="30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2.4144465204265759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2.7384529601342056</v>
      </c>
      <c r="D11" s="3" t="s">
        <v>8</v>
      </c>
      <c r="E11" s="4">
        <f>E4</f>
        <v>2.4144465204265759</v>
      </c>
      <c r="G11" s="22" t="s">
        <v>248</v>
      </c>
      <c r="H11" s="1">
        <f>H5/H4</f>
        <v>1.581508515815085</v>
      </c>
      <c r="N11" s="63" t="s">
        <v>264</v>
      </c>
      <c r="O11" s="20">
        <f>G119</f>
        <v>3.1284342224862565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2.4658759774365442</v>
      </c>
      <c r="C12" t="s">
        <v>250</v>
      </c>
      <c r="D12" s="3" t="s">
        <v>2</v>
      </c>
      <c r="E12" s="4">
        <f>(9*$B$6*$B$5/(-$B$4))^(1/2)</f>
        <v>3.3816360050200962</v>
      </c>
      <c r="G12" s="22" t="s">
        <v>253</v>
      </c>
      <c r="H12" s="1">
        <f>H4^3*H11*SQRT(3)/2</f>
        <v>20.539098763467031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2.4144465204265759</v>
      </c>
      <c r="I13" s="1">
        <f>MAX(H13,H4)</f>
        <v>2.4660000000000002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0.10402893682359649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4.2416817419509449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-8.3720999999999997</v>
      </c>
      <c r="G15" s="22" t="s">
        <v>277</v>
      </c>
      <c r="H15" s="1">
        <f>SQRT($H$4^2+$H$5^2)</f>
        <v>4.6142340642841253</v>
      </c>
    </row>
    <row r="16" spans="1:27" x14ac:dyDescent="0.4">
      <c r="D16" s="3" t="s">
        <v>9</v>
      </c>
      <c r="E16" s="4">
        <f>$E$15*$E$6</f>
        <v>-100.4652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0.34745915989162779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1.7004588183668954</v>
      </c>
      <c r="H19" s="10">
        <f>-(-$B$4)*(1+D19+$E$5*D19^3)*EXP(-D19)</f>
        <v>1.137047793647451</v>
      </c>
      <c r="I19">
        <f>H19*$E$6</f>
        <v>13.644573523769413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$4/$E$4)*G19/$L$10-1)))</f>
        <v>5.0905356091879312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$4/$E$4)*G19/$L$10-1)))</f>
        <v>5.0905356091879312</v>
      </c>
      <c r="N19" s="13">
        <f>(M19-H19)^2*O19</f>
        <v>15.63006590762704</v>
      </c>
      <c r="O19" s="13">
        <v>1</v>
      </c>
      <c r="P19" s="14">
        <f>SUMSQ(N19:N295)</f>
        <v>26583995.52980816</v>
      </c>
      <c r="Q19" s="1" t="s">
        <v>65</v>
      </c>
      <c r="R19" s="19">
        <f>O4/(O4-O5)*-B4/SQRT(L9)</f>
        <v>3.6562104760546856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1.7147385724080892</v>
      </c>
      <c r="H20" s="10">
        <f>-(-$B$4)*(1+D20+$E$5*D20^3)*EXP(-D20)</f>
        <v>0.60284741545395548</v>
      </c>
      <c r="I20">
        <f t="shared" ref="I20:I83" si="2">H20*$E$6</f>
        <v>7.2341689854474662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$4/$E$4)*G20/$L$10-1)))</f>
        <v>4.3976693939292169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$4/$E$4)*G20/$L$10-1)))</f>
        <v>4.3976693939292169</v>
      </c>
      <c r="N20" s="13">
        <f t="shared" ref="N20:N83" si="5">(M20-H20)^2*O20</f>
        <v>14.400673848318897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1.7290183264492831</v>
      </c>
      <c r="H21" s="10">
        <f t="shared" ref="H21:H84" si="6">-(-$B$4)*(1+D21+$E$5*D21^3)*EXP(-D21)</f>
        <v>9.1926435900927722E-2</v>
      </c>
      <c r="I21">
        <f t="shared" si="2"/>
        <v>1.1031172308111326</v>
      </c>
      <c r="K21">
        <f t="shared" si="3"/>
        <v>3.7349540295056194</v>
      </c>
      <c r="M21">
        <f t="shared" si="4"/>
        <v>3.7349540295056194</v>
      </c>
      <c r="N21" s="13">
        <f t="shared" si="5"/>
        <v>13.27165004776519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-0.63844814389281579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1.7432980804904765</v>
      </c>
      <c r="H22" s="10">
        <f t="shared" si="6"/>
        <v>-0.39652989388386878</v>
      </c>
      <c r="I22">
        <f t="shared" si="2"/>
        <v>-4.7583587266064251</v>
      </c>
      <c r="K22">
        <f t="shared" si="3"/>
        <v>3.1012492819260409</v>
      </c>
      <c r="M22">
        <f t="shared" si="4"/>
        <v>3.1012492819260409</v>
      </c>
      <c r="N22" s="13">
        <f t="shared" si="5"/>
        <v>12.234459162729451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1.7575778345316699</v>
      </c>
      <c r="H23" s="10">
        <f t="shared" si="6"/>
        <v>-0.86331014118985316</v>
      </c>
      <c r="I23">
        <f t="shared" si="2"/>
        <v>-10.359721694278239</v>
      </c>
      <c r="K23">
        <f t="shared" si="3"/>
        <v>2.4954571488916457</v>
      </c>
      <c r="M23">
        <f t="shared" si="4"/>
        <v>2.4954571488916457</v>
      </c>
      <c r="N23" s="13">
        <f t="shared" si="5"/>
        <v>11.281317708921414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1.7718575885728638</v>
      </c>
      <c r="H24" s="10">
        <f t="shared" si="6"/>
        <v>-1.3091774895366626</v>
      </c>
      <c r="I24">
        <f t="shared" si="2"/>
        <v>-15.71012987443995</v>
      </c>
      <c r="K24">
        <f t="shared" si="3"/>
        <v>1.9165202729509865</v>
      </c>
      <c r="M24">
        <f t="shared" si="4"/>
        <v>1.9165202729509865</v>
      </c>
      <c r="N24" s="13">
        <f t="shared" si="5"/>
        <v>10.405126054917828</v>
      </c>
      <c r="O24" s="13">
        <v>1</v>
      </c>
      <c r="Q24" s="17" t="s">
        <v>61</v>
      </c>
      <c r="R24" s="19">
        <f>O5/(O4-O5)*-B4/L9</f>
        <v>0.35778205128205126</v>
      </c>
      <c r="V24" s="15" t="str">
        <f>D3</f>
        <v>HCP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1.7861373426140572</v>
      </c>
      <c r="H25" s="10">
        <f t="shared" si="6"/>
        <v>-1.7348705131659643</v>
      </c>
      <c r="I25">
        <f t="shared" si="2"/>
        <v>-20.818446157991573</v>
      </c>
      <c r="K25">
        <f t="shared" si="3"/>
        <v>1.3634204160371013</v>
      </c>
      <c r="M25">
        <f t="shared" si="4"/>
        <v>1.3634204160371013</v>
      </c>
      <c r="N25" s="13">
        <f t="shared" si="5"/>
        <v>9.5994066819819963</v>
      </c>
      <c r="O25" s="13">
        <v>1</v>
      </c>
      <c r="Q25" s="17" t="s">
        <v>62</v>
      </c>
      <c r="R25" s="19">
        <f>O4/(O4-O5)*-B4/SQRT(L9)</f>
        <v>3.6562104760546856</v>
      </c>
      <c r="V25" s="2" t="s">
        <v>106</v>
      </c>
      <c r="W25" s="1">
        <f>(-B4/(12*PI()*B6*W26))^(1/2)</f>
        <v>0.3899080576030331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1.8004170966552508</v>
      </c>
      <c r="H26" s="10">
        <f t="shared" si="6"/>
        <v>-2.1411039288701943</v>
      </c>
      <c r="I26">
        <f t="shared" si="2"/>
        <v>-25.693247146442332</v>
      </c>
      <c r="K26">
        <f t="shared" si="3"/>
        <v>0.83517699291516578</v>
      </c>
      <c r="M26">
        <f t="shared" si="4"/>
        <v>0.83517699291516578</v>
      </c>
      <c r="N26" s="13">
        <f t="shared" si="5"/>
        <v>8.858248125383513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1.8146968506964445</v>
      </c>
      <c r="H27" s="10">
        <f t="shared" si="6"/>
        <v>-2.5285693257982658</v>
      </c>
      <c r="I27">
        <f t="shared" si="2"/>
        <v>-30.342831909579189</v>
      </c>
      <c r="K27">
        <f t="shared" si="3"/>
        <v>0.33084566117533143</v>
      </c>
      <c r="M27">
        <f t="shared" si="4"/>
        <v>0.33084566117533143</v>
      </c>
      <c r="N27" s="13">
        <f t="shared" si="5"/>
        <v>8.1762540677292161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1.8289766047376381</v>
      </c>
      <c r="H28" s="10">
        <f t="shared" si="6"/>
        <v>-2.8979358738608192</v>
      </c>
      <c r="I28">
        <f t="shared" si="2"/>
        <v>-34.775230486329832</v>
      </c>
      <c r="K28">
        <f t="shared" si="3"/>
        <v>-0.15048303449417944</v>
      </c>
      <c r="M28">
        <f t="shared" si="4"/>
        <v>-0.15048303449417944</v>
      </c>
      <c r="N28" s="13">
        <f t="shared" si="5"/>
        <v>7.5484971045438112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2.4539319880633448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1.8432563587788315</v>
      </c>
      <c r="H29" s="10">
        <f t="shared" si="6"/>
        <v>-3.2498510113404957</v>
      </c>
      <c r="I29">
        <f t="shared" si="2"/>
        <v>-38.998212136085947</v>
      </c>
      <c r="K29">
        <f t="shared" si="3"/>
        <v>-0.60968496592300525</v>
      </c>
      <c r="M29">
        <f t="shared" si="4"/>
        <v>-0.60968496592300525</v>
      </c>
      <c r="N29" s="13">
        <f t="shared" si="5"/>
        <v>6.9704767473754305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3.7555065372016756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1.8575361128200254</v>
      </c>
      <c r="H30" s="10">
        <f t="shared" si="6"/>
        <v>-3.5849411122961281</v>
      </c>
      <c r="I30">
        <f t="shared" si="2"/>
        <v>-43.019293347553536</v>
      </c>
      <c r="K30">
        <f t="shared" si="3"/>
        <v>-1.0476036750409605</v>
      </c>
      <c r="M30">
        <f t="shared" si="4"/>
        <v>-1.0476036750409605</v>
      </c>
      <c r="N30" s="13">
        <f t="shared" si="5"/>
        <v>6.4380812704966219</v>
      </c>
      <c r="O30" s="13">
        <v>1</v>
      </c>
      <c r="V30" s="22" t="s">
        <v>22</v>
      </c>
      <c r="W30" s="1">
        <f>1/(O5*W25^2)</f>
        <v>3.4999021455191448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1.8718158668612188</v>
      </c>
      <c r="H31" s="10">
        <f t="shared" si="6"/>
        <v>-3.9038121343335299</v>
      </c>
      <c r="I31">
        <f t="shared" si="2"/>
        <v>-46.845745612002361</v>
      </c>
      <c r="K31">
        <f t="shared" si="3"/>
        <v>-1.4650515794173735</v>
      </c>
      <c r="M31">
        <f t="shared" si="4"/>
        <v>-1.4650515794173735</v>
      </c>
      <c r="N31" s="13">
        <f t="shared" si="5"/>
        <v>5.9475530442149589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1.8860956209024127</v>
      </c>
      <c r="H32" s="10">
        <f t="shared" si="6"/>
        <v>-4.2070502472999012</v>
      </c>
      <c r="I32">
        <f t="shared" si="2"/>
        <v>-50.484602967598818</v>
      </c>
      <c r="K32">
        <f t="shared" si="3"/>
        <v>-1.8628111316648095</v>
      </c>
      <c r="M32">
        <f t="shared" si="4"/>
        <v>-1.8628111316648095</v>
      </c>
      <c r="N32" s="13">
        <f t="shared" si="5"/>
        <v>5.4954570312735971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1.9003753749436061</v>
      </c>
      <c r="H33" s="10">
        <f t="shared" si="6"/>
        <v>-4.4952224434434971</v>
      </c>
      <c r="I33">
        <f t="shared" si="2"/>
        <v>-53.942669321321965</v>
      </c>
      <c r="K33">
        <f t="shared" si="3"/>
        <v>-2.2416359345349299</v>
      </c>
      <c r="M33">
        <f t="shared" si="4"/>
        <v>-2.2416359345349299</v>
      </c>
      <c r="N33" s="13">
        <f t="shared" si="5"/>
        <v>5.0786521531347031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1.9146551289847999</v>
      </c>
      <c r="H34" s="10">
        <f t="shared" si="6"/>
        <v>-4.7688771295653218</v>
      </c>
      <c r="I34">
        <f t="shared" si="2"/>
        <v>-57.226525554783862</v>
      </c>
      <c r="K34">
        <f t="shared" si="3"/>
        <v>-2.6022518134588282</v>
      </c>
      <c r="M34">
        <f t="shared" si="4"/>
        <v>-2.6022518134588282</v>
      </c>
      <c r="N34" s="13">
        <f t="shared" si="5"/>
        <v>4.6942652603935633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1.9289348830259934</v>
      </c>
      <c r="H35" s="10">
        <f t="shared" si="6"/>
        <v>-5.0285447016751155</v>
      </c>
      <c r="I35">
        <f t="shared" si="2"/>
        <v>-60.342536420101382</v>
      </c>
      <c r="K35">
        <f t="shared" si="3"/>
        <v>-2.9453578482112803</v>
      </c>
      <c r="M35">
        <f t="shared" si="4"/>
        <v>-2.9453578482112803</v>
      </c>
      <c r="N35" s="13">
        <f t="shared" si="5"/>
        <v>4.3396674664445545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1.9432146370671868</v>
      </c>
      <c r="H36" s="10">
        <f t="shared" si="6"/>
        <v>-5.2747381026497893</v>
      </c>
      <c r="I36">
        <f t="shared" si="2"/>
        <v>-63.296857231797475</v>
      </c>
      <c r="K36">
        <f t="shared" si="3"/>
        <v>-3.2716273653095822</v>
      </c>
      <c r="M36">
        <f t="shared" si="4"/>
        <v>-3.2716273653095822</v>
      </c>
      <c r="N36" s="13">
        <f t="shared" si="5"/>
        <v>4.0124526260476276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1.9574943911083806</v>
      </c>
      <c r="H37" s="10">
        <f t="shared" si="6"/>
        <v>-5.507953363378661</v>
      </c>
      <c r="I37">
        <f t="shared" si="2"/>
        <v>-66.095440360543932</v>
      </c>
      <c r="K37">
        <f t="shared" si="3"/>
        <v>-3.5817088926910863</v>
      </c>
      <c r="M37">
        <f t="shared" si="4"/>
        <v>-3.5817088926910863</v>
      </c>
      <c r="N37" s="13">
        <f t="shared" si="5"/>
        <v>3.7104177608544551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1.9717741451495741</v>
      </c>
      <c r="H38" s="10">
        <f t="shared" si="6"/>
        <v>-5.7286701278666152</v>
      </c>
      <c r="I38">
        <f t="shared" si="2"/>
        <v>-68.744041534399386</v>
      </c>
      <c r="K38">
        <f t="shared" si="3"/>
        <v>-3.8762270781505617</v>
      </c>
      <c r="M38">
        <f t="shared" si="4"/>
        <v>-3.8762270781505617</v>
      </c>
      <c r="N38" s="13">
        <f t="shared" si="5"/>
        <v>3.4315452524413135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1.9860538991907677</v>
      </c>
      <c r="H39" s="10">
        <f t="shared" si="6"/>
        <v>-5.937352162753136</v>
      </c>
      <c r="I39">
        <f t="shared" si="2"/>
        <v>-71.248225953037633</v>
      </c>
      <c r="K39">
        <f t="shared" si="3"/>
        <v>-4.1557835729578674</v>
      </c>
      <c r="M39">
        <f t="shared" si="4"/>
        <v>-4.1557835729578674</v>
      </c>
      <c r="N39" s="13">
        <f t="shared" si="5"/>
        <v>3.1739866401451025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2.0003336532319613</v>
      </c>
      <c r="H40" s="10">
        <f t="shared" si="6"/>
        <v>-6.1344478516926211</v>
      </c>
      <c r="I40">
        <f t="shared" si="2"/>
        <v>-73.613374220311456</v>
      </c>
      <c r="K40">
        <f t="shared" si="3"/>
        <v>-4.4209578820184721</v>
      </c>
      <c r="M40">
        <f t="shared" si="4"/>
        <v>-4.4209578820184721</v>
      </c>
      <c r="N40" s="13">
        <f t="shared" si="5"/>
        <v>2.9360478761739159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2.014613407273155</v>
      </c>
      <c r="H41" s="10">
        <f t="shared" si="6"/>
        <v>-6.3203906750290084</v>
      </c>
      <c r="I41">
        <f t="shared" si="2"/>
        <v>-75.844688100348094</v>
      </c>
      <c r="K41">
        <f t="shared" si="3"/>
        <v>-4.6723081818840146</v>
      </c>
      <c r="M41">
        <f t="shared" si="4"/>
        <v>-4.6723081818840146</v>
      </c>
      <c r="N41" s="13">
        <f t="shared" si="5"/>
        <v>2.7161759042110183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2.0288931613143486</v>
      </c>
      <c r="H42" s="10">
        <f t="shared" si="6"/>
        <v>-6.4955996751857832</v>
      </c>
      <c r="I42">
        <f t="shared" si="2"/>
        <v>-77.947196102229398</v>
      </c>
      <c r="K42">
        <f t="shared" si="3"/>
        <v>-4.9103721078671594</v>
      </c>
      <c r="M42">
        <f t="shared" si="4"/>
        <v>-4.9103721078671594</v>
      </c>
      <c r="N42" s="13">
        <f t="shared" si="5"/>
        <v>2.5129464401869219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2.0431729153555422</v>
      </c>
      <c r="H43" s="10">
        <f t="shared" si="6"/>
        <v>-6.6604799081807391</v>
      </c>
      <c r="I43">
        <f t="shared" si="2"/>
        <v>-79.925758898168866</v>
      </c>
      <c r="K43">
        <f t="shared" si="3"/>
        <v>-5.135667511463943</v>
      </c>
      <c r="M43">
        <f t="shared" si="4"/>
        <v>-5.135667511463943</v>
      </c>
      <c r="N43" s="13">
        <f t="shared" si="5"/>
        <v>2.32505284518122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2.0574526693967359</v>
      </c>
      <c r="H44" s="10">
        <f t="shared" si="6"/>
        <v>-6.8154228816635483</v>
      </c>
      <c r="I44">
        <f t="shared" si="2"/>
        <v>-81.785074579962583</v>
      </c>
      <c r="K44">
        <f t="shared" si="3"/>
        <v>-5.3486931892385634</v>
      </c>
      <c r="M44">
        <f t="shared" si="4"/>
        <v>-5.3486931892385634</v>
      </c>
      <c r="N44" s="13">
        <f t="shared" si="5"/>
        <v>2.1512959906410907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2.0717324234379295</v>
      </c>
      <c r="H45" s="10">
        <f t="shared" si="6"/>
        <v>-6.9608069798631202</v>
      </c>
      <c r="I45">
        <f t="shared" si="2"/>
        <v>-83.529683758357436</v>
      </c>
      <c r="K45">
        <f t="shared" si="3"/>
        <v>-5.549929584278674</v>
      </c>
      <c r="M45">
        <f t="shared" si="4"/>
        <v>-5.549929584278674</v>
      </c>
      <c r="N45" s="13">
        <f t="shared" si="5"/>
        <v>1.9905750253711501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2.0860121774791232</v>
      </c>
      <c r="H46" s="10">
        <f t="shared" si="6"/>
        <v>-7.0969978758209979</v>
      </c>
      <c r="I46">
        <f t="shared" si="2"/>
        <v>-85.163974509851982</v>
      </c>
      <c r="K46">
        <f t="shared" si="3"/>
        <v>-5.7398394612849213</v>
      </c>
      <c r="M46">
        <f t="shared" si="4"/>
        <v>-5.7398394612849213</v>
      </c>
      <c r="N46" s="13">
        <f t="shared" si="5"/>
        <v>1.8418789621460774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2.1002919315203168</v>
      </c>
      <c r="H47" s="10">
        <f t="shared" si="6"/>
        <v>-7.2243489312765821</v>
      </c>
      <c r="I47">
        <f t="shared" si="2"/>
        <v>-86.692187175318992</v>
      </c>
      <c r="K47">
        <f t="shared" si="3"/>
        <v>-5.918868556315525</v>
      </c>
      <c r="M47">
        <f t="shared" si="4"/>
        <v>-5.918868556315525</v>
      </c>
      <c r="N47" s="13">
        <f t="shared" si="5"/>
        <v>1.7042790094084621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2.1145716855615109</v>
      </c>
      <c r="H48" s="10">
        <f t="shared" si="6"/>
        <v>-7.3432015845597807</v>
      </c>
      <c r="I48">
        <f t="shared" si="2"/>
        <v>-88.118419014717375</v>
      </c>
      <c r="K48">
        <f t="shared" si="3"/>
        <v>-6.0874462021659568</v>
      </c>
      <c r="M48">
        <f t="shared" si="4"/>
        <v>-6.0874462021659568</v>
      </c>
      <c r="N48" s="13">
        <f t="shared" si="5"/>
        <v>1.5769215804110588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2.1288514396027045</v>
      </c>
      <c r="H49" s="10">
        <f t="shared" si="6"/>
        <v>-7.4538857268367709</v>
      </c>
      <c r="I49">
        <f t="shared" si="2"/>
        <v>-89.446628722041254</v>
      </c>
      <c r="K49">
        <f t="shared" si="3"/>
        <v>-6.2459859303244301</v>
      </c>
      <c r="M49">
        <f t="shared" si="4"/>
        <v>-6.2459859303244301</v>
      </c>
      <c r="N49" s="13">
        <f t="shared" si="5"/>
        <v>1.4590219184145543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2.1431311936438981</v>
      </c>
      <c r="H50" s="10">
        <f t="shared" si="6"/>
        <v>-7.5567200670450472</v>
      </c>
      <c r="I50">
        <f t="shared" si="2"/>
        <v>-90.680640804540559</v>
      </c>
      <c r="K50">
        <f t="shared" si="3"/>
        <v>-6.3948860504064182</v>
      </c>
      <c r="M50">
        <f t="shared" si="4"/>
        <v>-6.3948860504064182</v>
      </c>
      <c r="N50" s="13">
        <f t="shared" si="5"/>
        <v>1.34985828221865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2.1574109476850918</v>
      </c>
      <c r="H51" s="10">
        <f t="shared" si="6"/>
        <v>-7.6520124858442955</v>
      </c>
      <c r="I51">
        <f t="shared" si="2"/>
        <v>-91.824149830131546</v>
      </c>
      <c r="K51">
        <f t="shared" si="3"/>
        <v>-6.5345302079352816</v>
      </c>
      <c r="M51">
        <f t="shared" si="4"/>
        <v>-6.5345302079352816</v>
      </c>
      <c r="N51" s="13">
        <f t="shared" si="5"/>
        <v>1.2487666414407186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2.1716907017262854</v>
      </c>
      <c r="H52" s="10">
        <f t="shared" si="6"/>
        <v>-7.7400603789008207</v>
      </c>
      <c r="I52">
        <f t="shared" si="2"/>
        <v>-92.880724546809844</v>
      </c>
      <c r="K52">
        <f t="shared" si="3"/>
        <v>-6.6652879213017791</v>
      </c>
      <c r="M52">
        <f t="shared" si="4"/>
        <v>-6.6652879213017791</v>
      </c>
      <c r="N52" s="13">
        <f t="shared" si="5"/>
        <v>1.1551358356134838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2.1859704557674786</v>
      </c>
      <c r="H53" s="10">
        <f t="shared" si="6"/>
        <v>-7.8211509898141669</v>
      </c>
      <c r="I53">
        <f t="shared" si="2"/>
        <v>-93.853811877769999</v>
      </c>
      <c r="K53">
        <f t="shared" si="3"/>
        <v>-6.7875150987017907</v>
      </c>
      <c r="M53">
        <f t="shared" si="4"/>
        <v>-6.7875150987017907</v>
      </c>
      <c r="N53" s="13">
        <f t="shared" si="5"/>
        <v>1.0684031553956761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2.2002502098086727</v>
      </c>
      <c r="H54" s="10">
        <f t="shared" si="6"/>
        <v>-7.8955617329860317</v>
      </c>
      <c r="I54">
        <f t="shared" si="2"/>
        <v>-94.74674079583238</v>
      </c>
      <c r="K54">
        <f t="shared" si="3"/>
        <v>-6.9015545358203347</v>
      </c>
      <c r="M54">
        <f t="shared" si="4"/>
        <v>-6.9015545358203347</v>
      </c>
      <c r="N54" s="13">
        <f t="shared" si="5"/>
        <v>0.98805030801720473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2.2145299638498659</v>
      </c>
      <c r="H55" s="10">
        <f t="shared" si="6"/>
        <v>-7.9635605067231348</v>
      </c>
      <c r="I55">
        <f t="shared" si="2"/>
        <v>-95.562726080677621</v>
      </c>
      <c r="K55">
        <f t="shared" si="3"/>
        <v>-7.0077363949988793</v>
      </c>
      <c r="M55">
        <f t="shared" si="4"/>
        <v>-7.0077363949988793</v>
      </c>
      <c r="N55" s="13">
        <f t="shared" si="5"/>
        <v>0.91359973255346194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2.22880971789106</v>
      </c>
      <c r="H56" s="10">
        <f t="shared" si="6"/>
        <v>-8.0254059968576126</v>
      </c>
      <c r="I56">
        <f t="shared" si="2"/>
        <v>-96.304871962291344</v>
      </c>
      <c r="K56">
        <f t="shared" si="3"/>
        <v>-7.1063786665945852</v>
      </c>
      <c r="M56">
        <f t="shared" si="4"/>
        <v>-7.1063786665945852</v>
      </c>
      <c r="N56" s="13">
        <f t="shared" si="5"/>
        <v>0.8446112337703876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2.2430894719322532</v>
      </c>
      <c r="H57" s="10">
        <f t="shared" si="6"/>
        <v>-8.0813479711604135</v>
      </c>
      <c r="I57">
        <f t="shared" si="2"/>
        <v>-96.976175653924969</v>
      </c>
      <c r="K57">
        <f t="shared" si="3"/>
        <v>-7.1977876132112799</v>
      </c>
      <c r="M57">
        <f t="shared" si="4"/>
        <v>-7.1977876132112799</v>
      </c>
      <c r="N57" s="13">
        <f t="shared" si="5"/>
        <v>0.78067890613920099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2.2573692259734468</v>
      </c>
      <c r="H58" s="10">
        <f t="shared" si="6"/>
        <v>-8.131627564815636</v>
      </c>
      <c r="I58">
        <f t="shared" si="2"/>
        <v>-97.579530777787625</v>
      </c>
      <c r="K58">
        <f t="shared" si="3"/>
        <v>-7.2822581974559117</v>
      </c>
      <c r="M58">
        <f t="shared" si="4"/>
        <v>-7.2822581974559117</v>
      </c>
      <c r="N58" s="13">
        <f t="shared" si="5"/>
        <v>0.72142832220905817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2.2716489800146404</v>
      </c>
      <c r="H59" s="10">
        <f t="shared" si="6"/>
        <v>-8.1764775572160353</v>
      </c>
      <c r="I59">
        <f t="shared" si="2"/>
        <v>-98.117730686592424</v>
      </c>
      <c r="K59">
        <f t="shared" si="3"/>
        <v>-7.3600744938478284</v>
      </c>
      <c r="M59">
        <f t="shared" si="4"/>
        <v>-7.3600744938478284</v>
      </c>
      <c r="N59" s="13">
        <f t="shared" si="5"/>
        <v>0.66651396187699241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2.2859287340558341</v>
      </c>
      <c r="H60" s="10">
        <f t="shared" si="6"/>
        <v>-8.2161226403327667</v>
      </c>
      <c r="I60">
        <f t="shared" si="2"/>
        <v>-98.593471683993201</v>
      </c>
      <c r="K60">
        <f t="shared" si="3"/>
        <v>-7.4315100854840894</v>
      </c>
      <c r="M60">
        <f t="shared" si="4"/>
        <v>-7.4315100854840894</v>
      </c>
      <c r="N60" s="13">
        <f t="shared" si="5"/>
        <v>0.61561686122616865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2.3002084880970277</v>
      </c>
      <c r="H61" s="10">
        <f t="shared" si="6"/>
        <v>-8.2507796789051895</v>
      </c>
      <c r="I61">
        <f t="shared" si="2"/>
        <v>-99.009356146862274</v>
      </c>
      <c r="K61">
        <f t="shared" si="3"/>
        <v>-7.4968284460399266</v>
      </c>
      <c r="M61">
        <f t="shared" si="4"/>
        <v>-7.4968284460399266</v>
      </c>
      <c r="N61" s="13">
        <f t="shared" si="5"/>
        <v>0.56844246153904987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2.3144882421382214</v>
      </c>
      <c r="H62" s="10">
        <f t="shared" si="6"/>
        <v>-8.2806579626897516</v>
      </c>
      <c r="I62">
        <f t="shared" si="2"/>
        <v>-99.36789555227702</v>
      </c>
      <c r="K62">
        <f t="shared" si="3"/>
        <v>-7.5562833076610092</v>
      </c>
      <c r="M62">
        <f t="shared" si="4"/>
        <v>-7.5562833076610092</v>
      </c>
      <c r="N62" s="13">
        <f t="shared" si="5"/>
        <v>0.52471864084800957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2.328767996179415</v>
      </c>
      <c r="H63" s="10">
        <f t="shared" si="6"/>
        <v>-8.3059594510001524</v>
      </c>
      <c r="I63">
        <f t="shared" si="2"/>
        <v>-99.671513412001829</v>
      </c>
      <c r="K63">
        <f t="shared" si="3"/>
        <v>-7.6101190152822031</v>
      </c>
      <c r="M63">
        <f t="shared" si="4"/>
        <v>-7.6101190152822031</v>
      </c>
      <c r="N63" s="13">
        <f t="shared" si="5"/>
        <v>0.4841939119801455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2.3430477502206086</v>
      </c>
      <c r="H64" s="10">
        <f t="shared" si="6"/>
        <v>-8.3268790097644452</v>
      </c>
      <c r="I64">
        <f t="shared" si="2"/>
        <v>-99.922548117173335</v>
      </c>
      <c r="K64">
        <f t="shared" si="3"/>
        <v>-7.6585708678867555</v>
      </c>
      <c r="M64">
        <f t="shared" si="4"/>
        <v>-7.6585708678867555</v>
      </c>
      <c r="N64" s="13">
        <f t="shared" si="5"/>
        <v>0.44663577250001024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2.3573275042618023</v>
      </c>
      <c r="H65" s="10">
        <f t="shared" si="6"/>
        <v>-8.3436046413184481</v>
      </c>
      <c r="I65">
        <f t="shared" si="2"/>
        <v>-100.12325569582137</v>
      </c>
      <c r="K65">
        <f t="shared" si="3"/>
        <v>-7.701865447199606</v>
      </c>
      <c r="M65">
        <f t="shared" si="4"/>
        <v>-7.701865447199606</v>
      </c>
      <c r="N65" s="13">
        <f t="shared" si="5"/>
        <v>0.41182919326830097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2.3716072583029959</v>
      </c>
      <c r="H66" s="10">
        <f t="shared" si="6"/>
        <v>-8.356317707148504</v>
      </c>
      <c r="I66">
        <f t="shared" si="2"/>
        <v>-100.27581248578204</v>
      </c>
      <c r="K66">
        <f t="shared" si="3"/>
        <v>-7.7402209342893808</v>
      </c>
      <c r="M66">
        <f t="shared" si="4"/>
        <v>-7.7402209342893808</v>
      </c>
      <c r="N66" s="13">
        <f t="shared" si="5"/>
        <v>0.37957523352742595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2.3858870123441895</v>
      </c>
      <c r="H67" s="10">
        <f t="shared" si="6"/>
        <v>-8.3651931437907301</v>
      </c>
      <c r="I67">
        <f t="shared" si="2"/>
        <v>-100.38231772548876</v>
      </c>
      <c r="K67">
        <f t="shared" si="3"/>
        <v>-7.7738474145351288</v>
      </c>
      <c r="M67">
        <f t="shared" si="4"/>
        <v>-7.7738474145351288</v>
      </c>
      <c r="N67" s="13">
        <f t="shared" si="5"/>
        <v>0.34968977150883884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2.4001667663853832</v>
      </c>
      <c r="H68" s="10">
        <f t="shared" si="6"/>
        <v>-8.3703996720879879</v>
      </c>
      <c r="I68">
        <f t="shared" si="2"/>
        <v>-100.44479606505585</v>
      </c>
      <c r="K68">
        <f t="shared" si="3"/>
        <v>-7.8029471713960392</v>
      </c>
      <c r="M68">
        <f t="shared" si="4"/>
        <v>-7.8029471713960392</v>
      </c>
      <c r="N68" s="13">
        <f t="shared" si="5"/>
        <v>3220.0234054154598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2.4144465204265759</v>
      </c>
      <c r="H69" s="59">
        <f t="shared" si="6"/>
        <v>-8.3720999999999997</v>
      </c>
      <c r="I69" s="58">
        <f t="shared" si="2"/>
        <v>-100.4652</v>
      </c>
      <c r="J69" s="58"/>
      <c r="K69">
        <f t="shared" si="3"/>
        <v>-7.8277149694054957</v>
      </c>
      <c r="M69">
        <f t="shared" si="4"/>
        <v>-7.8277149694054957</v>
      </c>
      <c r="N69" s="60">
        <f t="shared" si="5"/>
        <v>2963.5506153537899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2.4287262744677696</v>
      </c>
      <c r="H70" s="10">
        <f t="shared" si="6"/>
        <v>-8.3704510191567643</v>
      </c>
      <c r="I70">
        <f t="shared" si="2"/>
        <v>-100.44541222988117</v>
      </c>
      <c r="K70">
        <f t="shared" si="3"/>
        <v>-7.8483383267943445</v>
      </c>
      <c r="M70">
        <f t="shared" si="4"/>
        <v>-7.8483383267943445</v>
      </c>
      <c r="N70" s="13">
        <f t="shared" si="5"/>
        <v>2726.0166352593478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2.4430060285089628</v>
      </c>
      <c r="H71" s="10">
        <f t="shared" si="6"/>
        <v>-8.3656039953396935</v>
      </c>
      <c r="I71">
        <f t="shared" si="2"/>
        <v>-100.38724794407632</v>
      </c>
      <c r="K71">
        <f t="shared" si="3"/>
        <v>-7.8649977781326346</v>
      </c>
      <c r="M71">
        <f t="shared" si="4"/>
        <v>-7.8649977781326346</v>
      </c>
      <c r="N71" s="13">
        <f t="shared" si="5"/>
        <v>0.25060658470636105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2.4572857825501568</v>
      </c>
      <c r="H72" s="10">
        <f t="shared" si="6"/>
        <v>-8.3577047530699105</v>
      </c>
      <c r="I72">
        <f t="shared" si="2"/>
        <v>-100.29245703683893</v>
      </c>
      <c r="K72">
        <f t="shared" si="3"/>
        <v>-7.877867127364059</v>
      </c>
      <c r="M72">
        <f t="shared" si="4"/>
        <v>-7.877867127364059</v>
      </c>
      <c r="N72" s="13">
        <f t="shared" si="5"/>
        <v>0.23024414704302876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2.4715655365913505</v>
      </c>
      <c r="H73" s="10">
        <f t="shared" si="6"/>
        <v>-8.3468938544779387</v>
      </c>
      <c r="I73">
        <f t="shared" si="2"/>
        <v>-100.16272625373526</v>
      </c>
      <c r="K73">
        <f t="shared" si="3"/>
        <v>-7.8871136915927851</v>
      </c>
      <c r="M73">
        <f t="shared" si="4"/>
        <v>-7.8871136915927851</v>
      </c>
      <c r="N73" s="13">
        <f t="shared" si="5"/>
        <v>0.21139779818269844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2.4858452906325437</v>
      </c>
      <c r="H74" s="10">
        <f t="shared" si="6"/>
        <v>-8.3333067726240309</v>
      </c>
      <c r="I74">
        <f t="shared" si="2"/>
        <v>-99.99968127148837</v>
      </c>
      <c r="K74">
        <f t="shared" si="3"/>
        <v>-7.8928985359685644</v>
      </c>
      <c r="M74">
        <f t="shared" si="4"/>
        <v>-7.8928985359685644</v>
      </c>
      <c r="N74" s="13">
        <f t="shared" si="5"/>
        <v>0.19395941491397736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2.5001250446737373</v>
      </c>
      <c r="H75" s="10">
        <f t="shared" si="6"/>
        <v>-8.3170740594336561</v>
      </c>
      <c r="I75">
        <f t="shared" si="2"/>
        <v>-99.804888713203866</v>
      </c>
      <c r="K75">
        <f t="shared" si="3"/>
        <v>-7.8953767000026271</v>
      </c>
      <c r="M75">
        <f t="shared" si="4"/>
        <v>-7.8953767000026271</v>
      </c>
      <c r="N75" s="13">
        <f t="shared" si="5"/>
        <v>0.17782866295110239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2.5144047987149314</v>
      </c>
      <c r="H76" s="10">
        <f t="shared" si="6"/>
        <v>-8.298321508407879</v>
      </c>
      <c r="I76">
        <f t="shared" si="2"/>
        <v>-99.57985810089454</v>
      </c>
      <c r="K76">
        <f t="shared" si="3"/>
        <v>-7.8946974156341359</v>
      </c>
      <c r="M76">
        <f t="shared" si="4"/>
        <v>-7.8946974156341359</v>
      </c>
      <c r="N76" s="13">
        <f t="shared" si="5"/>
        <v>0.1629124082674272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2.528684552756125</v>
      </c>
      <c r="H77" s="10">
        <f t="shared" si="6"/>
        <v>-8.2771703122638556</v>
      </c>
      <c r="I77">
        <f t="shared" si="2"/>
        <v>-99.326043747166267</v>
      </c>
      <c r="K77">
        <f t="shared" si="3"/>
        <v>-7.8910043173545876</v>
      </c>
      <c r="M77">
        <f t="shared" si="4"/>
        <v>-7.8910043173545876</v>
      </c>
      <c r="N77" s="13">
        <f t="shared" si="5"/>
        <v>0.14912417562426475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2.5429643067973182</v>
      </c>
      <c r="H78" s="10">
        <f t="shared" si="6"/>
        <v>-8.253737215656237</v>
      </c>
      <c r="I78">
        <f t="shared" si="2"/>
        <v>-99.044846587874844</v>
      </c>
      <c r="K78">
        <f t="shared" si="3"/>
        <v>-7.8844356446858646</v>
      </c>
      <c r="M78">
        <f t="shared" si="4"/>
        <v>-7.8844356446858646</v>
      </c>
      <c r="N78" s="13">
        <f t="shared" si="5"/>
        <v>0.13638365032118502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2.5572440608385119</v>
      </c>
      <c r="H79" s="10">
        <f t="shared" si="6"/>
        <v>-8.2281346631259193</v>
      </c>
      <c r="I79">
        <f t="shared" si="2"/>
        <v>-98.737615957511025</v>
      </c>
      <c r="K79">
        <f t="shared" si="3"/>
        <v>-7.8751244372962335</v>
      </c>
      <c r="M79">
        <f t="shared" si="4"/>
        <v>-7.8751244372962335</v>
      </c>
      <c r="N79" s="13">
        <f t="shared" si="5"/>
        <v>0.12461621954032583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2.5715238148797059</v>
      </c>
      <c r="H80" s="10">
        <f t="shared" si="6"/>
        <v>-8.2004709424184519</v>
      </c>
      <c r="I80">
        <f t="shared" si="2"/>
        <v>-98.405651309021422</v>
      </c>
      <c r="K80">
        <f t="shared" si="3"/>
        <v>-7.8631987230277236</v>
      </c>
      <c r="M80">
        <f t="shared" si="4"/>
        <v>-7.8631987230277236</v>
      </c>
      <c r="N80" s="13">
        <f t="shared" si="5"/>
        <v>0.11375254997274754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2.5858035689208991</v>
      </c>
      <c r="H81" s="10">
        <f t="shared" si="6"/>
        <v>-8.1708503233102689</v>
      </c>
      <c r="I81">
        <f t="shared" si="2"/>
        <v>-98.050203879723227</v>
      </c>
      <c r="K81">
        <f t="shared" si="3"/>
        <v>-7.8487816990978736</v>
      </c>
      <c r="M81">
        <f t="shared" si="4"/>
        <v>-7.8487816990978736</v>
      </c>
      <c r="N81" s="13">
        <f t="shared" si="5"/>
        <v>0.10372819870206514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2.6000833229620928</v>
      </c>
      <c r="H82" s="10">
        <f t="shared" si="6"/>
        <v>-8.139373192077004</v>
      </c>
      <c r="I82">
        <f t="shared" si="2"/>
        <v>-97.672478304924056</v>
      </c>
      <c r="K82">
        <f t="shared" si="3"/>
        <v>-7.8319919067287724</v>
      </c>
      <c r="M82">
        <f t="shared" si="4"/>
        <v>-7.8319919067287724</v>
      </c>
      <c r="N82" s="13">
        <f t="shared" si="5"/>
        <v>9.4483254582330992E-2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2.6143630770032864</v>
      </c>
      <c r="H83" s="10">
        <f t="shared" si="6"/>
        <v>-8.1061361817342448</v>
      </c>
      <c r="I83">
        <f t="shared" si="2"/>
        <v>-97.273634180810944</v>
      </c>
      <c r="K83">
        <f t="shared" si="3"/>
        <v>-7.8129433994467288</v>
      </c>
      <c r="M83">
        <f t="shared" si="4"/>
        <v>-7.8129433994467288</v>
      </c>
      <c r="N83" s="13">
        <f t="shared" si="5"/>
        <v>8.5962007585494757E-2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2.6286428310444796</v>
      </c>
      <c r="H84" s="10">
        <f t="shared" si="6"/>
        <v>-8.0712322981773728</v>
      </c>
      <c r="I84">
        <f t="shared" ref="I84:I147" si="9">H84*$E$6</f>
        <v>-96.85478757812848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$4/$E$4)*G84/$L$10-1)))</f>
        <v>-7.791745905286553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$4/$E$4)*G84/$L$10-1)))</f>
        <v>-7.791745905286553</v>
      </c>
      <c r="N84" s="13">
        <f t="shared" ref="N84:N147" si="12">(M84-H84)^2*O84</f>
        <v>7.8112643811121679E-2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2.6429225850856737</v>
      </c>
      <c r="H85" s="10">
        <f t="shared" ref="H85:H148" si="13">-(-$B$4)*(1+D85+$E$5*D85^3)*EXP(-D85)</f>
        <v>-8.0347510423434976</v>
      </c>
      <c r="I85">
        <f t="shared" si="9"/>
        <v>-96.417012508121971</v>
      </c>
      <c r="K85">
        <f t="shared" si="10"/>
        <v>-7.7685049831256201</v>
      </c>
      <c r="M85">
        <f t="shared" si="11"/>
        <v>-7.7685049831256201</v>
      </c>
      <c r="N85" s="13">
        <f t="shared" si="12"/>
        <v>7.0886964049049525E-2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2.6572023391268673</v>
      </c>
      <c r="H86" s="10">
        <f t="shared" si="13"/>
        <v>-7.9967785285148931</v>
      </c>
      <c r="I86">
        <f t="shared" si="9"/>
        <v>-95.96134234217871</v>
      </c>
      <c r="K86">
        <f t="shared" si="10"/>
        <v>-7.7433221733643007</v>
      </c>
      <c r="M86">
        <f t="shared" si="11"/>
        <v>-7.7433221733643007</v>
      </c>
      <c r="N86" s="13">
        <f t="shared" si="12"/>
        <v>6.4240123966223223E-2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2.6714820931680605</v>
      </c>
      <c r="H87" s="10">
        <f t="shared" si="13"/>
        <v>-7.957397598879977</v>
      </c>
      <c r="I87">
        <f t="shared" si="9"/>
        <v>-95.488771186559717</v>
      </c>
      <c r="K87">
        <f t="shared" si="10"/>
        <v>-7.7162951431610711</v>
      </c>
      <c r="M87">
        <f t="shared" si="11"/>
        <v>-7.7162951431610711</v>
      </c>
      <c r="N87" s="13">
        <f t="shared" si="12"/>
        <v>5.8130394153686968E-2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2.6857618472092541</v>
      </c>
      <c r="H88" s="10">
        <f t="shared" si="13"/>
        <v>-7.9166879344644903</v>
      </c>
      <c r="I88">
        <f t="shared" si="9"/>
        <v>-95.00025521357388</v>
      </c>
      <c r="K88">
        <f t="shared" si="10"/>
        <v>-7.687517826422857</v>
      </c>
      <c r="M88">
        <f t="shared" si="11"/>
        <v>-7.687517826422857</v>
      </c>
      <c r="N88" s="13">
        <f t="shared" si="12"/>
        <v>5.2518938419813879E-2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2.7000416012504482</v>
      </c>
      <c r="H89" s="10">
        <f t="shared" si="13"/>
        <v>-7.8747261625422436</v>
      </c>
      <c r="I89">
        <f t="shared" si="9"/>
        <v>-94.496713950506916</v>
      </c>
      <c r="K89">
        <f t="shared" si="10"/>
        <v>-7.6570805587434272</v>
      </c>
      <c r="M89">
        <f t="shared" si="11"/>
        <v>-7.6570805587434272</v>
      </c>
      <c r="N89" s="13">
        <f t="shared" si="12"/>
        <v>4.7369608852951349E-2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2.7143213552916419</v>
      </c>
      <c r="H90" s="10">
        <f t="shared" si="13"/>
        <v>-7.8315859606317249</v>
      </c>
      <c r="I90">
        <f t="shared" si="9"/>
        <v>-93.979031527580702</v>
      </c>
      <c r="K90">
        <f t="shared" si="10"/>
        <v>-7.6250702074754759</v>
      </c>
      <c r="M90">
        <f t="shared" si="11"/>
        <v>-7.6250702074754759</v>
      </c>
      <c r="N90" s="13">
        <f t="shared" si="12"/>
        <v>4.2648756301692736E-2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2.7286011093328351</v>
      </c>
      <c r="H91" s="10">
        <f t="shared" si="13"/>
        <v>-7.7873381571817148</v>
      </c>
      <c r="I91">
        <f t="shared" si="9"/>
        <v>-93.448057886180578</v>
      </c>
      <c r="K91">
        <f t="shared" si="10"/>
        <v>-7.5915702971149717</v>
      </c>
      <c r="M91">
        <f t="shared" si="11"/>
        <v>-7.5915702971149717</v>
      </c>
      <c r="N91" s="13">
        <f t="shared" si="12"/>
        <v>3.8325055035111938E-2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2.7428808633740287</v>
      </c>
      <c r="H92" s="10">
        <f t="shared" si="13"/>
        <v>-7.7420508290460512</v>
      </c>
      <c r="I92">
        <f t="shared" si="9"/>
        <v>-92.904609948552618</v>
      </c>
      <c r="K92">
        <f t="shared" si="10"/>
        <v>-7.5566611301696263</v>
      </c>
      <c r="M92">
        <f t="shared" si="11"/>
        <v>-7.5566611301696263</v>
      </c>
      <c r="N92" s="13">
        <f t="shared" si="12"/>
        <v>3.4369340449491532E-2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2.7571606174152228</v>
      </c>
      <c r="H93" s="10">
        <f t="shared" si="13"/>
        <v>-7.6957893958448889</v>
      </c>
      <c r="I93">
        <f t="shared" si="9"/>
        <v>-92.349472750138659</v>
      </c>
      <c r="K93">
        <f t="shared" si="10"/>
        <v>-7.5204199036769044</v>
      </c>
      <c r="M93">
        <f t="shared" si="11"/>
        <v>-7.5204199036769044</v>
      </c>
      <c r="N93" s="13">
        <f t="shared" si="12"/>
        <v>3.0754458783256767E-2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2.771440371456416</v>
      </c>
      <c r="H94" s="10">
        <f t="shared" si="13"/>
        <v>-7.6486167113068291</v>
      </c>
      <c r="I94">
        <f t="shared" si="9"/>
        <v>-91.783400535681949</v>
      </c>
      <c r="K94">
        <f t="shared" si="10"/>
        <v>-7.4829208215307101</v>
      </c>
      <c r="M94">
        <f t="shared" si="11"/>
        <v>-7.4829208215307101</v>
      </c>
      <c r="N94" s="13">
        <f t="shared" si="12"/>
        <v>2.7455127888699755E-2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2.7857201254976096</v>
      </c>
      <c r="H95" s="10">
        <f t="shared" si="13"/>
        <v>-7.6005931516836593</v>
      </c>
      <c r="I95">
        <f t="shared" si="9"/>
        <v>-91.207117820203905</v>
      </c>
      <c r="K95">
        <f t="shared" si="10"/>
        <v>-7.4442352027699705</v>
      </c>
      <c r="M95">
        <f t="shared" si="11"/>
        <v>-7.4442352027699705</v>
      </c>
      <c r="N95" s="13">
        <f t="shared" si="12"/>
        <v>2.444780818849572E-2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2.7999998795388032</v>
      </c>
      <c r="H96" s="10">
        <f t="shared" si="13"/>
        <v>-7.5517767013267454</v>
      </c>
      <c r="I96">
        <f t="shared" si="9"/>
        <v>-90.621320415920948</v>
      </c>
      <c r="K96">
        <f t="shared" si="10"/>
        <v>-7.4044315859765497</v>
      </c>
      <c r="M96">
        <f t="shared" si="11"/>
        <v>-7.4044315859765497</v>
      </c>
      <c r="N96" s="13">
        <f t="shared" si="12"/>
        <v>2.1710583017562471E-2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2.8142796335799973</v>
      </c>
      <c r="H97" s="10">
        <f t="shared" si="13"/>
        <v>-7.5022230355114869</v>
      </c>
      <c r="I97">
        <f t="shared" si="9"/>
        <v>-90.02667642613784</v>
      </c>
      <c r="K97">
        <f t="shared" si="10"/>
        <v>-7.3635758299244234</v>
      </c>
      <c r="M97">
        <f t="shared" si="11"/>
        <v>-7.3635758299244234</v>
      </c>
      <c r="N97" s="13">
        <f t="shared" si="12"/>
        <v>1.9223047617101467E-2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2.8285593876211905</v>
      </c>
      <c r="H98" s="10">
        <f t="shared" si="13"/>
        <v>-7.4519856005937823</v>
      </c>
      <c r="I98">
        <f t="shared" si="9"/>
        <v>-89.423827207125385</v>
      </c>
      <c r="K98">
        <f t="shared" si="10"/>
        <v>-7.3217312106167549</v>
      </c>
      <c r="M98">
        <f t="shared" si="11"/>
        <v>-7.3217312106167549</v>
      </c>
      <c r="N98" s="13">
        <f t="shared" si="12"/>
        <v>1.6966206108287543E-2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2.8428391416623842</v>
      </c>
      <c r="H99" s="10">
        <f t="shared" si="13"/>
        <v>-7.4011156915799576</v>
      </c>
      <c r="I99">
        <f t="shared" si="9"/>
        <v>-88.813388298959495</v>
      </c>
      <c r="K99">
        <f t="shared" si="10"/>
        <v>-7.2789585148422971</v>
      </c>
      <c r="M99">
        <f t="shared" si="11"/>
        <v>-7.2789585148422971</v>
      </c>
      <c r="N99" s="13">
        <f t="shared" si="12"/>
        <v>1.4922375828516042E-2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2.8571188957035778</v>
      </c>
      <c r="H100" s="10">
        <f t="shared" si="13"/>
        <v>-7.3496625271892677</v>
      </c>
      <c r="I100">
        <f t="shared" si="9"/>
        <v>-88.195950326271216</v>
      </c>
      <c r="K100">
        <f t="shared" si="10"/>
        <v>-7.2353161303778428</v>
      </c>
      <c r="M100">
        <f t="shared" si="11"/>
        <v>-7.2353161303778428</v>
      </c>
      <c r="N100" s="13">
        <f t="shared" si="12"/>
        <v>1.307509846375584E-2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2.871398649744771</v>
      </c>
      <c r="H101" s="10">
        <f t="shared" si="13"/>
        <v>-7.2976733224857204</v>
      </c>
      <c r="I101">
        <f t="shared" si="9"/>
        <v>-87.572079869828642</v>
      </c>
      <c r="K101">
        <f t="shared" si="10"/>
        <v>-7.190860132958508</v>
      </c>
      <c r="M101">
        <f t="shared" si="11"/>
        <v>-7.190860132958508</v>
      </c>
      <c r="N101" s="13">
        <f t="shared" si="12"/>
        <v>1.14090574569762E-2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2.8856784037859651</v>
      </c>
      <c r="H102" s="10">
        <f t="shared" si="13"/>
        <v>-7.2451933591537818</v>
      </c>
      <c r="I102">
        <f t="shared" si="9"/>
        <v>-86.942320309845385</v>
      </c>
      <c r="K102">
        <f t="shared" si="10"/>
        <v>-7.145644370133212</v>
      </c>
      <c r="M102">
        <f t="shared" si="11"/>
        <v>-7.145644370133212</v>
      </c>
      <c r="N102" s="13">
        <f t="shared" si="12"/>
        <v>9.9100012150175384E-3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2.8999581578271587</v>
      </c>
      <c r="H103" s="10">
        <f t="shared" si="13"/>
        <v>-7.1922660534902825</v>
      </c>
      <c r="I103">
        <f t="shared" si="9"/>
        <v>-86.30719264188339</v>
      </c>
      <c r="K103">
        <f t="shared" si="10"/>
        <v>-7.0997205421183605</v>
      </c>
      <c r="M103">
        <f t="shared" si="11"/>
        <v>-7.0997205421183605</v>
      </c>
      <c r="N103" s="13">
        <f t="shared" si="12"/>
        <v>8.5646716750905471E-3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2.9142379118683519</v>
      </c>
      <c r="H104" s="10">
        <f t="shared" si="13"/>
        <v>-7.1389330221827478</v>
      </c>
      <c r="I104">
        <f t="shared" si="9"/>
        <v>-85.667196266192974</v>
      </c>
      <c r="K104">
        <f t="shared" si="10"/>
        <v>-7.0531382797584978</v>
      </c>
      <c r="M104">
        <f t="shared" si="11"/>
        <v>-7.0531382797584978</v>
      </c>
      <c r="N104" s="13">
        <f t="shared" si="12"/>
        <v>7.3607378276434035E-3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2.9285176659095455</v>
      </c>
      <c r="H105" s="10">
        <f t="shared" si="13"/>
        <v>-7.0852341459423194</v>
      </c>
      <c r="I105">
        <f t="shared" si="9"/>
        <v>-85.022809751307832</v>
      </c>
      <c r="K105">
        <f t="shared" si="10"/>
        <v>-7.0059452196986305</v>
      </c>
      <c r="M105">
        <f t="shared" si="11"/>
        <v>-7.0059452196986305</v>
      </c>
      <c r="N105" s="13">
        <f t="shared" si="12"/>
        <v>6.2867338248771363E-3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2.9427974199507396</v>
      </c>
      <c r="H106" s="10">
        <f t="shared" si="13"/>
        <v>-7.0312076310574065</v>
      </c>
      <c r="I106">
        <f t="shared" si="9"/>
        <v>-84.374491572688882</v>
      </c>
      <c r="K106">
        <f t="shared" si="10"/>
        <v>-6.9581870768691569</v>
      </c>
      <c r="M106">
        <f t="shared" si="11"/>
        <v>-6.9581870768691569</v>
      </c>
      <c r="N106" s="13">
        <f t="shared" si="12"/>
        <v>5.3320013339590959E-3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2.9570771739919328</v>
      </c>
      <c r="H107" s="10">
        <f t="shared" si="13"/>
        <v>-6.976890068932283</v>
      </c>
      <c r="I107">
        <f t="shared" si="9"/>
        <v>-83.722680827187389</v>
      </c>
      <c r="K107">
        <f t="shared" si="10"/>
        <v>-6.909907714380485</v>
      </c>
      <c r="M107">
        <f t="shared" si="11"/>
        <v>-6.909907714380485</v>
      </c>
      <c r="N107" s="13">
        <f t="shared" si="12"/>
        <v>4.4866358213027768E-3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2.9713569280331265</v>
      </c>
      <c r="H108" s="10">
        <f t="shared" si="13"/>
        <v>-6.9223164936729153</v>
      </c>
      <c r="I108">
        <f t="shared" si="9"/>
        <v>-83.067797924074981</v>
      </c>
      <c r="K108">
        <f t="shared" si="10"/>
        <v>-6.8611492109208605</v>
      </c>
      <c r="M108">
        <f t="shared" si="11"/>
        <v>-6.8611492109208605</v>
      </c>
      <c r="N108" s="13">
        <f t="shared" si="12"/>
        <v>3.7414364792698268E-3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2.9856366820743201</v>
      </c>
      <c r="H109" s="10">
        <f t="shared" si="13"/>
        <v>-6.8675204377805255</v>
      </c>
      <c r="I109">
        <f t="shared" si="9"/>
        <v>-82.410245253366298</v>
      </c>
      <c r="K109">
        <f t="shared" si="10"/>
        <v>-6.8119519257475405</v>
      </c>
      <c r="M109">
        <f t="shared" si="11"/>
        <v>-6.8119519257475405</v>
      </c>
      <c r="N109" s="13">
        <f t="shared" si="12"/>
        <v>3.0878595295599945E-3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2.9999164361155137</v>
      </c>
      <c r="H110" s="10">
        <f t="shared" si="13"/>
        <v>-6.8125339860115384</v>
      </c>
      <c r="I110">
        <f t="shared" si="9"/>
        <v>-81.750407832138464</v>
      </c>
      <c r="K110">
        <f t="shared" si="10"/>
        <v>-6.7623545613580145</v>
      </c>
      <c r="M110">
        <f t="shared" si="11"/>
        <v>-6.7623545613580145</v>
      </c>
      <c r="N110" s="13">
        <f t="shared" si="12"/>
        <v>2.5179746585586795E-3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3.0141961901567074</v>
      </c>
      <c r="H111" s="10">
        <f t="shared" si="13"/>
        <v>-6.7573878274608825</v>
      </c>
      <c r="I111">
        <f t="shared" si="9"/>
        <v>-81.088653929530594</v>
      </c>
      <c r="K111">
        <f t="shared" si="10"/>
        <v>-6.7123942239248802</v>
      </c>
      <c r="M111">
        <f t="shared" si="11"/>
        <v>-6.7123942239248802</v>
      </c>
      <c r="N111" s="13">
        <f t="shared" si="12"/>
        <v>2.0244243591549631E-3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3.028475944197901</v>
      </c>
      <c r="H112" s="10">
        <f t="shared" si="13"/>
        <v>-6.702111305923899</v>
      </c>
      <c r="I112">
        <f t="shared" si="9"/>
        <v>-80.425335671086785</v>
      </c>
      <c r="K112">
        <f t="shared" si="10"/>
        <v>-6.6621064815748054</v>
      </c>
      <c r="M112">
        <f t="shared" si="11"/>
        <v>-6.6621064815748054</v>
      </c>
      <c r="N112" s="13">
        <f t="shared" si="12"/>
        <v>1.6003859712018307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3.0427556982390942</v>
      </c>
      <c r="H113" s="10">
        <f t="shared" si="13"/>
        <v>-6.6467324685904696</v>
      </c>
      <c r="I113">
        <f t="shared" si="9"/>
        <v>-79.760789623085628</v>
      </c>
      <c r="K113">
        <f t="shared" si="10"/>
        <v>-6.6115254205891727</v>
      </c>
      <c r="M113">
        <f t="shared" si="11"/>
        <v>-6.6115254205891727</v>
      </c>
      <c r="N113" s="13">
        <f t="shared" si="12"/>
        <v>1.2395362289656258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3.0570354522802883</v>
      </c>
      <c r="H114" s="10">
        <f t="shared" si="13"/>
        <v>-6.5912781131234013</v>
      </c>
      <c r="I114">
        <f t="shared" si="9"/>
        <v>-79.095337357480815</v>
      </c>
      <c r="K114">
        <f t="shared" si="10"/>
        <v>-6.5606836996010012</v>
      </c>
      <c r="M114">
        <f t="shared" si="11"/>
        <v>-6.5606836996010012</v>
      </c>
      <c r="N114" s="13">
        <f t="shared" si="12"/>
        <v>0.9360181387796187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3.0713152063214819</v>
      </c>
      <c r="H115" s="10">
        <f t="shared" si="13"/>
        <v>-6.5357738331715458</v>
      </c>
      <c r="I115">
        <f t="shared" si="9"/>
        <v>-78.429285998058546</v>
      </c>
      <c r="K115">
        <f t="shared" si="10"/>
        <v>-6.5096126018601712</v>
      </c>
      <c r="M115">
        <f t="shared" si="11"/>
        <v>-6.5096126018601712</v>
      </c>
      <c r="N115" s="13">
        <f t="shared" si="12"/>
        <v>6.8441002372724672E-4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3.0855949603626751</v>
      </c>
      <c r="H116" s="10">
        <f t="shared" si="13"/>
        <v>-6.4802440623666442</v>
      </c>
      <c r="I116">
        <f t="shared" si="9"/>
        <v>-77.76292874839973</v>
      </c>
      <c r="K116">
        <f t="shared" si="10"/>
        <v>-6.4583420856361684</v>
      </c>
      <c r="M116">
        <f t="shared" si="11"/>
        <v>-6.4583420856361684</v>
      </c>
      <c r="N116" s="13">
        <f t="shared" si="12"/>
        <v>4.7969658470230258E-4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3.0998747144038687</v>
      </c>
      <c r="H117" s="10">
        <f t="shared" si="13"/>
        <v>-6.4247121168513761</v>
      </c>
      <c r="I117">
        <f t="shared" si="9"/>
        <v>-77.09654540221652</v>
      </c>
      <c r="K117">
        <f t="shared" si="10"/>
        <v>-6.4069008328251726</v>
      </c>
      <c r="M117">
        <f t="shared" si="11"/>
        <v>-6.4069008328251726</v>
      </c>
      <c r="N117" s="13">
        <f t="shared" si="12"/>
        <v>3.1724183866209079E-4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3.1141544684450628</v>
      </c>
      <c r="H118" s="10">
        <f t="shared" si="13"/>
        <v>-6.3692002363847813</v>
      </c>
      <c r="I118">
        <f t="shared" si="9"/>
        <v>-76.430402836617375</v>
      </c>
      <c r="K118">
        <f t="shared" si="10"/>
        <v>-6.3553162958257996</v>
      </c>
      <c r="M118">
        <f t="shared" si="11"/>
        <v>-6.3553162958257996</v>
      </c>
      <c r="N118" s="13">
        <f t="shared" si="12"/>
        <v>1.9276380544533647E-4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3.1284342224862565</v>
      </c>
      <c r="H119" s="10">
        <f t="shared" si="13"/>
        <v>-6.3137296240697074</v>
      </c>
      <c r="I119">
        <f t="shared" si="9"/>
        <v>-75.764755488836485</v>
      </c>
      <c r="K119">
        <f t="shared" si="10"/>
        <v>-6.3036147427454408</v>
      </c>
      <c r="M119">
        <f t="shared" si="11"/>
        <v>-6.3036147427454408</v>
      </c>
      <c r="N119" s="13">
        <f t="shared" si="12"/>
        <v>1.0231082420399793E-4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3.1427139765274501</v>
      </c>
      <c r="H120" s="10">
        <f t="shared" si="13"/>
        <v>-6.2583204847457177</v>
      </c>
      <c r="I120">
        <f t="shared" si="9"/>
        <v>-75.099845816948616</v>
      </c>
      <c r="K120">
        <f t="shared" si="10"/>
        <v>-6.2518213009969532</v>
      </c>
      <c r="M120">
        <f t="shared" si="11"/>
        <v>-6.2518213009969532</v>
      </c>
      <c r="N120" s="13">
        <f t="shared" si="12"/>
        <v>4.2239389400204044E-5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3.1569937305686433</v>
      </c>
      <c r="H121" s="10">
        <f t="shared" si="13"/>
        <v>-6.202992062089522</v>
      </c>
      <c r="I121">
        <f t="shared" si="9"/>
        <v>-74.435904745074268</v>
      </c>
      <c r="K121">
        <f t="shared" si="10"/>
        <v>-6.1999599993431982</v>
      </c>
      <c r="M121">
        <f t="shared" si="11"/>
        <v>-6.1999599993431982</v>
      </c>
      <c r="N121" s="13">
        <f t="shared" si="12"/>
        <v>9.1934044976448551E-6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3.1712734846098369</v>
      </c>
      <c r="H122" s="10">
        <f t="shared" si="13"/>
        <v>-6.1477626744637606</v>
      </c>
      <c r="I122">
        <f t="shared" si="9"/>
        <v>-73.77315209356513</v>
      </c>
      <c r="K122">
        <f t="shared" si="10"/>
        <v>-6.148053808444895</v>
      </c>
      <c r="M122">
        <f t="shared" si="11"/>
        <v>-6.148053808444895</v>
      </c>
      <c r="N122" s="13">
        <f t="shared" si="12"/>
        <v>8.4758994971194547E-8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3.185553238651031</v>
      </c>
      <c r="H123" s="10">
        <f t="shared" si="13"/>
        <v>-6.0926497495537584</v>
      </c>
      <c r="I123">
        <f t="shared" si="9"/>
        <v>-73.111796994645104</v>
      </c>
      <c r="K123">
        <f t="shared" si="10"/>
        <v>-6.0961246799651958</v>
      </c>
      <c r="M123">
        <f t="shared" si="11"/>
        <v>-6.0961246799651958</v>
      </c>
      <c r="N123" s="13">
        <f t="shared" si="12"/>
        <v>1.2075141364332685E-5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3.1998329926922242</v>
      </c>
      <c r="H124" s="10">
        <f t="shared" si="13"/>
        <v>-6.0376698578306067</v>
      </c>
      <c r="I124">
        <f t="shared" si="9"/>
        <v>-72.452038293967277</v>
      </c>
      <c r="K124">
        <f t="shared" si="10"/>
        <v>-6.0441935842824694</v>
      </c>
      <c r="M124">
        <f t="shared" si="11"/>
        <v>-6.0441935842824694</v>
      </c>
      <c r="N124" s="13">
        <f t="shared" si="12"/>
        <v>4.2559006818733373E-5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3.2141127467334178</v>
      </c>
      <c r="H125" s="10">
        <f t="shared" si="13"/>
        <v>-5.9828387448778821</v>
      </c>
      <c r="I125">
        <f t="shared" si="9"/>
        <v>-71.794064938534589</v>
      </c>
      <c r="K125">
        <f t="shared" si="10"/>
        <v>-5.9922805468608882</v>
      </c>
      <c r="M125">
        <f t="shared" si="11"/>
        <v>-5.9922805468608882</v>
      </c>
      <c r="N125" s="13">
        <f t="shared" si="12"/>
        <v>8.9147624686296742E-5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3.2283925007746115</v>
      </c>
      <c r="H126" s="10">
        <f t="shared" si="13"/>
        <v>-5.9281713626181052</v>
      </c>
      <c r="I126">
        <f t="shared" si="9"/>
        <v>-71.138056351417262</v>
      </c>
      <c r="K126">
        <f t="shared" si="10"/>
        <v>-5.9404046833266708</v>
      </c>
      <c r="M126">
        <f t="shared" si="11"/>
        <v>-5.9404046833266708</v>
      </c>
      <c r="N126" s="13">
        <f t="shared" si="12"/>
        <v>1.4965413555862098E-4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3.2426722548158051</v>
      </c>
      <c r="H127" s="10">
        <f t="shared" si="13"/>
        <v>-5.8736818994739588</v>
      </c>
      <c r="I127">
        <f t="shared" si="9"/>
        <v>-70.484182793687509</v>
      </c>
      <c r="K127">
        <f t="shared" si="10"/>
        <v>-5.8885842332959983</v>
      </c>
      <c r="M127">
        <f t="shared" si="11"/>
        <v>-5.8885842332959983</v>
      </c>
      <c r="N127" s="13">
        <f t="shared" si="12"/>
        <v>2.2207955334350353E-4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3.2569520088569988</v>
      </c>
      <c r="H128" s="10">
        <f t="shared" si="13"/>
        <v>-5.8193838094982864</v>
      </c>
      <c r="I128">
        <f t="shared" si="9"/>
        <v>-69.832605713979433</v>
      </c>
      <c r="K128">
        <f t="shared" si="10"/>
        <v>-5.8368365929990844</v>
      </c>
      <c r="M128">
        <f t="shared" si="11"/>
        <v>-5.8368365929990844</v>
      </c>
      <c r="N128" s="13">
        <f t="shared" si="12"/>
        <v>3.0459965192572831E-4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3.2712317628981924</v>
      </c>
      <c r="H129" s="10">
        <f t="shared" si="13"/>
        <v>-5.7652898405057895</v>
      </c>
      <c r="I129">
        <f t="shared" si="9"/>
        <v>-69.183478086069471</v>
      </c>
      <c r="K129">
        <f t="shared" si="10"/>
        <v>-5.7851783467431401</v>
      </c>
      <c r="M129">
        <f t="shared" si="11"/>
        <v>-5.7851783467431401</v>
      </c>
      <c r="N129" s="13">
        <f t="shared" si="12"/>
        <v>3.9555268035313421E-4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3.2855115169393856</v>
      </c>
      <c r="H130" s="10">
        <f t="shared" si="13"/>
        <v>-5.7114120612383807</v>
      </c>
      <c r="I130">
        <f t="shared" si="9"/>
        <v>-68.536944734860569</v>
      </c>
      <c r="K130">
        <f t="shared" si="10"/>
        <v>-5.7336252972555455</v>
      </c>
      <c r="M130">
        <f t="shared" si="11"/>
        <v>-5.7336252972555455</v>
      </c>
      <c r="N130" s="13">
        <f t="shared" si="12"/>
        <v>4.934278543542648E-4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3.2997912709805797</v>
      </c>
      <c r="H131" s="10">
        <f t="shared" si="13"/>
        <v>-5.6577618875951972</v>
      </c>
      <c r="I131">
        <f t="shared" si="9"/>
        <v>-67.893142651142369</v>
      </c>
      <c r="K131">
        <f t="shared" si="10"/>
        <v>-5.68219249494694</v>
      </c>
      <c r="M131">
        <f t="shared" si="11"/>
        <v>-5.68219249494694</v>
      </c>
      <c r="N131" s="13">
        <f t="shared" si="12"/>
        <v>5.9685457557503182E-4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3.3140710250217733</v>
      </c>
      <c r="H132" s="10">
        <f t="shared" si="13"/>
        <v>-5.6043501079572788</v>
      </c>
      <c r="I132">
        <f t="shared" si="9"/>
        <v>-67.252201295487339</v>
      </c>
      <c r="K132">
        <f t="shared" si="10"/>
        <v>-5.6308942661326471</v>
      </c>
      <c r="M132">
        <f t="shared" si="11"/>
        <v>-5.6308942661326471</v>
      </c>
      <c r="N132" s="13">
        <f t="shared" si="12"/>
        <v>7.045923332389696E-4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3.3283507790629665</v>
      </c>
      <c r="H133" s="10">
        <f t="shared" si="13"/>
        <v>-5.5511869076360822</v>
      </c>
      <c r="I133">
        <f t="shared" si="9"/>
        <v>-66.614242891632983</v>
      </c>
      <c r="K133">
        <f t="shared" si="10"/>
        <v>-5.5797442402492949</v>
      </c>
      <c r="M133">
        <f t="shared" si="11"/>
        <v>-5.5797442402492949</v>
      </c>
      <c r="N133" s="13">
        <f t="shared" si="12"/>
        <v>8.155212459816613E-4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3.3426305331041601</v>
      </c>
      <c r="H134" s="10">
        <f t="shared" si="13"/>
        <v>-5.4982818924740338</v>
      </c>
      <c r="I134">
        <f t="shared" si="9"/>
        <v>-65.979382709688409</v>
      </c>
      <c r="K134">
        <f t="shared" si="10"/>
        <v>-5.5287553761023132</v>
      </c>
      <c r="M134">
        <f t="shared" si="11"/>
        <v>-5.5287553761023132</v>
      </c>
      <c r="N134" s="13">
        <f t="shared" si="12"/>
        <v>9.2863320444301243E-4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3.3569102871453542</v>
      </c>
      <c r="H135" s="10">
        <f t="shared" si="13"/>
        <v>-5.4456441116245138</v>
      </c>
      <c r="I135">
        <f t="shared" si="9"/>
        <v>-65.347729339494165</v>
      </c>
      <c r="K135">
        <f t="shared" si="10"/>
        <v>-5.4779399871786438</v>
      </c>
      <c r="M135">
        <f t="shared" si="11"/>
        <v>-5.4779399871786438</v>
      </c>
      <c r="N135" s="13">
        <f t="shared" si="12"/>
        <v>1.0430235778078549E-3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3.3711900411865474</v>
      </c>
      <c r="H136" s="10">
        <f t="shared" si="13"/>
        <v>-5.3932820795378253</v>
      </c>
      <c r="I136">
        <f t="shared" si="9"/>
        <v>-64.719384954453901</v>
      </c>
      <c r="K136">
        <f t="shared" si="10"/>
        <v>-5.4273097660577756</v>
      </c>
      <c r="M136">
        <f t="shared" si="11"/>
        <v>-5.4273097660577756</v>
      </c>
      <c r="N136" s="13">
        <f t="shared" si="12"/>
        <v>1.1578834499000039E-3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3.3854697952277411</v>
      </c>
      <c r="H137" s="10">
        <f t="shared" si="13"/>
        <v>-5.3412037971788635</v>
      </c>
      <c r="I137">
        <f t="shared" si="9"/>
        <v>-64.094445566146362</v>
      </c>
      <c r="K137">
        <f t="shared" si="10"/>
        <v>-5.3768758079529615</v>
      </c>
      <c r="M137">
        <f t="shared" si="11"/>
        <v>-5.3768758079529615</v>
      </c>
      <c r="N137" s="13">
        <f t="shared" si="12"/>
        <v>1.2724923526673626E-3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3.3997495492689347</v>
      </c>
      <c r="H138" s="10">
        <f t="shared" si="13"/>
        <v>-5.2894167725014114</v>
      </c>
      <c r="I138">
        <f t="shared" si="9"/>
        <v>-63.473001270016937</v>
      </c>
      <c r="K138">
        <f t="shared" si="10"/>
        <v>-5.3266486334135177</v>
      </c>
      <c r="M138">
        <f t="shared" si="11"/>
        <v>-5.3266486334135177</v>
      </c>
      <c r="N138" s="13">
        <f t="shared" si="12"/>
        <v>1.3862114669784278E-3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3.4140293033101279</v>
      </c>
      <c r="H139" s="10">
        <f t="shared" si="13"/>
        <v>-5.2379280402032968</v>
      </c>
      <c r="I139">
        <f t="shared" si="9"/>
        <v>-62.855136482439562</v>
      </c>
      <c r="K139">
        <f t="shared" si="10"/>
        <v>-5.2766382102177438</v>
      </c>
      <c r="M139">
        <f t="shared" si="11"/>
        <v>-5.2766382102177438</v>
      </c>
      <c r="N139" s="13">
        <f t="shared" si="12"/>
        <v>1.4984772625473907E-3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3.428309057351322</v>
      </c>
      <c r="H140" s="10">
        <f t="shared" si="13"/>
        <v>-5.1867441807857633</v>
      </c>
      <c r="I140">
        <f t="shared" si="9"/>
        <v>-62.240930169429163</v>
      </c>
      <c r="K140">
        <f t="shared" si="10"/>
        <v>-5.2268539744851488</v>
      </c>
      <c r="M140">
        <f t="shared" si="11"/>
        <v>-5.2268539744851488</v>
      </c>
      <c r="N140" s="13">
        <f t="shared" si="12"/>
        <v>1.6087955506072647E-3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3.4425888113925156</v>
      </c>
      <c r="H141" s="10">
        <f t="shared" si="13"/>
        <v>-5.1358713389398369</v>
      </c>
      <c r="I141">
        <f t="shared" si="9"/>
        <v>-61.630456067278047</v>
      </c>
      <c r="K141">
        <f t="shared" si="10"/>
        <v>-5.1773048510355739</v>
      </c>
      <c r="M141">
        <f t="shared" si="11"/>
        <v>-5.1773048510355739</v>
      </c>
      <c r="N141" s="13">
        <f t="shared" si="12"/>
        <v>1.7167359245875825E-3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3.4568685654337088</v>
      </c>
      <c r="H142" s="10">
        <f t="shared" si="13"/>
        <v>-5.0853152412816556</v>
      </c>
      <c r="I142">
        <f t="shared" si="9"/>
        <v>-61.023782895379867</v>
      </c>
      <c r="K142">
        <f t="shared" si="10"/>
        <v>-5.1279992730217652</v>
      </c>
      <c r="M142">
        <f t="shared" si="11"/>
        <v>-5.1279992730217652</v>
      </c>
      <c r="N142" s="13">
        <f t="shared" si="12"/>
        <v>1.8219265655906834E-3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3.4711483194749024</v>
      </c>
      <c r="H143" s="10">
        <f t="shared" si="13"/>
        <v>-5.0350812134581293</v>
      </c>
      <c r="I143">
        <f t="shared" si="9"/>
        <v>-60.420974561497552</v>
      </c>
      <c r="K143">
        <f t="shared" si="10"/>
        <v>-5.0789452008610656</v>
      </c>
      <c r="M143">
        <f t="shared" si="11"/>
        <v>-5.0789452008610656</v>
      </c>
      <c r="N143" s="13">
        <f t="shared" si="12"/>
        <v>1.9240493908849535E-3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3.4854280735160965</v>
      </c>
      <c r="H144" s="10">
        <f t="shared" si="13"/>
        <v>-4.9851741966435696</v>
      </c>
      <c r="I144">
        <f t="shared" si="9"/>
        <v>-59.822090359722836</v>
      </c>
      <c r="K144">
        <f t="shared" si="10"/>
        <v>-5.0301501404910036</v>
      </c>
      <c r="M144">
        <f t="shared" si="11"/>
        <v>-5.0301501404910036</v>
      </c>
      <c r="N144" s="13">
        <f t="shared" si="12"/>
        <v>2.022835524967534E-3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3.4997078275572902</v>
      </c>
      <c r="H145" s="10">
        <f t="shared" si="13"/>
        <v>-4.9355987634473539</v>
      </c>
      <c r="I145">
        <f t="shared" si="9"/>
        <v>-59.227185161368247</v>
      </c>
      <c r="K145">
        <f t="shared" si="10"/>
        <v>-4.9816211609725514</v>
      </c>
      <c r="M145">
        <f t="shared" si="11"/>
        <v>-4.9816211609725514</v>
      </c>
      <c r="N145" s="13">
        <f t="shared" si="12"/>
        <v>2.1180610739672989E-3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3.5139875815984838</v>
      </c>
      <c r="H146" s="10">
        <f t="shared" si="13"/>
        <v>-4.8863591332520198</v>
      </c>
      <c r="I146">
        <f t="shared" si="9"/>
        <v>-58.636309599024237</v>
      </c>
      <c r="K146">
        <f t="shared" si="10"/>
        <v>-4.9333649114641158</v>
      </c>
      <c r="M146">
        <f t="shared" si="11"/>
        <v>-4.9333649114641158</v>
      </c>
      <c r="N146" s="13">
        <f t="shared" si="12"/>
        <v>2.2095431853247647E-3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3.528267335639677</v>
      </c>
      <c r="H147" s="10">
        <f t="shared" si="13"/>
        <v>-4.8374591870006016</v>
      </c>
      <c r="I147">
        <f t="shared" si="9"/>
        <v>-58.049510244007223</v>
      </c>
      <c r="K147">
        <f t="shared" si="10"/>
        <v>-4.8853876375884298</v>
      </c>
      <c r="M147">
        <f t="shared" si="11"/>
        <v>-4.8853876375884298</v>
      </c>
      <c r="N147" s="13">
        <f t="shared" si="12"/>
        <v>2.2971363757498826E-3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3.5425470896808711</v>
      </c>
      <c r="H148" s="10">
        <f t="shared" si="13"/>
        <v>-4.7889024814514434</v>
      </c>
      <c r="I148">
        <f t="shared" ref="I148:I211" si="16">H148*$E$6</f>
        <v>-57.466829777417317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$4/$E$4)*G148/$L$10-1)))</f>
        <v>-4.8376951972137148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$4/$E$4)*G148/$L$10-1)))</f>
        <v>-4.8376951972137148</v>
      </c>
      <c r="N148" s="13">
        <f t="shared" ref="N148:N211" si="19">(M148-H148)^2*O148</f>
        <v>2.3807291114578077E-3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3.5568268437220647</v>
      </c>
      <c r="H149" s="10">
        <f t="shared" ref="H149:H212" si="20">-(-$B$4)*(1+D149+$E$5*D149^3)*EXP(-D149)</f>
        <v>-4.7406922629181318</v>
      </c>
      <c r="I149">
        <f t="shared" si="16"/>
        <v>-56.888307155017586</v>
      </c>
      <c r="K149">
        <f t="shared" si="17"/>
        <v>-4.7902930756697994</v>
      </c>
      <c r="M149">
        <f t="shared" si="18"/>
        <v>-4.7902930756697994</v>
      </c>
      <c r="N149" s="13">
        <f t="shared" si="19"/>
        <v>2.4602406256259922E-3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3.5711065977632579</v>
      </c>
      <c r="H150" s="10">
        <f t="shared" si="20"/>
        <v>-4.6928314805116713</v>
      </c>
      <c r="I150">
        <f t="shared" si="16"/>
        <v>-56.313977766140056</v>
      </c>
      <c r="K150">
        <f t="shared" si="17"/>
        <v>-4.7431864004190363</v>
      </c>
      <c r="M150">
        <f t="shared" si="18"/>
        <v>-4.7431864004190363</v>
      </c>
      <c r="N150" s="13">
        <f t="shared" si="19"/>
        <v>2.53561795887714E-3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3.5853863518044515</v>
      </c>
      <c r="H151" s="10">
        <f t="shared" si="20"/>
        <v>-4.6453227989014678</v>
      </c>
      <c r="I151">
        <f t="shared" si="16"/>
        <v>-55.743873586817614</v>
      </c>
      <c r="K151">
        <f t="shared" si="17"/>
        <v>-4.696379955201234</v>
      </c>
      <c r="M151">
        <f t="shared" si="18"/>
        <v>-4.696379955201234</v>
      </c>
      <c r="N151" s="13">
        <f t="shared" si="19"/>
        <v>2.6068332094187499E-3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3.5996661058456456</v>
      </c>
      <c r="H152" s="10">
        <f t="shared" si="20"/>
        <v>-4.5981686106111717</v>
      </c>
      <c r="I152">
        <f t="shared" si="16"/>
        <v>-55.17802332733406</v>
      </c>
      <c r="K152">
        <f t="shared" si="17"/>
        <v>-4.6498781936711593</v>
      </c>
      <c r="M152">
        <f t="shared" si="18"/>
        <v>-4.6498781936711593</v>
      </c>
      <c r="N152" s="13">
        <f t="shared" si="19"/>
        <v>2.6738809802377595E-3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3.6139458598868388</v>
      </c>
      <c r="H153" s="10">
        <f t="shared" si="20"/>
        <v>-4.5513710478649241</v>
      </c>
      <c r="I153">
        <f t="shared" si="16"/>
        <v>-54.616452574379089</v>
      </c>
      <c r="K153">
        <f t="shared" si="17"/>
        <v>-4.6036852525463869</v>
      </c>
      <c r="M153">
        <f t="shared" si="18"/>
        <v>-4.6036852525463869</v>
      </c>
      <c r="N153" s="13">
        <f t="shared" si="19"/>
        <v>2.7367760114539908E-3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3.6282256139280324</v>
      </c>
      <c r="H154" s="10">
        <f t="shared" si="20"/>
        <v>-4.5049319939991141</v>
      </c>
      <c r="I154">
        <f t="shared" si="16"/>
        <v>-54.059183927989366</v>
      </c>
      <c r="K154">
        <f t="shared" si="17"/>
        <v>-4.5578049642827807</v>
      </c>
      <c r="M154">
        <f t="shared" si="18"/>
        <v>-4.5578049642827807</v>
      </c>
      <c r="N154" s="13">
        <f t="shared" si="19"/>
        <v>2.7955509866174864E-3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3.6425053679692261</v>
      </c>
      <c r="H155" s="10">
        <f t="shared" si="20"/>
        <v>-4.4588530944541569</v>
      </c>
      <c r="I155">
        <f t="shared" si="16"/>
        <v>-53.506237133449886</v>
      </c>
      <c r="K155">
        <f t="shared" si="17"/>
        <v>-4.5122408692942138</v>
      </c>
      <c r="M155">
        <f t="shared" si="18"/>
        <v>-4.5122408692942138</v>
      </c>
      <c r="N155" s="13">
        <f t="shared" si="19"/>
        <v>2.8502545023726079E-3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3.6567851220104193</v>
      </c>
      <c r="H156" s="10">
        <f t="shared" si="20"/>
        <v>-4.4131357673605036</v>
      </c>
      <c r="I156">
        <f t="shared" si="16"/>
        <v>-52.95762920832604</v>
      </c>
      <c r="K156">
        <f t="shared" si="17"/>
        <v>-4.4669962277325288</v>
      </c>
      <c r="M156">
        <f t="shared" si="18"/>
        <v>-4.4669962277325288</v>
      </c>
      <c r="N156" s="13">
        <f t="shared" si="19"/>
        <v>2.9009491914864954E-3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3.6710648760516134</v>
      </c>
      <c r="H157" s="10">
        <f t="shared" si="20"/>
        <v>-4.3677812137325178</v>
      </c>
      <c r="I157">
        <f t="shared" si="16"/>
        <v>-52.413374564790217</v>
      </c>
      <c r="K157">
        <f t="shared" si="17"/>
        <v>-4.422074030843218</v>
      </c>
      <c r="M157">
        <f t="shared" si="18"/>
        <v>-4.422074030843218</v>
      </c>
      <c r="N157" s="13">
        <f t="shared" si="19"/>
        <v>2.9477099898159425E-3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3.685344630092807</v>
      </c>
      <c r="H158" s="10">
        <f t="shared" si="20"/>
        <v>-4.3227904272834881</v>
      </c>
      <c r="I158">
        <f t="shared" si="16"/>
        <v>-51.873485127401857</v>
      </c>
      <c r="K158">
        <f t="shared" si="17"/>
        <v>-4.3774770119117505</v>
      </c>
      <c r="M158">
        <f t="shared" si="18"/>
        <v>-4.3774770119117505</v>
      </c>
      <c r="N158" s="13">
        <f t="shared" si="19"/>
        <v>2.990622538304114E-3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3.6996243841340002</v>
      </c>
      <c r="H159" s="10">
        <f t="shared" si="20"/>
        <v>-4.2781642038746019</v>
      </c>
      <c r="I159">
        <f t="shared" si="16"/>
        <v>-51.33797044649522</v>
      </c>
      <c r="K159">
        <f t="shared" si="17"/>
        <v>-4.3332076568148921</v>
      </c>
      <c r="M159">
        <f t="shared" si="18"/>
        <v>-4.3332076568148921</v>
      </c>
      <c r="N159" s="13">
        <f t="shared" si="19"/>
        <v>3.0297817115899324E-3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3.7139041381751938</v>
      </c>
      <c r="H160" s="10">
        <f t="shared" si="20"/>
        <v>-4.2339031506103266</v>
      </c>
      <c r="I160">
        <f t="shared" si="16"/>
        <v>-50.806837807323916</v>
      </c>
      <c r="K160">
        <f t="shared" si="17"/>
        <v>-4.2892682141909502</v>
      </c>
      <c r="M160">
        <f t="shared" si="18"/>
        <v>-4.2892682141909502</v>
      </c>
      <c r="N160" s="13">
        <f t="shared" si="19"/>
        <v>3.0652902652864873E-3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3.7281838922163879</v>
      </c>
      <c r="H161" s="10">
        <f t="shared" si="20"/>
        <v>-4.1900076945921967</v>
      </c>
      <c r="I161">
        <f t="shared" si="16"/>
        <v>-50.28009233510636</v>
      </c>
      <c r="K161">
        <f t="shared" si="17"/>
        <v>-4.2456607052422948</v>
      </c>
      <c r="M161">
        <f t="shared" si="18"/>
        <v>-4.2456607052422948</v>
      </c>
      <c r="N161" s="13">
        <f t="shared" si="19"/>
        <v>3.0972575944199312E-3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3.7424636462575811</v>
      </c>
      <c r="H162" s="10">
        <f t="shared" si="20"/>
        <v>-4.1464780913426864</v>
      </c>
      <c r="I162">
        <f t="shared" si="16"/>
        <v>-49.757737096112237</v>
      </c>
      <c r="K162">
        <f t="shared" si="17"/>
        <v>-4.2023869331830959</v>
      </c>
      <c r="M162">
        <f t="shared" si="18"/>
        <v>-4.2023869331830959</v>
      </c>
      <c r="N162" s="13">
        <f t="shared" si="19"/>
        <v>3.1257985959359186E-3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3.7567434002987747</v>
      </c>
      <c r="H163" s="10">
        <f t="shared" si="20"/>
        <v>-4.1033144329104285</v>
      </c>
      <c r="I163">
        <f t="shared" si="16"/>
        <v>-49.239773194925142</v>
      </c>
      <c r="K163">
        <f t="shared" si="17"/>
        <v>-4.1594484923447261</v>
      </c>
      <c r="M163">
        <f t="shared" si="18"/>
        <v>-4.1594484923447261</v>
      </c>
      <c r="N163" s="13">
        <f t="shared" si="19"/>
        <v>3.1510326285732566E-3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3.7710231543399684</v>
      </c>
      <c r="H164" s="10">
        <f t="shared" si="20"/>
        <v>-4.0605166556677021</v>
      </c>
      <c r="I164">
        <f t="shared" si="16"/>
        <v>-48.726199868012429</v>
      </c>
      <c r="K164">
        <f t="shared" si="17"/>
        <v>-4.1168467769508741</v>
      </c>
      <c r="M164">
        <f t="shared" si="18"/>
        <v>-4.1168467769508741</v>
      </c>
      <c r="N164" s="13">
        <f t="shared" si="19"/>
        <v>3.1730825637768605E-3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3.7853029083811616</v>
      </c>
      <c r="H165" s="10">
        <f t="shared" si="20"/>
        <v>-4.0180845478107612</v>
      </c>
      <c r="I165">
        <f t="shared" si="16"/>
        <v>-48.217014573729131</v>
      </c>
      <c r="K165">
        <f t="shared" si="17"/>
        <v>-4.0745829895739556</v>
      </c>
      <c r="M165">
        <f t="shared" si="18"/>
        <v>-4.0745829895739556</v>
      </c>
      <c r="N165" s="13">
        <f t="shared" si="19"/>
        <v>3.1920739216690698E-3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3.7995826624223557</v>
      </c>
      <c r="H166" s="10">
        <f t="shared" si="20"/>
        <v>-3.9760177565732255</v>
      </c>
      <c r="I166">
        <f t="shared" si="16"/>
        <v>-47.712213078878705</v>
      </c>
      <c r="K166">
        <f t="shared" si="17"/>
        <v>-4.0326581492840088</v>
      </c>
      <c r="M166">
        <f t="shared" si="18"/>
        <v>-4.0326581492840088</v>
      </c>
      <c r="N166" s="13">
        <f t="shared" si="19"/>
        <v>3.2081340864317481E-3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3.8138624164635493</v>
      </c>
      <c r="H167" s="10">
        <f t="shared" si="20"/>
        <v>-3.9343157951624477</v>
      </c>
      <c r="I167">
        <f t="shared" si="16"/>
        <v>-47.211789541949372</v>
      </c>
      <c r="K167">
        <f t="shared" si="17"/>
        <v>-3.9910730995009116</v>
      </c>
      <c r="M167">
        <f t="shared" si="18"/>
        <v>-3.9910730995009116</v>
      </c>
      <c r="N167" s="13">
        <f t="shared" si="19"/>
        <v>3.2213915957690167E-3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3.8281421705047425</v>
      </c>
      <c r="H168" s="10">
        <f t="shared" si="20"/>
        <v>-3.8929780494284305</v>
      </c>
      <c r="I168">
        <f t="shared" si="16"/>
        <v>-46.715736593141166</v>
      </c>
      <c r="K168">
        <f t="shared" si="17"/>
        <v>-3.949828515560291</v>
      </c>
      <c r="M168">
        <f t="shared" si="18"/>
        <v>-3.949828515560291</v>
      </c>
      <c r="N168" s="13">
        <f t="shared" si="19"/>
        <v>3.2319754994098188E-3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3.842421924545937</v>
      </c>
      <c r="H169" s="10">
        <f t="shared" si="20"/>
        <v>-3.8520037842745714</v>
      </c>
      <c r="I169">
        <f t="shared" si="16"/>
        <v>-46.224045411294853</v>
      </c>
      <c r="K169">
        <f t="shared" si="17"/>
        <v>-3.9089249120032217</v>
      </c>
      <c r="M169">
        <f t="shared" si="18"/>
        <v>-3.9089249120032217</v>
      </c>
      <c r="N169" s="13">
        <f t="shared" si="19"/>
        <v>3.2400147819013248E-3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3.8567016785871302</v>
      </c>
      <c r="H170" s="10">
        <f t="shared" si="20"/>
        <v>-3.8113921498192203</v>
      </c>
      <c r="I170">
        <f t="shared" si="16"/>
        <v>-45.736705797830645</v>
      </c>
      <c r="K170">
        <f t="shared" si="17"/>
        <v>-3.8683626495994199</v>
      </c>
      <c r="M170">
        <f t="shared" si="18"/>
        <v>-3.8683626495994199</v>
      </c>
      <c r="N170" s="13">
        <f t="shared" si="19"/>
        <v>3.2456378452057266E-3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3.8709814326283238</v>
      </c>
      <c r="H171" s="10">
        <f t="shared" si="20"/>
        <v>-3.771142187316721</v>
      </c>
      <c r="I171">
        <f t="shared" si="16"/>
        <v>-45.25370624780065</v>
      </c>
      <c r="K171">
        <f t="shared" si="17"/>
        <v>-3.8281419421132319</v>
      </c>
      <c r="M171">
        <f t="shared" si="18"/>
        <v>-3.8281419421132319</v>
      </c>
      <c r="N171" s="13">
        <f t="shared" si="19"/>
        <v>3.248972046862364E-3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3.8852611866695175</v>
      </c>
      <c r="H172" s="10">
        <f t="shared" si="20"/>
        <v>-3.7312528348463485</v>
      </c>
      <c r="I172">
        <f t="shared" si="16"/>
        <v>-44.775034018156184</v>
      </c>
      <c r="K172">
        <f t="shared" si="17"/>
        <v>-3.7882628628215507</v>
      </c>
      <c r="M172">
        <f t="shared" si="18"/>
        <v>-3.7882628628215507</v>
      </c>
      <c r="N172" s="13">
        <f t="shared" si="19"/>
        <v>3.2501432897333329E-3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3.8995409407107107</v>
      </c>
      <c r="H173" s="10">
        <f t="shared" si="20"/>
        <v>-3.6917229327772785</v>
      </c>
      <c r="I173">
        <f t="shared" si="16"/>
        <v>-44.300675193327343</v>
      </c>
      <c r="K173">
        <f t="shared" si="17"/>
        <v>-3.7487253507922951</v>
      </c>
      <c r="M173">
        <f t="shared" si="18"/>
        <v>-3.7487253507922951</v>
      </c>
      <c r="N173" s="13">
        <f t="shared" si="19"/>
        <v>3.2492756595586887E-3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3.9138206947519047</v>
      </c>
      <c r="H174" s="10">
        <f t="shared" si="20"/>
        <v>-3.6525512290174516</v>
      </c>
      <c r="I174">
        <f t="shared" si="16"/>
        <v>-43.83061474820942</v>
      </c>
      <c r="K174">
        <f t="shared" si="17"/>
        <v>-3.7095292169319078</v>
      </c>
      <c r="M174">
        <f t="shared" si="18"/>
        <v>-3.7095292169319078</v>
      </c>
      <c r="N174" s="13">
        <f t="shared" si="19"/>
        <v>3.2464911067799276E-3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3.9281004487930984</v>
      </c>
      <c r="H175" s="10">
        <f t="shared" si="20"/>
        <v>-3.6137363840539418</v>
      </c>
      <c r="I175">
        <f t="shared" si="16"/>
        <v>-43.364836608647302</v>
      </c>
      <c r="K175">
        <f t="shared" si="17"/>
        <v>-3.6706741498099822</v>
      </c>
      <c r="M175">
        <f t="shared" si="18"/>
        <v>-3.6706741498099822</v>
      </c>
      <c r="N175" s="13">
        <f t="shared" si="19"/>
        <v>3.2419091692897236E-3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3.9423802028342916</v>
      </c>
      <c r="H176" s="10">
        <f t="shared" si="20"/>
        <v>-3.5752769757921974</v>
      </c>
      <c r="I176">
        <f t="shared" si="16"/>
        <v>-42.903323709506367</v>
      </c>
      <c r="K176">
        <f t="shared" si="17"/>
        <v>-3.6321597212688466</v>
      </c>
      <c r="M176">
        <f t="shared" si="18"/>
        <v>-3.6321597212688466</v>
      </c>
      <c r="N176" s="13">
        <f t="shared" si="19"/>
        <v>3.2356467329612525E-3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3.9566599568754852</v>
      </c>
      <c r="H177" s="10">
        <f t="shared" si="20"/>
        <v>-3.5371715042012761</v>
      </c>
      <c r="I177">
        <f t="shared" si="16"/>
        <v>-42.446058050415317</v>
      </c>
      <c r="K177">
        <f t="shared" si="17"/>
        <v>-3.5939853918256675</v>
      </c>
      <c r="M177">
        <f t="shared" si="18"/>
        <v>-3.5939853918256675</v>
      </c>
      <c r="N177" s="13">
        <f t="shared" si="19"/>
        <v>3.2278178269969657E-3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3.9709397109166793</v>
      </c>
      <c r="H178" s="10">
        <f t="shared" si="20"/>
        <v>-3.4994183957719587</v>
      </c>
      <c r="I178">
        <f t="shared" si="16"/>
        <v>-41.993020749263508</v>
      </c>
      <c r="K178">
        <f t="shared" si="17"/>
        <v>-3.5561505158743811</v>
      </c>
      <c r="M178">
        <f t="shared" si="18"/>
        <v>-3.5561505158743811</v>
      </c>
      <c r="N178" s="13">
        <f t="shared" si="19"/>
        <v>3.2185334513156862E-3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3.9852194649578725</v>
      </c>
      <c r="H179" s="10">
        <f t="shared" si="20"/>
        <v>-3.4620160077944115</v>
      </c>
      <c r="I179">
        <f t="shared" si="16"/>
        <v>-41.544192093532942</v>
      </c>
      <c r="K179">
        <f t="shared" si="17"/>
        <v>-3.5186543466944844</v>
      </c>
      <c r="M179">
        <f t="shared" si="18"/>
        <v>-3.5186543466944844</v>
      </c>
      <c r="N179" s="13">
        <f t="shared" si="19"/>
        <v>3.2079014333595067E-3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3.9994992189990661</v>
      </c>
      <c r="H180" s="10">
        <f t="shared" si="20"/>
        <v>-3.4249626324618379</v>
      </c>
      <c r="I180">
        <f t="shared" si="16"/>
        <v>-41.099551589542052</v>
      </c>
      <c r="K180">
        <f t="shared" si="17"/>
        <v>-3.4814960412734637</v>
      </c>
      <c r="M180">
        <f t="shared" si="18"/>
        <v>-3.4814960412734637</v>
      </c>
      <c r="N180" s="13">
        <f t="shared" si="19"/>
        <v>3.1960263118624129E-3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4.0137789730402602</v>
      </c>
      <c r="H181" s="10">
        <f t="shared" si="20"/>
        <v>-3.3882565008063468</v>
      </c>
      <c r="I181">
        <f t="shared" si="16"/>
        <v>-40.659078009676165</v>
      </c>
      <c r="K181">
        <f t="shared" si="17"/>
        <v>-3.4446746649494639</v>
      </c>
      <c r="M181">
        <f t="shared" si="18"/>
        <v>-3.4446746649494639</v>
      </c>
      <c r="N181" s="13">
        <f t="shared" si="19"/>
        <v>3.1830092452797129E-3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4.0280587270814534</v>
      </c>
      <c r="H182" s="10">
        <f t="shared" si="20"/>
        <v>-3.3518957864730727</v>
      </c>
      <c r="I182">
        <f t="shared" si="16"/>
        <v>-40.222749437676875</v>
      </c>
      <c r="K182">
        <f t="shared" si="17"/>
        <v>-3.4081891958804911</v>
      </c>
      <c r="M182">
        <f t="shared" si="18"/>
        <v>-3.4081891958804911</v>
      </c>
      <c r="N182" s="13">
        <f t="shared" si="19"/>
        <v>3.1689479427112156E-3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4.0423384811226466</v>
      </c>
      <c r="H183" s="10">
        <f t="shared" si="20"/>
        <v>-3.3158786093383683</v>
      </c>
      <c r="I183">
        <f t="shared" si="16"/>
        <v>-39.790543312060421</v>
      </c>
      <c r="K183">
        <f t="shared" si="17"/>
        <v>-3.3720385293462498</v>
      </c>
      <c r="M183">
        <f t="shared" si="18"/>
        <v>-3.3720385293462498</v>
      </c>
      <c r="N183" s="13">
        <f t="shared" si="19"/>
        <v>3.1539366152916492E-3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4.0566182351638407</v>
      </c>
      <c r="H184" s="10">
        <f t="shared" si="20"/>
        <v>-3.2802030389776995</v>
      </c>
      <c r="I184">
        <f t="shared" si="16"/>
        <v>-39.362436467732394</v>
      </c>
      <c r="K184">
        <f t="shared" si="17"/>
        <v>-3.3362214818885572</v>
      </c>
      <c r="M184">
        <f t="shared" si="18"/>
        <v>-3.3362214818885572</v>
      </c>
      <c r="N184" s="13">
        <f t="shared" si="19"/>
        <v>3.1380659461570197E-3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4.0708979892050339</v>
      </c>
      <c r="H185" s="10">
        <f t="shared" si="20"/>
        <v>-3.2448670979887018</v>
      </c>
      <c r="I185">
        <f t="shared" si="16"/>
        <v>-38.938405175864418</v>
      </c>
      <c r="K185">
        <f t="shared" si="17"/>
        <v>-3.3007367952959892</v>
      </c>
      <c r="M185">
        <f t="shared" si="18"/>
        <v>-3.3007367952959892</v>
      </c>
      <c r="N185" s="13">
        <f t="shared" si="19"/>
        <v>3.1214230772079183E-3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4.085177743246228</v>
      </c>
      <c r="H186" s="10">
        <f t="shared" si="20"/>
        <v>-3.2098687651746451</v>
      </c>
      <c r="I186">
        <f t="shared" si="16"/>
        <v>-38.51842518209574</v>
      </c>
      <c r="K186">
        <f t="shared" si="17"/>
        <v>-3.2655831404382281</v>
      </c>
      <c r="M186">
        <f t="shared" si="18"/>
        <v>-3.2655831404382281</v>
      </c>
      <c r="N186" s="13">
        <f t="shared" si="19"/>
        <v>3.1040916110113398E-3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4.0994574972874211</v>
      </c>
      <c r="H187" s="10">
        <f t="shared" si="20"/>
        <v>-3.175205978593413</v>
      </c>
      <c r="I187">
        <f t="shared" si="16"/>
        <v>-38.102471743120958</v>
      </c>
      <c r="K187">
        <f t="shared" si="17"/>
        <v>-3.2307591209554838</v>
      </c>
      <c r="M187">
        <f t="shared" si="18"/>
        <v>-3.2307591209554838</v>
      </c>
      <c r="N187" s="13">
        <f t="shared" si="19"/>
        <v>3.0861516263005011E-3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4.1137372513286143</v>
      </c>
      <c r="H188" s="10">
        <f t="shared" si="20"/>
        <v>-3.1408766384769025</v>
      </c>
      <c r="I188">
        <f t="shared" si="16"/>
        <v>-37.690519661722831</v>
      </c>
      <c r="K188">
        <f t="shared" si="17"/>
        <v>-3.1962632768080232</v>
      </c>
      <c r="M188">
        <f t="shared" si="18"/>
        <v>-3.1962632768080232</v>
      </c>
      <c r="N188" s="13">
        <f t="shared" si="19"/>
        <v>3.0676797056223785E-3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4.1280170053698084</v>
      </c>
      <c r="H189" s="10">
        <f t="shared" si="20"/>
        <v>-3.1068786100256078</v>
      </c>
      <c r="I189">
        <f t="shared" si="16"/>
        <v>-37.282543320307298</v>
      </c>
      <c r="K189">
        <f t="shared" si="17"/>
        <v>-3.1620940876908072</v>
      </c>
      <c r="M189">
        <f t="shared" si="18"/>
        <v>-3.1620940876908072</v>
      </c>
      <c r="N189" s="13">
        <f t="shared" si="19"/>
        <v>3.0487489737961349E-3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4.1422967594110025</v>
      </c>
      <c r="H190" s="10">
        <f t="shared" si="20"/>
        <v>-3.0732097260829758</v>
      </c>
      <c r="I190">
        <f t="shared" si="16"/>
        <v>-36.878516712995712</v>
      </c>
      <c r="K190">
        <f t="shared" si="17"/>
        <v>-3.1282499763179734</v>
      </c>
      <c r="M190">
        <f t="shared" si="18"/>
        <v>-3.1282499763179734</v>
      </c>
      <c r="N190" s="13">
        <f t="shared" si="19"/>
        <v>3.0294291459311523E-3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4.1565765134521957</v>
      </c>
      <c r="H191" s="10">
        <f t="shared" si="20"/>
        <v>-3.0398677896939796</v>
      </c>
      <c r="I191">
        <f t="shared" si="16"/>
        <v>-36.478413476327759</v>
      </c>
      <c r="K191">
        <f t="shared" si="17"/>
        <v>-3.0947293115817587</v>
      </c>
      <c r="M191">
        <f t="shared" si="18"/>
        <v>-3.0947293115817587</v>
      </c>
      <c r="N191" s="13">
        <f t="shared" si="19"/>
        <v>3.0097865838432589E-3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4.1708562674933889</v>
      </c>
      <c r="H192" s="10">
        <f t="shared" si="20"/>
        <v>-3.0068505765521896</v>
      </c>
      <c r="I192">
        <f t="shared" si="16"/>
        <v>-36.082206918626277</v>
      </c>
      <c r="K192">
        <f t="shared" si="17"/>
        <v>-3.0615304115903057</v>
      </c>
      <c r="M192">
        <f t="shared" si="18"/>
        <v>-3.0615304115903057</v>
      </c>
      <c r="N192" s="13">
        <f t="shared" si="19"/>
        <v>2.9898843597955926E-3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4.185136021534583</v>
      </c>
      <c r="H193" s="10">
        <f t="shared" si="20"/>
        <v>-2.9741558373395045</v>
      </c>
      <c r="I193">
        <f t="shared" si="16"/>
        <v>-35.689870048074056</v>
      </c>
      <c r="K193">
        <f t="shared" si="17"/>
        <v>-3.0286515465886725</v>
      </c>
      <c r="M193">
        <f t="shared" si="18"/>
        <v>-3.0286515465886725</v>
      </c>
      <c r="N193" s="13">
        <f t="shared" si="19"/>
        <v>2.9697823265698573E-3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4.1994157755757762</v>
      </c>
      <c r="H194" s="10">
        <f t="shared" si="20"/>
        <v>-2.9417812999625226</v>
      </c>
      <c r="I194">
        <f t="shared" si="16"/>
        <v>-35.301375599550269</v>
      </c>
      <c r="K194">
        <f t="shared" si="17"/>
        <v>-2.996090941767128</v>
      </c>
      <c r="M194">
        <f t="shared" si="18"/>
        <v>-2.996090941767128</v>
      </c>
      <c r="N194" s="13">
        <f t="shared" si="19"/>
        <v>2.9495371929445426E-3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4.2136955296169702</v>
      </c>
      <c r="H195" s="10">
        <f t="shared" si="20"/>
        <v>-2.9097246716894469</v>
      </c>
      <c r="I195">
        <f t="shared" si="16"/>
        <v>-34.916696060273367</v>
      </c>
      <c r="K195">
        <f t="shared" si="17"/>
        <v>-2.9638467799607455</v>
      </c>
      <c r="M195">
        <f t="shared" si="18"/>
        <v>-2.9638467799607455</v>
      </c>
      <c r="N195" s="13">
        <f t="shared" si="19"/>
        <v>2.929202603730168E-3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4.2279752836581634</v>
      </c>
      <c r="H196" s="10">
        <f t="shared" si="20"/>
        <v>-2.8779836411912454</v>
      </c>
      <c r="I196">
        <f t="shared" si="16"/>
        <v>-34.535803694294941</v>
      </c>
      <c r="K196">
        <f t="shared" si="17"/>
        <v>-2.9319172042441783</v>
      </c>
      <c r="M196">
        <f t="shared" si="18"/>
        <v>-2.9319172042441783</v>
      </c>
      <c r="N196" s="13">
        <f t="shared" si="19"/>
        <v>2.9088292235846945E-3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4.2422550376993575</v>
      </c>
      <c r="H197" s="10">
        <f t="shared" si="20"/>
        <v>-2.8465558804906745</v>
      </c>
      <c r="I197">
        <f t="shared" si="16"/>
        <v>-34.158670565888094</v>
      </c>
      <c r="K197">
        <f t="shared" si="17"/>
        <v>-2.9003003204252842</v>
      </c>
      <c r="M197">
        <f t="shared" si="18"/>
        <v>-2.9003003204252842</v>
      </c>
      <c r="N197" s="13">
        <f t="shared" si="19"/>
        <v>2.8884648238848639E-3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4.2565347917405516</v>
      </c>
      <c r="H198" s="10">
        <f t="shared" si="20"/>
        <v>-2.8154390468226635</v>
      </c>
      <c r="I198">
        <f t="shared" si="16"/>
        <v>-33.785268561871959</v>
      </c>
      <c r="K198">
        <f t="shared" si="17"/>
        <v>-2.8689941994412367</v>
      </c>
      <c r="M198">
        <f t="shared" si="18"/>
        <v>-2.8689941994412367</v>
      </c>
      <c r="N198" s="13">
        <f t="shared" si="19"/>
        <v>2.8681543719986605E-3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4.2708145457817448</v>
      </c>
      <c r="H199" s="10">
        <f t="shared" si="20"/>
        <v>-2.7846307844094147</v>
      </c>
      <c r="I199">
        <f t="shared" si="16"/>
        <v>-33.415569412912973</v>
      </c>
      <c r="K199">
        <f t="shared" si="17"/>
        <v>-2.8379968796605581</v>
      </c>
      <c r="M199">
        <f t="shared" si="18"/>
        <v>-2.8379968796605581</v>
      </c>
      <c r="N199" s="13">
        <f t="shared" si="19"/>
        <v>2.8479401223541144E-3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4.285094299822938</v>
      </c>
      <c r="H200" s="10">
        <f t="shared" si="20"/>
        <v>-2.7541287261534717</v>
      </c>
      <c r="I200">
        <f t="shared" si="16"/>
        <v>-33.049544713841662</v>
      </c>
      <c r="K200">
        <f t="shared" si="17"/>
        <v>-2.8073063690944244</v>
      </c>
      <c r="M200">
        <f t="shared" si="18"/>
        <v>-2.8073063690944244</v>
      </c>
      <c r="N200" s="13">
        <f t="shared" si="19"/>
        <v>2.8278617087554598E-3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4.2993740538641321</v>
      </c>
      <c r="H201" s="10">
        <f t="shared" si="20"/>
        <v>-2.7239304952519015</v>
      </c>
      <c r="I201">
        <f t="shared" si="16"/>
        <v>-32.687165943022819</v>
      </c>
      <c r="K201">
        <f t="shared" si="17"/>
        <v>-2.7769206475204862</v>
      </c>
      <c r="M201">
        <f t="shared" si="18"/>
        <v>-2.7769206475204862</v>
      </c>
      <c r="N201" s="13">
        <f t="shared" si="19"/>
        <v>2.8079562374477948E-3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4.3136538079053253</v>
      </c>
      <c r="H202" s="10">
        <f t="shared" si="20"/>
        <v>-2.6940337067346118</v>
      </c>
      <c r="I202">
        <f t="shared" si="16"/>
        <v>-32.328404480815344</v>
      </c>
      <c r="K202">
        <f t="shared" si="17"/>
        <v>-2.7468376685223146</v>
      </c>
      <c r="M202">
        <f t="shared" si="18"/>
        <v>-2.7468376685223146</v>
      </c>
      <c r="N202" s="13">
        <f t="shared" si="19"/>
        <v>2.788258380477172E-3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4.3279335619465193</v>
      </c>
      <c r="H203" s="10">
        <f t="shared" si="20"/>
        <v>-2.6644359689297308</v>
      </c>
      <c r="I203">
        <f t="shared" si="16"/>
        <v>-31.973231627156771</v>
      </c>
      <c r="K203">
        <f t="shared" si="17"/>
        <v>-2.7170553614474549</v>
      </c>
      <c r="M203">
        <f t="shared" si="18"/>
        <v>-2.7170553614474549</v>
      </c>
      <c r="N203" s="13">
        <f t="shared" si="19"/>
        <v>2.7688004689343159E-3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4.3422133159877125</v>
      </c>
      <c r="H204" s="10">
        <f t="shared" si="20"/>
        <v>-2.6351348848588749</v>
      </c>
      <c r="I204">
        <f t="shared" si="16"/>
        <v>-31.621618618306499</v>
      </c>
      <c r="K204">
        <f t="shared" si="17"/>
        <v>-2.6875716332870487</v>
      </c>
      <c r="M204">
        <f t="shared" si="18"/>
        <v>-2.6875716332870487</v>
      </c>
      <c r="N204" s="13">
        <f t="shared" si="19"/>
        <v>2.7496125857195881E-3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4.3564930700289057</v>
      </c>
      <c r="H205" s="10">
        <f t="shared" si="20"/>
        <v>-2.6061280535650275</v>
      </c>
      <c r="I205">
        <f t="shared" si="16"/>
        <v>-31.273536642780329</v>
      </c>
      <c r="K205">
        <f t="shared" si="17"/>
        <v>-2.6583843704797578</v>
      </c>
      <c r="M205">
        <f t="shared" si="18"/>
        <v>-2.6583843704797578</v>
      </c>
      <c r="N205" s="13">
        <f t="shared" si="19"/>
        <v>2.7307226574927296E-3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4.3707728240701007</v>
      </c>
      <c r="H206" s="10">
        <f t="shared" si="20"/>
        <v>-2.57741307137566</v>
      </c>
      <c r="I206">
        <f t="shared" si="16"/>
        <v>-30.92895685650792</v>
      </c>
      <c r="K206">
        <f t="shared" si="17"/>
        <v>-2.6294914406427559</v>
      </c>
      <c r="M206">
        <f t="shared" si="18"/>
        <v>-2.6294914406427559</v>
      </c>
      <c r="N206" s="13">
        <f t="shared" si="19"/>
        <v>2.7121565455199945E-3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4.3850525781112939</v>
      </c>
      <c r="H207" s="10">
        <f t="shared" si="20"/>
        <v>-2.5489875331036291</v>
      </c>
      <c r="I207">
        <f t="shared" si="16"/>
        <v>-30.58785039724355</v>
      </c>
      <c r="K207">
        <f t="shared" si="17"/>
        <v>-2.6008906942323744</v>
      </c>
      <c r="M207">
        <f t="shared" si="18"/>
        <v>-2.6008906942323744</v>
      </c>
      <c r="N207" s="13">
        <f t="shared" si="19"/>
        <v>2.6939381351564935E-3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4.3993323321524871</v>
      </c>
      <c r="H208" s="10">
        <f t="shared" si="20"/>
        <v>-2.5208490331883047</v>
      </c>
      <c r="I208">
        <f t="shared" si="16"/>
        <v>-30.250188398259656</v>
      </c>
      <c r="K208">
        <f t="shared" si="17"/>
        <v>-2.5725799661368973</v>
      </c>
      <c r="M208">
        <f t="shared" si="18"/>
        <v>-2.5725799661368973</v>
      </c>
      <c r="N208" s="13">
        <f t="shared" si="19"/>
        <v>2.6760894237317892E-3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4.4136120861936803</v>
      </c>
      <c r="H209" s="10">
        <f t="shared" si="20"/>
        <v>-2.4929951667792909</v>
      </c>
      <c r="I209">
        <f t="shared" si="16"/>
        <v>-29.915942001351489</v>
      </c>
      <c r="K209">
        <f t="shared" si="17"/>
        <v>-2.544557077203994</v>
      </c>
      <c r="M209">
        <f t="shared" si="18"/>
        <v>-2.544557077203994</v>
      </c>
      <c r="N209" s="13">
        <f t="shared" si="19"/>
        <v>2.6586306066451112E-3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4.4278918402348744</v>
      </c>
      <c r="H210" s="10">
        <f t="shared" si="20"/>
        <v>-2.4654235307650105</v>
      </c>
      <c r="I210">
        <f t="shared" si="16"/>
        <v>-29.585082369180128</v>
      </c>
      <c r="K210">
        <f t="shared" si="17"/>
        <v>-2.5168198357050922</v>
      </c>
      <c r="M210">
        <f t="shared" si="18"/>
        <v>-2.5168198357050922</v>
      </c>
      <c r="N210" s="13">
        <f t="shared" si="19"/>
        <v>2.6415801614938592E-3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4.4421715942760676</v>
      </c>
      <c r="H211" s="10">
        <f t="shared" si="20"/>
        <v>-2.4381317247483594</v>
      </c>
      <c r="I211">
        <f t="shared" si="16"/>
        <v>-29.257580696980312</v>
      </c>
      <c r="K211">
        <f t="shared" si="17"/>
        <v>-2.4893660387389898</v>
      </c>
      <c r="M211">
        <f t="shared" si="18"/>
        <v>-2.4893660387389898</v>
      </c>
      <c r="N211" s="13">
        <f t="shared" si="19"/>
        <v>2.6249549300905047E-3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4.4564513483172616</v>
      </c>
      <c r="H212" s="10">
        <f t="shared" si="20"/>
        <v>-2.4111173519715532</v>
      </c>
      <c r="I212">
        <f t="shared" ref="I212:I275" si="23">H212*$E$6</f>
        <v>-28.933408223658638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$4/$E$4)*G212/$L$10-1)))</f>
        <v>-2.4621934735768556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$4/$E$4)*G212/$L$10-1)))</f>
        <v>-2.4621934735768556</v>
      </c>
      <c r="N212" s="13">
        <f t="shared" ref="N212:N275" si="26">(M212-H212)^2*O212</f>
        <v>2.6087701982396381E-3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4.4707311023584548</v>
      </c>
      <c r="H213" s="10">
        <f t="shared" ref="H213:H276" si="27">-(-$B$4)*(1+D213+$E$5*D213^3)*EXP(-D213)</f>
        <v>-2.3843780201922056</v>
      </c>
      <c r="I213">
        <f t="shared" si="23"/>
        <v>-28.612536242306469</v>
      </c>
      <c r="K213">
        <f t="shared" si="24"/>
        <v>-2.435299918950776</v>
      </c>
      <c r="M213">
        <f t="shared" si="25"/>
        <v>-2.435299918950776</v>
      </c>
      <c r="N213" s="13">
        <f t="shared" si="26"/>
        <v>2.5930397731780989E-3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4.485010856399648</v>
      </c>
      <c r="H214" s="10">
        <f t="shared" si="27"/>
        <v>-2.3579113425126064</v>
      </c>
      <c r="I214">
        <f t="shared" si="23"/>
        <v>-28.294936110151276</v>
      </c>
      <c r="K214">
        <f t="shared" si="24"/>
        <v>-2.4086831462878542</v>
      </c>
      <c r="M214">
        <f t="shared" si="25"/>
        <v>-2.4086831462878542</v>
      </c>
      <c r="N214" s="13">
        <f t="shared" si="26"/>
        <v>2.5777760585922681E-3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4.4992906104408421</v>
      </c>
      <c r="H215" s="10">
        <f t="shared" si="27"/>
        <v>-2.3317149381641169</v>
      </c>
      <c r="I215">
        <f t="shared" si="23"/>
        <v>-27.980579257969403</v>
      </c>
      <c r="K215">
        <f t="shared" si="24"/>
        <v>-2.3823409208918442</v>
      </c>
      <c r="M215">
        <f t="shared" si="25"/>
        <v>-2.3823409208918442</v>
      </c>
      <c r="N215" s="13">
        <f t="shared" si="26"/>
        <v>2.5629901271481464E-3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4.5135703644820362</v>
      </c>
      <c r="H216" s="10">
        <f t="shared" si="27"/>
        <v>-2.3057864332484961</v>
      </c>
      <c r="I216">
        <f t="shared" si="23"/>
        <v>-27.669437198981953</v>
      </c>
      <c r="K216">
        <f t="shared" si="24"/>
        <v>-2.3562710030742195</v>
      </c>
      <c r="M216">
        <f t="shared" si="25"/>
        <v>-2.3562710030742195</v>
      </c>
      <c r="N216" s="13">
        <f t="shared" si="26"/>
        <v>2.5486917904883485E-3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4.5278501185232294</v>
      </c>
      <c r="H217" s="10">
        <f t="shared" si="27"/>
        <v>-2.2801234614379378</v>
      </c>
      <c r="I217">
        <f t="shared" si="23"/>
        <v>-27.361481537255251</v>
      </c>
      <c r="K217">
        <f t="shared" si="24"/>
        <v>-2.3304711492364905</v>
      </c>
      <c r="M217">
        <f t="shared" si="25"/>
        <v>-2.3304711492364905</v>
      </c>
      <c r="N217" s="13">
        <f t="shared" si="26"/>
        <v>2.5348896666605321E-3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4.5421298725644235</v>
      </c>
      <c r="H218" s="10">
        <f t="shared" si="27"/>
        <v>-2.2547236646355193</v>
      </c>
      <c r="I218">
        <f t="shared" si="23"/>
        <v>-27.056683975626232</v>
      </c>
      <c r="K218">
        <f t="shared" si="24"/>
        <v>-2.3049391129055778</v>
      </c>
      <c r="M218">
        <f t="shared" si="25"/>
        <v>-2.3049391129055778</v>
      </c>
      <c r="N218" s="13">
        <f t="shared" si="26"/>
        <v>2.5215912449629238E-3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4.5564096266056167</v>
      </c>
      <c r="H219" s="10">
        <f t="shared" si="27"/>
        <v>-2.2295846935976984</v>
      </c>
      <c r="I219">
        <f t="shared" si="23"/>
        <v>-26.755016323172381</v>
      </c>
      <c r="K219">
        <f t="shared" si="24"/>
        <v>-2.2796726457239127</v>
      </c>
      <c r="M219">
        <f t="shared" si="25"/>
        <v>-2.2796726457239127</v>
      </c>
      <c r="N219" s="13">
        <f t="shared" si="26"/>
        <v>2.5088029481979365E-3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4.5706893806468099</v>
      </c>
      <c r="H220" s="10">
        <f t="shared" si="27"/>
        <v>-2.2047042085204458</v>
      </c>
      <c r="I220">
        <f t="shared" si="23"/>
        <v>-26.45645050224535</v>
      </c>
      <c r="K220">
        <f t="shared" si="24"/>
        <v>-2.2546694983959292</v>
      </c>
      <c r="M220">
        <f t="shared" si="25"/>
        <v>-2.2546694983959292</v>
      </c>
      <c r="N220" s="13">
        <f t="shared" si="26"/>
        <v>2.4965301923410873E-3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4.5849691346880039</v>
      </c>
      <c r="H221" s="10">
        <f t="shared" si="27"/>
        <v>-2.1800798795905338</v>
      </c>
      <c r="I221">
        <f t="shared" si="23"/>
        <v>-26.160958555086406</v>
      </c>
      <c r="K221">
        <f t="shared" si="24"/>
        <v>-2.2299274215925413</v>
      </c>
      <c r="M221">
        <f t="shared" si="25"/>
        <v>-2.2299274215925413</v>
      </c>
      <c r="N221" s="13">
        <f t="shared" si="26"/>
        <v>2.4847774436418989E-3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4.5992488887291971</v>
      </c>
      <c r="H222" s="10">
        <f t="shared" si="27"/>
        <v>-2.1557093875034541</v>
      </c>
      <c r="I222">
        <f t="shared" si="23"/>
        <v>-25.868512650041449</v>
      </c>
      <c r="K222">
        <f t="shared" si="24"/>
        <v>-2.2054441668151474</v>
      </c>
      <c r="M222">
        <f t="shared" si="25"/>
        <v>-2.2054441668151474</v>
      </c>
      <c r="N222" s="13">
        <f t="shared" si="26"/>
        <v>2.4735482731828404E-3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4.6135286427703912</v>
      </c>
      <c r="H223" s="10">
        <f t="shared" si="27"/>
        <v>-2.1315904239493721</v>
      </c>
      <c r="I223">
        <f t="shared" si="23"/>
        <v>-25.579085087392464</v>
      </c>
      <c r="K223">
        <f t="shared" si="24"/>
        <v>-2.1812174872206107</v>
      </c>
      <c r="M223">
        <f t="shared" si="25"/>
        <v>-2.1812174872206107</v>
      </c>
      <c r="N223" s="13">
        <f t="shared" si="26"/>
        <v>2.4628454089275151E-3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4.6278083968115853</v>
      </c>
      <c r="H224" s="10">
        <f t="shared" si="27"/>
        <v>-2.1077206920684866</v>
      </c>
      <c r="I224">
        <f t="shared" si="23"/>
        <v>-25.292648304821839</v>
      </c>
      <c r="K224">
        <f t="shared" si="24"/>
        <v>-2.1572451384087028</v>
      </c>
      <c r="M224">
        <f t="shared" si="25"/>
        <v>-2.1572451384087028</v>
      </c>
      <c r="N224" s="13">
        <f t="shared" si="26"/>
        <v>2.4526707853049579E-3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4.6420881508527785</v>
      </c>
      <c r="H225" s="10">
        <f t="shared" si="27"/>
        <v>-2.0840979068771031</v>
      </c>
      <c r="I225">
        <f t="shared" si="23"/>
        <v>-25.009174882525237</v>
      </c>
      <c r="K225">
        <f t="shared" si="24"/>
        <v>-2.1335248791733279</v>
      </c>
      <c r="M225">
        <f t="shared" si="25"/>
        <v>-2.1335248791733279</v>
      </c>
      <c r="N225" s="13">
        <f t="shared" si="26"/>
        <v>2.4430255903717772E-3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4.6563679048939717</v>
      </c>
      <c r="H226" s="10">
        <f t="shared" si="27"/>
        <v>-2.0607197956656869</v>
      </c>
      <c r="I226">
        <f t="shared" si="23"/>
        <v>-24.728637547988242</v>
      </c>
      <c r="K226">
        <f t="shared" si="24"/>
        <v>-2.110054472218915</v>
      </c>
      <c r="M226">
        <f t="shared" si="25"/>
        <v>-2.110054472218915</v>
      </c>
      <c r="N226" s="13">
        <f t="shared" si="26"/>
        <v>2.4339103106116341E-3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4.6706476589351658</v>
      </c>
      <c r="H227" s="10">
        <f t="shared" si="27"/>
        <v>-2.0375840983701088</v>
      </c>
      <c r="I227">
        <f t="shared" si="23"/>
        <v>-24.451009180441304</v>
      </c>
      <c r="K227">
        <f t="shared" si="24"/>
        <v>-2.086831684843228</v>
      </c>
      <c r="M227">
        <f t="shared" si="25"/>
        <v>-2.086831684843228</v>
      </c>
      <c r="N227" s="13">
        <f t="shared" si="26"/>
        <v>2.4253247734273551E-3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4.684927412976359</v>
      </c>
      <c r="H228" s="10">
        <f t="shared" si="27"/>
        <v>-2.0146885679172586</v>
      </c>
      <c r="I228">
        <f t="shared" si="23"/>
        <v>-24.176262815007103</v>
      </c>
      <c r="K228">
        <f t="shared" si="24"/>
        <v>-2.0638542895878635</v>
      </c>
      <c r="M228">
        <f t="shared" si="25"/>
        <v>-2.0638542895878635</v>
      </c>
      <c r="N228" s="13">
        <f t="shared" si="26"/>
        <v>2.4172681873913938E-3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4.699207167017553</v>
      </c>
      <c r="H229" s="10">
        <f t="shared" si="27"/>
        <v>-1.9920309705461501</v>
      </c>
      <c r="I229">
        <f t="shared" si="23"/>
        <v>-23.904371646553802</v>
      </c>
      <c r="K229">
        <f t="shared" si="24"/>
        <v>-2.0411200648575933</v>
      </c>
      <c r="M229">
        <f t="shared" si="25"/>
        <v>-2.0411200648575933</v>
      </c>
      <c r="N229" s="13">
        <f t="shared" si="26"/>
        <v>2.4097391803177708E-3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4.7134869210587462</v>
      </c>
      <c r="H230" s="10">
        <f t="shared" si="27"/>
        <v>-1.9696090861056024</v>
      </c>
      <c r="I230">
        <f t="shared" si="23"/>
        <v>-23.635309033267227</v>
      </c>
      <c r="K230">
        <f t="shared" si="24"/>
        <v>-2.0186267955097668</v>
      </c>
      <c r="M230">
        <f t="shared" si="25"/>
        <v>-2.0186267955097668</v>
      </c>
      <c r="N230" s="13">
        <f t="shared" si="26"/>
        <v>2.4027358352311061E-3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4.7277666750999394</v>
      </c>
      <c r="H231" s="10">
        <f t="shared" si="27"/>
        <v>-1.9474207083295463</v>
      </c>
      <c r="I231">
        <f t="shared" si="23"/>
        <v>-23.369048499954555</v>
      </c>
      <c r="K231">
        <f t="shared" si="24"/>
        <v>-1.9963722734148288</v>
      </c>
      <c r="M231">
        <f t="shared" si="25"/>
        <v>-1.9963722734148288</v>
      </c>
      <c r="N231" s="13">
        <f t="shared" si="26"/>
        <v>2.3962557242986518E-3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4.7420464291411335</v>
      </c>
      <c r="H232" s="10">
        <f t="shared" si="27"/>
        <v>-1.9254636450909519</v>
      </c>
      <c r="I232">
        <f t="shared" si="23"/>
        <v>-23.105563741091423</v>
      </c>
      <c r="K232">
        <f t="shared" si="24"/>
        <v>-1.9743542979890716</v>
      </c>
      <c r="M232">
        <f t="shared" si="25"/>
        <v>-1.9743542979890716</v>
      </c>
      <c r="N232" s="13">
        <f t="shared" si="26"/>
        <v>2.3902959408044172E-3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4.7563261831823276</v>
      </c>
      <c r="H233" s="10">
        <f t="shared" si="27"/>
        <v>-1.9037357186353487</v>
      </c>
      <c r="I233">
        <f t="shared" si="23"/>
        <v>-22.844828623624185</v>
      </c>
      <c r="K233">
        <f t="shared" si="24"/>
        <v>-1.952570676700647</v>
      </c>
      <c r="M233">
        <f t="shared" si="25"/>
        <v>-1.952570676700647</v>
      </c>
      <c r="N233" s="13">
        <f t="shared" si="26"/>
        <v>2.3848531292394387E-3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4.7706059372235208</v>
      </c>
      <c r="H234" s="10">
        <f t="shared" si="27"/>
        <v>-1.8822347657948701</v>
      </c>
      <c r="I234">
        <f t="shared" si="23"/>
        <v>-22.586817189538444</v>
      </c>
      <c r="K234">
        <f t="shared" si="24"/>
        <v>-1.9310192255498311</v>
      </c>
      <c r="M234">
        <f t="shared" si="25"/>
        <v>-1.9310192255498311</v>
      </c>
      <c r="N234" s="13">
        <f t="shared" si="26"/>
        <v>2.3799235135834027E-3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4.784885691264714</v>
      </c>
      <c r="H235" s="10">
        <f t="shared" si="27"/>
        <v>-1.8609586381837069</v>
      </c>
      <c r="I235">
        <f t="shared" si="23"/>
        <v>-22.331503658204483</v>
      </c>
      <c r="K235">
        <f t="shared" si="24"/>
        <v>-1.9096977695245265</v>
      </c>
      <c r="M235">
        <f t="shared" si="25"/>
        <v>-1.9096977695245265</v>
      </c>
      <c r="N235" s="13">
        <f t="shared" si="26"/>
        <v>2.3755029238576673E-3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4.7991654453059081</v>
      </c>
      <c r="H236" s="10">
        <f t="shared" si="27"/>
        <v>-1.8399052023758375</v>
      </c>
      <c r="I236">
        <f t="shared" si="23"/>
        <v>-22.07886242851005</v>
      </c>
      <c r="K236">
        <f t="shared" si="24"/>
        <v>-1.8886041430319271</v>
      </c>
      <c r="M236">
        <f t="shared" si="25"/>
        <v>-1.8886041430319271</v>
      </c>
      <c r="N236" s="13">
        <f t="shared" si="26"/>
        <v>2.371586821025336E-3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4.8134451993471012</v>
      </c>
      <c r="H237" s="10">
        <f t="shared" si="27"/>
        <v>-1.8190723400658568</v>
      </c>
      <c r="I237">
        <f t="shared" si="23"/>
        <v>-21.828868080790283</v>
      </c>
      <c r="K237">
        <f t="shared" si="24"/>
        <v>-1.8677361903072465</v>
      </c>
      <c r="M237">
        <f t="shared" si="25"/>
        <v>-1.8677361903072465</v>
      </c>
      <c r="N237" s="13">
        <f t="shared" si="26"/>
        <v>2.3681703203163986E-3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4.8277249533882953</v>
      </c>
      <c r="H238" s="10">
        <f t="shared" si="27"/>
        <v>-1.7984579482136998</v>
      </c>
      <c r="I238">
        <f t="shared" si="23"/>
        <v>-21.581495378564398</v>
      </c>
      <c r="K238">
        <f t="shared" si="24"/>
        <v>-1.8470917658003809</v>
      </c>
      <c r="M238">
        <f t="shared" si="25"/>
        <v>-1.8470917658003809</v>
      </c>
      <c r="N238" s="13">
        <f t="shared" si="26"/>
        <v>2.3652482130545787E-3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4.8420047074294885</v>
      </c>
      <c r="H239" s="10">
        <f t="shared" si="27"/>
        <v>-1.7780599391740173</v>
      </c>
      <c r="I239">
        <f t="shared" si="23"/>
        <v>-21.336719270088206</v>
      </c>
      <c r="K239">
        <f t="shared" si="24"/>
        <v>-1.8266687345413506</v>
      </c>
      <c r="M239">
        <f t="shared" si="25"/>
        <v>-1.8266687345413506</v>
      </c>
      <c r="N239" s="13">
        <f t="shared" si="26"/>
        <v>2.3628149870632844E-3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4.8562844614706826</v>
      </c>
      <c r="H240" s="10">
        <f t="shared" si="27"/>
        <v>-1.757876240810949</v>
      </c>
      <c r="I240">
        <f t="shared" si="23"/>
        <v>-21.094514889731386</v>
      </c>
      <c r="K240">
        <f t="shared" si="24"/>
        <v>-1.8064649724853146</v>
      </c>
      <c r="M240">
        <f t="shared" si="25"/>
        <v>-1.8064649724853146</v>
      </c>
      <c r="N240" s="13">
        <f t="shared" si="26"/>
        <v>2.3608648457235002E-3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4.8705642155118767</v>
      </c>
      <c r="H241" s="10">
        <f t="shared" si="27"/>
        <v>-1.737904796598982</v>
      </c>
      <c r="I241">
        <f t="shared" si="23"/>
        <v>-20.854857559187785</v>
      </c>
      <c r="K241">
        <f t="shared" si="24"/>
        <v>-1.7864783668379587</v>
      </c>
      <c r="M241">
        <f t="shared" si="25"/>
        <v>-1.7864783668379587</v>
      </c>
      <c r="N241" s="13">
        <f t="shared" si="26"/>
        <v>2.3593917257608015E-3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4.8848439695530699</v>
      </c>
      <c r="H242" s="10">
        <f t="shared" si="27"/>
        <v>-1.718143565710589</v>
      </c>
      <c r="I242">
        <f t="shared" si="23"/>
        <v>-20.617722788527068</v>
      </c>
      <c r="K242">
        <f t="shared" si="24"/>
        <v>-1.7667068163620041</v>
      </c>
      <c r="M242">
        <f t="shared" si="25"/>
        <v>-1.7667068163620041</v>
      </c>
      <c r="N242" s="13">
        <f t="shared" si="26"/>
        <v>2.3583893138321684E-3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4.8991237235942631</v>
      </c>
      <c r="H243" s="10">
        <f t="shared" si="27"/>
        <v>-1.6985905230912788</v>
      </c>
      <c r="I243">
        <f t="shared" si="23"/>
        <v>-20.383086277095344</v>
      </c>
      <c r="K243">
        <f t="shared" si="24"/>
        <v>-1.7471482316655444</v>
      </c>
      <c r="M243">
        <f t="shared" si="25"/>
        <v>-1.7471482316655444</v>
      </c>
      <c r="N243" s="13">
        <f t="shared" si="26"/>
        <v>2.3578510619833137E-3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4.9134034776354563</v>
      </c>
      <c r="H244" s="10">
        <f t="shared" si="27"/>
        <v>-1.6792436595226965</v>
      </c>
      <c r="I244">
        <f t="shared" si="23"/>
        <v>-20.150923914272358</v>
      </c>
      <c r="K244">
        <f t="shared" si="24"/>
        <v>-1.7278005354729538</v>
      </c>
      <c r="M244">
        <f t="shared" si="25"/>
        <v>-1.7278005354729538</v>
      </c>
      <c r="N244" s="13">
        <f t="shared" si="26"/>
        <v>2.357770202048672E-3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4.9276832316766503</v>
      </c>
      <c r="H245" s="10">
        <f t="shared" si="27"/>
        <v>-1.6601009816743684</v>
      </c>
      <c r="I245">
        <f t="shared" si="23"/>
        <v>-19.92121178009242</v>
      </c>
      <c r="K245">
        <f t="shared" si="24"/>
        <v>-1.7086616628789946</v>
      </c>
      <c r="M245">
        <f t="shared" si="25"/>
        <v>-1.7086616628789946</v>
      </c>
      <c r="N245" s="13">
        <f t="shared" si="26"/>
        <v>2.3581397590573361E-3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4.9419629857178444</v>
      </c>
      <c r="H246" s="10">
        <f t="shared" si="27"/>
        <v>-1.6411605121446595</v>
      </c>
      <c r="I246">
        <f t="shared" si="23"/>
        <v>-19.693926145735915</v>
      </c>
      <c r="K246">
        <f t="shared" si="24"/>
        <v>-1.6897295615868273</v>
      </c>
      <c r="M246">
        <f t="shared" si="25"/>
        <v>-1.6897295615868273</v>
      </c>
      <c r="N246" s="13">
        <f t="shared" si="26"/>
        <v>2.3589525637157382E-3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4.9562427397590376</v>
      </c>
      <c r="H247" s="10">
        <f t="shared" si="27"/>
        <v>-1.6224202894915076</v>
      </c>
      <c r="I247">
        <f t="shared" si="23"/>
        <v>-19.46904347389809</v>
      </c>
      <c r="K247">
        <f t="shared" si="24"/>
        <v>-1.6710021921305038</v>
      </c>
      <c r="M247">
        <f t="shared" si="25"/>
        <v>-1.6710021921305038</v>
      </c>
      <c r="N247" s="13">
        <f t="shared" si="26"/>
        <v>2.3602012640249058E-3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4.9705224938002317</v>
      </c>
      <c r="H248" s="10">
        <f t="shared" si="27"/>
        <v>-1.6038783682534519</v>
      </c>
      <c r="I248">
        <f t="shared" si="23"/>
        <v>-19.246540419041423</v>
      </c>
      <c r="K248">
        <f t="shared" si="24"/>
        <v>-1.6524775280825845</v>
      </c>
      <c r="M248">
        <f t="shared" si="25"/>
        <v>-1.6524775280825845</v>
      </c>
      <c r="N248" s="13">
        <f t="shared" si="26"/>
        <v>2.3618783360975812E-3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4.9848022478414249</v>
      </c>
      <c r="H249" s="10">
        <f t="shared" si="27"/>
        <v>-1.5855328189614755</v>
      </c>
      <c r="I249">
        <f t="shared" si="23"/>
        <v>-19.026393827537706</v>
      </c>
      <c r="K249">
        <f t="shared" si="24"/>
        <v>-1.6341535562474614</v>
      </c>
      <c r="M249">
        <f t="shared" si="25"/>
        <v>-1.6341535562474614</v>
      </c>
      <c r="N249" s="13">
        <f t="shared" si="26"/>
        <v>2.3639760942328622E-3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4.999082001882619</v>
      </c>
      <c r="H250" s="10">
        <f t="shared" si="27"/>
        <v>-1.5673817281421345</v>
      </c>
      <c r="I250">
        <f t="shared" si="23"/>
        <v>-18.808580737705615</v>
      </c>
      <c r="K250">
        <f t="shared" si="24"/>
        <v>-1.6160282768409358</v>
      </c>
      <c r="M250">
        <f t="shared" si="25"/>
        <v>-1.6160282768409358</v>
      </c>
      <c r="N250" s="13">
        <f t="shared" si="26"/>
        <v>2.3664867003048416E-3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5.0133617559238122</v>
      </c>
      <c r="H251" s="10">
        <f t="shared" si="27"/>
        <v>-1.5494231983124545</v>
      </c>
      <c r="I251">
        <f t="shared" si="23"/>
        <v>-18.593078379749453</v>
      </c>
      <c r="K251">
        <f t="shared" si="24"/>
        <v>-1.5980997036566236</v>
      </c>
      <c r="M251">
        <f t="shared" si="25"/>
        <v>-1.5980997036566236</v>
      </c>
      <c r="N251" s="13">
        <f t="shared" si="26"/>
        <v>2.3694021725209247E-3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5.0276415099650063</v>
      </c>
      <c r="H252" s="10">
        <f t="shared" si="27"/>
        <v>-1.5316553479670316</v>
      </c>
      <c r="I252">
        <f t="shared" si="23"/>
        <v>-18.379864175604379</v>
      </c>
      <c r="K252">
        <f t="shared" si="24"/>
        <v>-1.5803658642196745</v>
      </c>
      <c r="M252">
        <f t="shared" si="25"/>
        <v>-1.5803658642196745</v>
      </c>
      <c r="N252" s="13">
        <f t="shared" si="26"/>
        <v>2.3727143935989869E-3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5.0419212640061994</v>
      </c>
      <c r="H253" s="10">
        <f t="shared" si="27"/>
        <v>-1.5140763115577787</v>
      </c>
      <c r="I253">
        <f t="shared" si="23"/>
        <v>-18.168915738693343</v>
      </c>
      <c r="K253">
        <f t="shared" si="24"/>
        <v>-1.562824799928358</v>
      </c>
      <c r="M253">
        <f t="shared" si="25"/>
        <v>-1.562824799928358</v>
      </c>
      <c r="N253" s="13">
        <f t="shared" si="26"/>
        <v>2.3764151184165077E-3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5.0562010180473926</v>
      </c>
      <c r="H254" s="10">
        <f t="shared" si="27"/>
        <v>-1.4966842394667093</v>
      </c>
      <c r="I254">
        <f t="shared" si="23"/>
        <v>-17.960210873600509</v>
      </c>
      <c r="K254">
        <f t="shared" si="24"/>
        <v>-1.5454745661839735</v>
      </c>
      <c r="M254">
        <f t="shared" si="25"/>
        <v>-1.5454745661839735</v>
      </c>
      <c r="N254" s="13">
        <f t="shared" si="26"/>
        <v>2.3804959811773892E-3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5.0704807720885858</v>
      </c>
      <c r="H255" s="10">
        <f t="shared" si="27"/>
        <v>-1.4794772979721753</v>
      </c>
      <c r="I255">
        <f t="shared" si="23"/>
        <v>-17.753727575666105</v>
      </c>
      <c r="K255">
        <f t="shared" si="24"/>
        <v>-1.5283132325095643</v>
      </c>
      <c r="M255">
        <f t="shared" si="25"/>
        <v>-1.5283132325095643</v>
      </c>
      <c r="N255" s="13">
        <f t="shared" si="26"/>
        <v>2.3849485021401429E-3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5.0847605261297799</v>
      </c>
      <c r="H256" s="10">
        <f t="shared" si="27"/>
        <v>-1.462453669208917</v>
      </c>
      <c r="I256">
        <f t="shared" si="23"/>
        <v>-17.549444030507004</v>
      </c>
      <c r="K256">
        <f t="shared" si="24"/>
        <v>-1.5113388826578955</v>
      </c>
      <c r="M256">
        <f t="shared" si="25"/>
        <v>-1.5113388826578955</v>
      </c>
      <c r="N256" s="13">
        <f t="shared" si="26"/>
        <v>2.3897640939521941E-3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5.099040280170974</v>
      </c>
      <c r="H257" s="10">
        <f t="shared" si="27"/>
        <v>-1.4456115511222989</v>
      </c>
      <c r="I257">
        <f t="shared" si="23"/>
        <v>-17.347338613467585</v>
      </c>
      <c r="K257">
        <f t="shared" si="24"/>
        <v>-1.4945496147091366</v>
      </c>
      <c r="M257">
        <f t="shared" si="25"/>
        <v>-1.4945496147091366</v>
      </c>
      <c r="N257" s="13">
        <f t="shared" si="26"/>
        <v>2.3949340676293722E-3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5.1133200342121681</v>
      </c>
      <c r="H258" s="10">
        <f t="shared" si="27"/>
        <v>-1.4289491574170665</v>
      </c>
      <c r="I258">
        <f t="shared" si="23"/>
        <v>-17.147389889004799</v>
      </c>
      <c r="K258">
        <f t="shared" si="24"/>
        <v>-1.4779435411586586</v>
      </c>
      <c r="M258">
        <f t="shared" si="25"/>
        <v>-1.4779435411586586</v>
      </c>
      <c r="N258" s="13">
        <f t="shared" si="26"/>
        <v>2.4004496382183786E-3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5.1275997882533613</v>
      </c>
      <c r="H259" s="10">
        <f t="shared" si="27"/>
        <v>-1.412464717500967</v>
      </c>
      <c r="I259">
        <f t="shared" si="23"/>
        <v>-16.949576610011604</v>
      </c>
      <c r="K259">
        <f t="shared" si="24"/>
        <v>-1.4615187889953647</v>
      </c>
      <c r="M259">
        <f t="shared" si="25"/>
        <v>-1.4615187889953647</v>
      </c>
      <c r="N259" s="13">
        <f t="shared" si="26"/>
        <v>2.4063019301774776E-3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5.1418795422945545</v>
      </c>
      <c r="H260" s="10">
        <f t="shared" si="27"/>
        <v>-1.3961564764235366</v>
      </c>
      <c r="I260">
        <f t="shared" si="23"/>
        <v>-16.753877717082439</v>
      </c>
      <c r="K260">
        <f t="shared" si="24"/>
        <v>-1.4452734997709487</v>
      </c>
      <c r="M260">
        <f t="shared" si="25"/>
        <v>-1.4452734997709487</v>
      </c>
      <c r="N260" s="13">
        <f t="shared" si="26"/>
        <v>2.4124819825102235E-3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5.1561592963357477</v>
      </c>
      <c r="H261" s="10">
        <f t="shared" si="27"/>
        <v>-1.3800226948103682</v>
      </c>
      <c r="I261">
        <f t="shared" si="23"/>
        <v>-16.56027233772442</v>
      </c>
      <c r="K261">
        <f t="shared" si="24"/>
        <v>-1.4292058296604528</v>
      </c>
      <c r="M261">
        <f t="shared" si="25"/>
        <v>-1.4292058296604528</v>
      </c>
      <c r="N261" s="13">
        <f t="shared" si="26"/>
        <v>2.4189807536816096E-3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5.1704390503769417</v>
      </c>
      <c r="H262" s="10">
        <f t="shared" si="27"/>
        <v>-1.3640616487931434</v>
      </c>
      <c r="I262">
        <f t="shared" si="23"/>
        <v>-16.368739785517722</v>
      </c>
      <c r="K262">
        <f t="shared" si="24"/>
        <v>-1.4133139495144977</v>
      </c>
      <c r="M262">
        <f t="shared" si="25"/>
        <v>-1.4133139495144977</v>
      </c>
      <c r="N262" s="13">
        <f t="shared" si="26"/>
        <v>2.4257891263467207E-3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5.1847188044181349</v>
      </c>
      <c r="H263" s="10">
        <f t="shared" si="27"/>
        <v>-1.3482716299357049</v>
      </c>
      <c r="I263">
        <f t="shared" si="23"/>
        <v>-16.179259559228459</v>
      </c>
      <c r="K263">
        <f t="shared" si="24"/>
        <v>-1.3975960449035361</v>
      </c>
      <c r="M263">
        <f t="shared" si="25"/>
        <v>-1.3975960449035361</v>
      </c>
      <c r="N263" s="13">
        <f t="shared" si="26"/>
        <v>2.4328979119188038E-3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5.198998558459329</v>
      </c>
      <c r="H264" s="10">
        <f t="shared" si="27"/>
        <v>-1.3326509451564361</v>
      </c>
      <c r="I264">
        <f t="shared" si="23"/>
        <v>-15.991811341877234</v>
      </c>
      <c r="K264">
        <f t="shared" si="24"/>
        <v>-1.3820503161544591</v>
      </c>
      <c r="M264">
        <f t="shared" si="25"/>
        <v>-1.3820503161544591</v>
      </c>
      <c r="N264" s="13">
        <f t="shared" si="26"/>
        <v>2.4402978550003098E-3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5.2132783125005231</v>
      </c>
      <c r="H265" s="10">
        <f t="shared" si="27"/>
        <v>-1.3171979166471983</v>
      </c>
      <c r="I265">
        <f t="shared" si="23"/>
        <v>-15.80637499976638</v>
      </c>
      <c r="K265">
        <f t="shared" si="24"/>
        <v>-1.3666749783799057</v>
      </c>
      <c r="M265">
        <f t="shared" si="25"/>
        <v>-1.3666749783799057</v>
      </c>
      <c r="N265" s="13">
        <f t="shared" si="26"/>
        <v>2.4479796377021375E-3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5.2275580665417163</v>
      </c>
      <c r="H266" s="10">
        <f t="shared" si="27"/>
        <v>-1.301910881789069</v>
      </c>
      <c r="I266">
        <f t="shared" si="23"/>
        <v>-15.622930581468829</v>
      </c>
      <c r="K266">
        <f t="shared" si="24"/>
        <v>-1.3514682615005624</v>
      </c>
      <c r="M266">
        <f t="shared" si="25"/>
        <v>-1.3514682615005624</v>
      </c>
      <c r="N266" s="13">
        <f t="shared" si="26"/>
        <v>2.4559338838691411E-3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5.2418378205829095</v>
      </c>
      <c r="H267" s="10">
        <f t="shared" si="27"/>
        <v>-1.2867881930651064</v>
      </c>
      <c r="I267">
        <f t="shared" si="23"/>
        <v>-15.441458316781276</v>
      </c>
      <c r="K267">
        <f t="shared" si="24"/>
        <v>-1.336428410260784</v>
      </c>
      <c r="M267">
        <f t="shared" si="25"/>
        <v>-1.336428410260784</v>
      </c>
      <c r="N267" s="13">
        <f t="shared" si="26"/>
        <v>2.4641511632340434E-3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5.2561175746241036</v>
      </c>
      <c r="H268" s="10">
        <f t="shared" si="27"/>
        <v>-1.2718282179703646</v>
      </c>
      <c r="I268">
        <f t="shared" si="23"/>
        <v>-15.261938615644375</v>
      </c>
      <c r="K268">
        <f t="shared" si="24"/>
        <v>-1.3215536842378106</v>
      </c>
      <c r="M268">
        <f t="shared" si="25"/>
        <v>-1.3215536842378106</v>
      </c>
      <c r="N268" s="13">
        <f t="shared" si="26"/>
        <v>2.4726219955149105E-3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5.2703973286652976</v>
      </c>
      <c r="H269" s="10">
        <f t="shared" si="27"/>
        <v>-1.2570293389193672</v>
      </c>
      <c r="I269">
        <f t="shared" si="23"/>
        <v>-15.084352067032405</v>
      </c>
      <c r="K269">
        <f t="shared" si="24"/>
        <v>-1.3068423578448705</v>
      </c>
      <c r="M269">
        <f t="shared" si="25"/>
        <v>-1.3068423578448705</v>
      </c>
      <c r="N269" s="13">
        <f t="shared" si="26"/>
        <v>2.4813368544725472E-3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5.2846770827064908</v>
      </c>
      <c r="H270" s="10">
        <f t="shared" si="27"/>
        <v>-1.2423899531512377</v>
      </c>
      <c r="I270">
        <f t="shared" si="23"/>
        <v>-14.908679437814852</v>
      </c>
      <c r="K270">
        <f t="shared" si="24"/>
        <v>-1.2922927203284447</v>
      </c>
      <c r="M270">
        <f t="shared" si="25"/>
        <v>-1.2922927203284447</v>
      </c>
      <c r="N270" s="13">
        <f t="shared" si="26"/>
        <v>2.490286171942527E-3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5.298956836747684</v>
      </c>
      <c r="H271" s="10">
        <f t="shared" si="27"/>
        <v>-1.227908472632677</v>
      </c>
      <c r="I271">
        <f t="shared" si="23"/>
        <v>-14.734901671592123</v>
      </c>
      <c r="K271">
        <f t="shared" si="24"/>
        <v>-1.2779030757599419</v>
      </c>
      <c r="M271">
        <f t="shared" si="25"/>
        <v>-1.2779030757599419</v>
      </c>
      <c r="N271" s="13">
        <f t="shared" si="26"/>
        <v>2.4994603418527243E-3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5.3132365907888772</v>
      </c>
      <c r="H272" s="10">
        <f t="shared" si="27"/>
        <v>-1.2135833239589759</v>
      </c>
      <c r="I272">
        <f t="shared" si="23"/>
        <v>-14.562999887507711</v>
      </c>
      <c r="K272">
        <f t="shared" si="24"/>
        <v>-1.2636717430220574</v>
      </c>
      <c r="M272">
        <f t="shared" si="25"/>
        <v>-1.2636717430220574</v>
      </c>
      <c r="N272" s="13">
        <f t="shared" si="26"/>
        <v>2.5088497242388643E-3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5.3275163448300722</v>
      </c>
      <c r="H273" s="10">
        <f t="shared" si="27"/>
        <v>-1.199412948253219</v>
      </c>
      <c r="I273">
        <f t="shared" si="23"/>
        <v>-14.392955379038629</v>
      </c>
      <c r="K273">
        <f t="shared" si="24"/>
        <v>-1.2495970557900353</v>
      </c>
      <c r="M273">
        <f t="shared" si="25"/>
        <v>-1.2495970557900353</v>
      </c>
      <c r="N273" s="13">
        <f t="shared" si="26"/>
        <v>2.5184446492667475E-3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5.3417960988712654</v>
      </c>
      <c r="H274" s="10">
        <f t="shared" si="27"/>
        <v>-1.1853958010638654</v>
      </c>
      <c r="I274">
        <f t="shared" si="23"/>
        <v>-14.224749612766384</v>
      </c>
      <c r="K274">
        <f t="shared" si="24"/>
        <v>-1.2356773625081015</v>
      </c>
      <c r="M274">
        <f t="shared" si="25"/>
        <v>-1.2356773625081015</v>
      </c>
      <c r="N274" s="13">
        <f t="shared" si="26"/>
        <v>2.5282354212704814E-3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5.3560758529124595</v>
      </c>
      <c r="H275" s="10">
        <f t="shared" si="27"/>
        <v>-1.1715303522608449</v>
      </c>
      <c r="I275">
        <f t="shared" si="23"/>
        <v>-14.058364227130138</v>
      </c>
      <c r="K275">
        <f t="shared" si="24"/>
        <v>-1.2219110263612452</v>
      </c>
      <c r="M275">
        <f t="shared" si="25"/>
        <v>-1.2219110263612452</v>
      </c>
      <c r="N275" s="13">
        <f t="shared" si="26"/>
        <v>2.5382123228107414E-3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5.3703556069536527</v>
      </c>
      <c r="H276" s="10">
        <f t="shared" si="27"/>
        <v>-1.1578150859303327</v>
      </c>
      <c r="I276">
        <f t="shared" ref="I276:I339" si="30">H276*$E$6</f>
        <v>-13.893781031163993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$4/$E$4)*G276/$L$10-1)))</f>
        <v>-1.208296425242622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$4/$E$4)*G276/$L$10-1)))</f>
        <v>-1.208296425242622</v>
      </c>
      <c r="N276" s="13">
        <f t="shared" ref="N276:N339" si="33">(M276-H276)^2*O276</f>
        <v>2.5483656187624926E-3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5.3846353609948459</v>
      </c>
      <c r="H277" s="10">
        <f t="shared" ref="H277:H340" si="34">-(-$B$4)*(1+D277+$E$5*D277^3)*EXP(-D277)</f>
        <v>-1.144248500268324</v>
      </c>
      <c r="I277">
        <f t="shared" si="30"/>
        <v>-13.730982003219889</v>
      </c>
      <c r="K277">
        <f t="shared" si="31"/>
        <v>-1.1948319517167423</v>
      </c>
      <c r="M277">
        <f t="shared" si="32"/>
        <v>-1.1948319517167423</v>
      </c>
      <c r="N277" s="13">
        <f t="shared" si="33"/>
        <v>2.5586855604344864E-3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5.3989151150360479</v>
      </c>
      <c r="H278" s="10">
        <f t="shared" si="34"/>
        <v>-1.1308291074731667</v>
      </c>
      <c r="I278">
        <f t="shared" si="30"/>
        <v>-13.569949289678</v>
      </c>
      <c r="K278">
        <f t="shared" si="31"/>
        <v>-1.181516012978667</v>
      </c>
      <c r="M278">
        <f t="shared" si="32"/>
        <v>-1.181516012978667</v>
      </c>
      <c r="N278" s="13">
        <f t="shared" si="33"/>
        <v>2.5691623897235237E-3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5.4131948690772331</v>
      </c>
      <c r="H279" s="10">
        <f t="shared" si="34"/>
        <v>-1.1175554336371925</v>
      </c>
      <c r="I279">
        <f t="shared" si="30"/>
        <v>-13.41066520364631</v>
      </c>
      <c r="K279">
        <f t="shared" si="31"/>
        <v>-1.1683470308094479</v>
      </c>
      <c r="M279">
        <f t="shared" si="32"/>
        <v>-1.1683470308094479</v>
      </c>
      <c r="N279" s="13">
        <f t="shared" si="33"/>
        <v>2.5797863433086681E-3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5.4274746231184263</v>
      </c>
      <c r="H280" s="10">
        <f t="shared" si="34"/>
        <v>-1.1044260186374502</v>
      </c>
      <c r="I280">
        <f t="shared" si="30"/>
        <v>-13.253112223649403</v>
      </c>
      <c r="K280">
        <f t="shared" si="31"/>
        <v>-1.1553234415278406</v>
      </c>
      <c r="M280">
        <f t="shared" si="32"/>
        <v>-1.1553234415278406</v>
      </c>
      <c r="N280" s="13">
        <f t="shared" si="33"/>
        <v>2.5905476568832421E-3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5.4417543771596204</v>
      </c>
      <c r="H281" s="10">
        <f t="shared" si="34"/>
        <v>-1.0914394160258847</v>
      </c>
      <c r="I281">
        <f t="shared" si="30"/>
        <v>-13.097272992310616</v>
      </c>
      <c r="K281">
        <f t="shared" si="31"/>
        <v>-1.1424436959387325</v>
      </c>
      <c r="M281">
        <f t="shared" si="32"/>
        <v>-1.1424436959387325</v>
      </c>
      <c r="N281" s="13">
        <f t="shared" si="33"/>
        <v>2.6014365694281335E-3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5.4560341312008207</v>
      </c>
      <c r="H282" s="10">
        <f t="shared" si="34"/>
        <v>-1.0785941929188254</v>
      </c>
      <c r="I282">
        <f t="shared" si="30"/>
        <v>-12.943130315025904</v>
      </c>
      <c r="K282">
        <f t="shared" si="31"/>
        <v>-1.1297062592782035</v>
      </c>
      <c r="M282">
        <f t="shared" si="32"/>
        <v>-1.1297062592782035</v>
      </c>
      <c r="N282" s="13">
        <f t="shared" si="33"/>
        <v>2.6124433275254641E-3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5.4703138852420077</v>
      </c>
      <c r="H283" s="10">
        <f t="shared" si="34"/>
        <v>-1.0658889298860728</v>
      </c>
      <c r="I283">
        <f t="shared" si="30"/>
        <v>-12.790667158632873</v>
      </c>
      <c r="K283">
        <f t="shared" si="31"/>
        <v>-1.1171096111555603</v>
      </c>
      <c r="M283">
        <f t="shared" si="32"/>
        <v>-1.1171096111555603</v>
      </c>
      <c r="N283" s="13">
        <f t="shared" si="33"/>
        <v>2.6235581897104312E-3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5.4845936392832009</v>
      </c>
      <c r="H284" s="10">
        <f t="shared" si="34"/>
        <v>-1.0533222208395094</v>
      </c>
      <c r="I284">
        <f t="shared" si="30"/>
        <v>-12.639866650074113</v>
      </c>
      <c r="K284">
        <f t="shared" si="31"/>
        <v>-1.1046522454923591</v>
      </c>
      <c r="M284">
        <f t="shared" si="32"/>
        <v>-1.1046522454923591</v>
      </c>
      <c r="N284" s="13">
        <f t="shared" si="33"/>
        <v>2.6347714308621517E-3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5.498873393324395</v>
      </c>
      <c r="H285" s="10">
        <f t="shared" si="34"/>
        <v>-1.0408926729215402</v>
      </c>
      <c r="I285">
        <f t="shared" si="30"/>
        <v>-12.490712075058482</v>
      </c>
      <c r="K285">
        <f t="shared" si="31"/>
        <v>-1.0923326704587546</v>
      </c>
      <c r="M285">
        <f t="shared" si="32"/>
        <v>-1.0923326704587546</v>
      </c>
      <c r="N285" s="13">
        <f t="shared" si="33"/>
        <v>2.6460733466286235E-3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5.5131531473655953</v>
      </c>
      <c r="H286" s="10">
        <f t="shared" si="34"/>
        <v>-1.0285989063932426</v>
      </c>
      <c r="I286">
        <f t="shared" si="30"/>
        <v>-12.34318687671891</v>
      </c>
      <c r="K286">
        <f t="shared" si="31"/>
        <v>-1.0801494084071419</v>
      </c>
      <c r="M286">
        <f t="shared" si="32"/>
        <v>-1.0801494084071419</v>
      </c>
      <c r="N286" s="13">
        <f t="shared" si="33"/>
        <v>2.6574542578850385E-3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5.5274329014067822</v>
      </c>
      <c r="H287" s="10">
        <f t="shared" si="34"/>
        <v>-1.0164395545224565</v>
      </c>
      <c r="I287">
        <f t="shared" si="30"/>
        <v>-12.197274654269478</v>
      </c>
      <c r="K287">
        <f t="shared" si="31"/>
        <v>-1.0681009958033669</v>
      </c>
      <c r="M287">
        <f t="shared" si="32"/>
        <v>-1.0681009958033669</v>
      </c>
      <c r="N287" s="13">
        <f t="shared" si="33"/>
        <v>2.6689045152209568E-3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5.5417126554479754</v>
      </c>
      <c r="H288" s="10">
        <f t="shared" si="34"/>
        <v>-1.0044132634717549</v>
      </c>
      <c r="I288">
        <f t="shared" si="30"/>
        <v>-12.052959161661057</v>
      </c>
      <c r="K288">
        <f t="shared" si="31"/>
        <v>-1.0561859831555147</v>
      </c>
      <c r="M288">
        <f t="shared" si="32"/>
        <v>-1.0561859831555147</v>
      </c>
      <c r="N288" s="13">
        <f t="shared" si="33"/>
        <v>2.6804145034531744E-3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5.5559924094891686</v>
      </c>
      <c r="H289" s="10">
        <f t="shared" si="34"/>
        <v>-0.99251869218655153</v>
      </c>
      <c r="I289">
        <f t="shared" si="30"/>
        <v>-11.910224306238618</v>
      </c>
      <c r="K289">
        <f t="shared" si="31"/>
        <v>-1.0444029349405821</v>
      </c>
      <c r="M289">
        <f t="shared" si="32"/>
        <v>-1.0444029349405821</v>
      </c>
      <c r="N289" s="13">
        <f t="shared" si="33"/>
        <v>2.6919746461591754E-3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5.5702721635303698</v>
      </c>
      <c r="H290" s="10">
        <f t="shared" si="34"/>
        <v>-0.98075451228322441</v>
      </c>
      <c r="I290">
        <f t="shared" si="30"/>
        <v>-11.769054147398693</v>
      </c>
      <c r="K290">
        <f t="shared" si="31"/>
        <v>-1.0327504295289835</v>
      </c>
      <c r="M290">
        <f t="shared" si="32"/>
        <v>-1.0327504295289835</v>
      </c>
      <c r="N290" s="13">
        <f t="shared" si="33"/>
        <v>2.7035754102278323E-3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5.5845519175715568</v>
      </c>
      <c r="H291" s="10">
        <f t="shared" si="34"/>
        <v>-0.9691194079374692</v>
      </c>
      <c r="I291">
        <f t="shared" si="30"/>
        <v>-11.62943289524963</v>
      </c>
      <c r="K291">
        <f t="shared" si="31"/>
        <v>-1.0212270591071544</v>
      </c>
      <c r="M291">
        <f t="shared" si="32"/>
        <v>-1.0212270591071544</v>
      </c>
      <c r="N291" s="13">
        <f t="shared" si="33"/>
        <v>2.7152073104215941E-3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5.5988316716127509</v>
      </c>
      <c r="H292" s="10">
        <f t="shared" si="34"/>
        <v>-0.95761207577279528</v>
      </c>
      <c r="I292">
        <f t="shared" si="30"/>
        <v>-11.491344909273543</v>
      </c>
      <c r="K292">
        <f t="shared" si="31"/>
        <v>-1.0098314295982185</v>
      </c>
      <c r="M292">
        <f t="shared" si="32"/>
        <v>-1.0098314295982185</v>
      </c>
      <c r="N292" s="13">
        <f t="shared" si="33"/>
        <v>2.7268609139447404E-3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5.6131114256539441</v>
      </c>
      <c r="H293" s="10">
        <f t="shared" si="34"/>
        <v>-0.9462312247494129</v>
      </c>
      <c r="I293">
        <f t="shared" si="30"/>
        <v>-11.354774696992955</v>
      </c>
      <c r="K293">
        <f t="shared" si="31"/>
        <v>-0.99856216058103386</v>
      </c>
      <c r="M293">
        <f t="shared" si="32"/>
        <v>-0.99856216058103386</v>
      </c>
      <c r="N293" s="13">
        <f t="shared" si="33"/>
        <v>2.7385268450132306E-3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5.6273911796951435</v>
      </c>
      <c r="H294" s="10">
        <f t="shared" si="34"/>
        <v>-0.93497557605337744</v>
      </c>
      <c r="I294">
        <f t="shared" si="30"/>
        <v>-11.219706912640529</v>
      </c>
      <c r="K294">
        <f t="shared" si="31"/>
        <v>-0.98741788520752172</v>
      </c>
      <c r="M294">
        <f t="shared" si="32"/>
        <v>-0.98741788520752172</v>
      </c>
      <c r="N294" s="13">
        <f t="shared" si="33"/>
        <v>2.7501957894188441E-3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5.6416709337363304</v>
      </c>
      <c r="H295" s="10">
        <f t="shared" si="34"/>
        <v>-0.92384386298617971</v>
      </c>
      <c r="I295">
        <f t="shared" si="30"/>
        <v>-11.086126355834157</v>
      </c>
      <c r="K295">
        <f t="shared" si="31"/>
        <v>-0.97639725011854561</v>
      </c>
      <c r="M295">
        <f t="shared" si="32"/>
        <v>-0.97639725011854561</v>
      </c>
      <c r="N295" s="13">
        <f t="shared" si="33"/>
        <v>2.7618584990843219E-3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5.6559506877775236</v>
      </c>
      <c r="H296" s="10">
        <f t="shared" si="34"/>
        <v>-0.91283483085469319</v>
      </c>
      <c r="I296">
        <f t="shared" si="30"/>
        <v>-10.954017970256318</v>
      </c>
      <c r="K296">
        <f t="shared" si="31"/>
        <v>-0.96549891535828469</v>
      </c>
      <c r="M296">
        <f t="shared" si="32"/>
        <v>-0.96549891535828469</v>
      </c>
      <c r="N296" s="13">
        <f t="shared" si="33"/>
        <v>2.7735057966014266E-3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5.6702304418187177</v>
      </c>
      <c r="H297" s="10">
        <f t="shared" si="34"/>
        <v>-0.90194723686170697</v>
      </c>
      <c r="I297">
        <f t="shared" si="30"/>
        <v>-10.823366842340484</v>
      </c>
      <c r="K297">
        <f t="shared" si="31"/>
        <v>-0.9547215542873817</v>
      </c>
      <c r="M297">
        <f t="shared" si="32"/>
        <v>-0.9547215542873817</v>
      </c>
      <c r="N297" s="13">
        <f t="shared" si="33"/>
        <v>2.7851285797458759E-3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5.6845101958599189</v>
      </c>
      <c r="H298" s="10">
        <f t="shared" si="34"/>
        <v>-0.89117984999689148</v>
      </c>
      <c r="I298">
        <f t="shared" si="30"/>
        <v>-10.694158199962697</v>
      </c>
      <c r="K298">
        <f t="shared" si="31"/>
        <v>-0.94406385349478827</v>
      </c>
      <c r="M298">
        <f t="shared" si="32"/>
        <v>-0.94406385349478827</v>
      </c>
      <c r="N298" s="13">
        <f t="shared" si="33"/>
        <v>2.79671782596556E-3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5.6987899499011059</v>
      </c>
      <c r="H299" s="10">
        <f t="shared" si="34"/>
        <v>-0.88053145092839469</v>
      </c>
      <c r="I299">
        <f t="shared" si="30"/>
        <v>-10.566377411140737</v>
      </c>
      <c r="K299">
        <f t="shared" si="31"/>
        <v>-0.93352451270852155</v>
      </c>
      <c r="M299">
        <f t="shared" si="32"/>
        <v>-0.93352451270852155</v>
      </c>
      <c r="N299" s="13">
        <f t="shared" si="33"/>
        <v>2.8082645968323422E-3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5.7130697039422991</v>
      </c>
      <c r="H300" s="10">
        <f t="shared" si="34"/>
        <v>-0.87000083189493904</v>
      </c>
      <c r="I300">
        <f t="shared" si="30"/>
        <v>-10.440009982739269</v>
      </c>
      <c r="K300">
        <f t="shared" si="31"/>
        <v>-0.92310224470528579</v>
      </c>
      <c r="M300">
        <f t="shared" si="32"/>
        <v>-0.92310224470528579</v>
      </c>
      <c r="N300" s="13">
        <f t="shared" si="33"/>
        <v>2.8197600424548579E-3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5.7273494579835003</v>
      </c>
      <c r="H301" s="10">
        <f t="shared" si="34"/>
        <v>-0.859586796598657</v>
      </c>
      <c r="I301">
        <f t="shared" si="30"/>
        <v>-10.315041559183884</v>
      </c>
      <c r="K301">
        <f t="shared" si="31"/>
        <v>-0.91279577521921695</v>
      </c>
      <c r="M301">
        <f t="shared" si="32"/>
        <v>-0.91279577521921695</v>
      </c>
      <c r="N301" s="13">
        <f t="shared" si="33"/>
        <v>2.8311954058432062E-3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5.7416292120246935</v>
      </c>
      <c r="H302" s="10">
        <f t="shared" si="34"/>
        <v>-0.84928816009852603</v>
      </c>
      <c r="I302">
        <f t="shared" si="30"/>
        <v>-10.191457921182312</v>
      </c>
      <c r="K302">
        <f t="shared" si="31"/>
        <v>-0.90260384284968498</v>
      </c>
      <c r="M302">
        <f t="shared" si="32"/>
        <v>-0.90260384284968498</v>
      </c>
      <c r="N302" s="13">
        <f t="shared" si="33"/>
        <v>2.8425620272222274E-3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5.7559089660658866</v>
      </c>
      <c r="H303" s="10">
        <f t="shared" si="34"/>
        <v>-0.83910374870447024</v>
      </c>
      <c r="I303">
        <f t="shared" si="30"/>
        <v>-10.069244984453643</v>
      </c>
      <c r="K303">
        <f t="shared" si="31"/>
        <v>-0.892525198968248</v>
      </c>
      <c r="M303">
        <f t="shared" si="32"/>
        <v>-0.892525198968248</v>
      </c>
      <c r="N303" s="13">
        <f t="shared" si="33"/>
        <v>2.853851348285281E-3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5.7701887201070736</v>
      </c>
      <c r="H304" s="10">
        <f t="shared" si="34"/>
        <v>-0.82903239987223176</v>
      </c>
      <c r="I304">
        <f t="shared" si="30"/>
        <v>-9.9483887984667803</v>
      </c>
      <c r="K304">
        <f t="shared" si="31"/>
        <v>-0.88255860762491845</v>
      </c>
      <c r="M304">
        <f t="shared" si="32"/>
        <v>-0.88255860762491845</v>
      </c>
      <c r="N304" s="13">
        <f t="shared" si="33"/>
        <v>2.8650549163837758E-3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5.784468474148273</v>
      </c>
      <c r="H305" s="10">
        <f t="shared" si="34"/>
        <v>-0.81907296209891522</v>
      </c>
      <c r="I305">
        <f t="shared" si="30"/>
        <v>-9.8288755451869818</v>
      </c>
      <c r="K305">
        <f t="shared" si="31"/>
        <v>-0.87270284545369436</v>
      </c>
      <c r="M305">
        <f t="shared" si="32"/>
        <v>-0.87270284545369436</v>
      </c>
      <c r="N305" s="13">
        <f t="shared" si="33"/>
        <v>2.8761643886472165E-3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5.798748228189468</v>
      </c>
      <c r="H306" s="10">
        <f t="shared" si="34"/>
        <v>-0.80922429481937808</v>
      </c>
      <c r="I306">
        <f t="shared" si="30"/>
        <v>-9.7106915378325365</v>
      </c>
      <c r="K306">
        <f t="shared" si="31"/>
        <v>-0.86295670157755222</v>
      </c>
      <c r="M306">
        <f t="shared" si="32"/>
        <v>-0.86295670157755222</v>
      </c>
      <c r="N306" s="13">
        <f t="shared" si="33"/>
        <v>2.8871715360258786E-3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5.8130279822306612</v>
      </c>
      <c r="H307" s="10">
        <f t="shared" si="34"/>
        <v>-0.79948526830329347</v>
      </c>
      <c r="I307">
        <f t="shared" si="30"/>
        <v>-9.5938232196395212</v>
      </c>
      <c r="K307">
        <f t="shared" si="31"/>
        <v>-0.8533189775128136</v>
      </c>
      <c r="M307">
        <f t="shared" si="32"/>
        <v>-0.8533189775128136</v>
      </c>
      <c r="N307" s="13">
        <f t="shared" si="33"/>
        <v>2.8980682472551727E-3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5.8273077362718482</v>
      </c>
      <c r="H308" s="10">
        <f t="shared" si="34"/>
        <v>-0.78985476355309359</v>
      </c>
      <c r="I308">
        <f t="shared" si="30"/>
        <v>-9.4782571626371226</v>
      </c>
      <c r="K308">
        <f t="shared" si="31"/>
        <v>-0.84378848707307796</v>
      </c>
      <c r="M308">
        <f t="shared" si="32"/>
        <v>-0.84378848707307796</v>
      </c>
      <c r="N308" s="13">
        <f t="shared" si="33"/>
        <v>2.9088465327301162E-3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5.8415874903130485</v>
      </c>
      <c r="H309" s="10">
        <f t="shared" si="34"/>
        <v>-0.78033167220266619</v>
      </c>
      <c r="I309">
        <f t="shared" si="30"/>
        <v>-9.3639800664319939</v>
      </c>
      <c r="K309">
        <f t="shared" si="31"/>
        <v>-0.83436405627269861</v>
      </c>
      <c r="M309">
        <f t="shared" si="32"/>
        <v>-0.83436405627269861</v>
      </c>
      <c r="N309" s="13">
        <f t="shared" si="33"/>
        <v>2.9194985282914926E-3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5.8558672443542417</v>
      </c>
      <c r="H310" s="10">
        <f t="shared" si="34"/>
        <v>-0.77091489641695088</v>
      </c>
      <c r="I310">
        <f t="shared" si="30"/>
        <v>-9.250978757003411</v>
      </c>
      <c r="K310">
        <f t="shared" si="31"/>
        <v>-0.82504452322994348</v>
      </c>
      <c r="M310">
        <f t="shared" si="32"/>
        <v>-0.82504452322994348</v>
      </c>
      <c r="N310" s="13">
        <f t="shared" si="33"/>
        <v>2.9300164989138479E-3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5.8701469983954349</v>
      </c>
      <c r="H311" s="10">
        <f t="shared" si="34"/>
        <v>-0.7616033487922883</v>
      </c>
      <c r="I311">
        <f t="shared" si="30"/>
        <v>-9.1392401855074592</v>
      </c>
      <c r="K311">
        <f t="shared" si="31"/>
        <v>-0.81582873806975953</v>
      </c>
      <c r="M311">
        <f t="shared" si="32"/>
        <v>-0.81582873806975953</v>
      </c>
      <c r="N311" s="13">
        <f t="shared" si="33"/>
        <v>2.9403928422932915E-3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5.8844267524366218</v>
      </c>
      <c r="H312" s="10">
        <f t="shared" si="34"/>
        <v>-0.75239595225768885</v>
      </c>
      <c r="I312">
        <f t="shared" si="30"/>
        <v>-9.0287514270922671</v>
      </c>
      <c r="K312">
        <f t="shared" si="31"/>
        <v>-0.80671556282633783</v>
      </c>
      <c r="M312">
        <f t="shared" si="32"/>
        <v>-0.80671556282633783</v>
      </c>
      <c r="N312" s="13">
        <f t="shared" si="33"/>
        <v>2.9506200923296818E-3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5.8987065064778221</v>
      </c>
      <c r="H313" s="10">
        <f t="shared" si="34"/>
        <v>-0.7432916399769165</v>
      </c>
      <c r="I313">
        <f t="shared" si="30"/>
        <v>-8.919499679722998</v>
      </c>
      <c r="K313">
        <f t="shared" si="31"/>
        <v>-0.79770387134541798</v>
      </c>
      <c r="M313">
        <f t="shared" si="32"/>
        <v>-0.79770387134541798</v>
      </c>
      <c r="N313" s="13">
        <f t="shared" si="33"/>
        <v>2.9606909224993371E-3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5.9129862605190171</v>
      </c>
      <c r="H314" s="10">
        <f t="shared" si="34"/>
        <v>-0.73428935525150685</v>
      </c>
      <c r="I314">
        <f t="shared" si="30"/>
        <v>-8.8114722630180822</v>
      </c>
      <c r="K314">
        <f t="shared" si="31"/>
        <v>-0.78879254918648889</v>
      </c>
      <c r="M314">
        <f t="shared" si="32"/>
        <v>-0.78879254918648889</v>
      </c>
      <c r="N314" s="13">
        <f t="shared" si="33"/>
        <v>2.9705981491142631E-3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5.9272660145602103</v>
      </c>
      <c r="H315" s="10">
        <f t="shared" si="34"/>
        <v>-0.72538805142458351</v>
      </c>
      <c r="I315">
        <f t="shared" si="30"/>
        <v>-8.7046566170950026</v>
      </c>
      <c r="K315">
        <f t="shared" si="31"/>
        <v>-0.7799804935247836</v>
      </c>
      <c r="M315">
        <f t="shared" si="32"/>
        <v>-0.7799804935247836</v>
      </c>
      <c r="N315" s="13">
        <f t="shared" si="33"/>
        <v>2.9803347344636993E-3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5.9415457686013973</v>
      </c>
      <c r="H316" s="10">
        <f t="shared" si="34"/>
        <v>-0.7165866917856224</v>
      </c>
      <c r="I316">
        <f t="shared" si="30"/>
        <v>-8.5990403014274683</v>
      </c>
      <c r="K316">
        <f t="shared" si="31"/>
        <v>-0.77126661305326061</v>
      </c>
      <c r="M316">
        <f t="shared" si="32"/>
        <v>-0.77126661305326061</v>
      </c>
      <c r="N316" s="13">
        <f t="shared" si="33"/>
        <v>2.9898937898351135E-3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5.9558255226425967</v>
      </c>
      <c r="H317" s="10">
        <f t="shared" si="34"/>
        <v>-0.70788424947606154</v>
      </c>
      <c r="I317">
        <f t="shared" si="30"/>
        <v>-8.4946109937127385</v>
      </c>
      <c r="K317">
        <f t="shared" si="31"/>
        <v>-0.76264982788450353</v>
      </c>
      <c r="M317">
        <f t="shared" si="32"/>
        <v>-0.76264982788450353</v>
      </c>
      <c r="N317" s="13">
        <f t="shared" si="33"/>
        <v>2.9992685784112068E-3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5.9701052766837908</v>
      </c>
      <c r="H318" s="10">
        <f t="shared" si="34"/>
        <v>-0.69927970739586742</v>
      </c>
      <c r="I318">
        <f t="shared" si="30"/>
        <v>-8.3913564887504091</v>
      </c>
      <c r="K318">
        <f t="shared" si="31"/>
        <v>-0.75412906945267899</v>
      </c>
      <c r="M318">
        <f t="shared" si="32"/>
        <v>-0.75412906945267899</v>
      </c>
      <c r="N318" s="13">
        <f t="shared" si="33"/>
        <v>3.0084525180392005E-3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5.984385030724984</v>
      </c>
      <c r="H319" s="10">
        <f t="shared" si="34"/>
        <v>-0.69077205811091891</v>
      </c>
      <c r="I319">
        <f t="shared" si="30"/>
        <v>-8.2892646973310278</v>
      </c>
      <c r="K319">
        <f t="shared" si="31"/>
        <v>-0.74570328041546552</v>
      </c>
      <c r="M319">
        <f t="shared" si="32"/>
        <v>-0.74570328041546552</v>
      </c>
      <c r="N319" s="13">
        <f t="shared" si="33"/>
        <v>3.0174391838715194E-3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5.99866478476617</v>
      </c>
      <c r="H320" s="10">
        <f t="shared" si="34"/>
        <v>-0.68236030376135492</v>
      </c>
      <c r="I320">
        <f t="shared" si="30"/>
        <v>-8.1883236451362595</v>
      </c>
      <c r="K320">
        <f t="shared" si="31"/>
        <v>-0.73737141455611033</v>
      </c>
      <c r="M320">
        <f t="shared" si="32"/>
        <v>-0.73737141455611033</v>
      </c>
      <c r="N320" s="13">
        <f t="shared" si="33"/>
        <v>3.0262223108728542E-3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6.0129445388073712</v>
      </c>
      <c r="H321" s="10">
        <f t="shared" si="34"/>
        <v>-0.67404345597077608</v>
      </c>
      <c r="I321">
        <f t="shared" si="30"/>
        <v>-8.0885214716493135</v>
      </c>
      <c r="K321">
        <f t="shared" si="31"/>
        <v>-0.72913243668555394</v>
      </c>
      <c r="M321">
        <f t="shared" si="32"/>
        <v>-0.72913243668555394</v>
      </c>
      <c r="N321" s="13">
        <f t="shared" si="33"/>
        <v>3.0347957961931668E-3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6.0272242928485653</v>
      </c>
      <c r="H322" s="10">
        <f t="shared" si="34"/>
        <v>-0.66582053575641298</v>
      </c>
      <c r="I322">
        <f t="shared" si="30"/>
        <v>-7.9898464290769553</v>
      </c>
      <c r="K322">
        <f t="shared" si="31"/>
        <v>-0.72098532254476633</v>
      </c>
      <c r="M322">
        <f t="shared" si="32"/>
        <v>-0.72098532254476633</v>
      </c>
      <c r="N322" s="13">
        <f t="shared" si="33"/>
        <v>3.0431537014044842E-3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6.0415040468897585</v>
      </c>
      <c r="H323" s="10">
        <f t="shared" si="34"/>
        <v>-0.65769057344011383</v>
      </c>
      <c r="I323">
        <f t="shared" si="30"/>
        <v>-7.8922868812813665</v>
      </c>
      <c r="K323">
        <f t="shared" si="31"/>
        <v>-0.71292905870716961</v>
      </c>
      <c r="M323">
        <f t="shared" si="32"/>
        <v>-0.71292905870716961</v>
      </c>
      <c r="N323" s="13">
        <f t="shared" si="33"/>
        <v>3.0512902545987374E-3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6.0557838009309446</v>
      </c>
      <c r="H324" s="10">
        <f t="shared" si="34"/>
        <v>-0.64965260856029661</v>
      </c>
      <c r="I324">
        <f t="shared" si="30"/>
        <v>-7.7958313027235597</v>
      </c>
      <c r="K324">
        <f t="shared" si="31"/>
        <v>-0.70496264248133134</v>
      </c>
      <c r="M324">
        <f t="shared" si="32"/>
        <v>-0.70496264248133134</v>
      </c>
      <c r="N324" s="13">
        <f t="shared" si="33"/>
        <v>3.0591998523460122E-3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6.0700635549721467</v>
      </c>
      <c r="H325" s="10">
        <f t="shared" si="34"/>
        <v>-0.6417056897847534</v>
      </c>
      <c r="I325">
        <f t="shared" si="30"/>
        <v>-7.7004682774170412</v>
      </c>
      <c r="K325">
        <f t="shared" si="31"/>
        <v>-0.69708508181384687</v>
      </c>
      <c r="M325">
        <f t="shared" si="32"/>
        <v>-0.69708508181384687</v>
      </c>
      <c r="N325" s="13">
        <f t="shared" si="33"/>
        <v>3.066877061512022E-3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6.0843433090133399</v>
      </c>
      <c r="H326" s="10">
        <f t="shared" si="34"/>
        <v>-0.63384887482441354</v>
      </c>
      <c r="I326">
        <f t="shared" si="30"/>
        <v>-7.6061864978929625</v>
      </c>
      <c r="K326">
        <f t="shared" si="31"/>
        <v>-0.68929539519254202</v>
      </c>
      <c r="M326">
        <f t="shared" si="32"/>
        <v>-0.68929539519254202</v>
      </c>
      <c r="N326" s="13">
        <f t="shared" si="33"/>
        <v>3.0743166209332854E-3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6.0986230630545331</v>
      </c>
      <c r="H327" s="10">
        <f t="shared" si="34"/>
        <v>-0.62608123034792107</v>
      </c>
      <c r="I327">
        <f t="shared" si="30"/>
        <v>-7.5129747641750528</v>
      </c>
      <c r="K327">
        <f t="shared" si="31"/>
        <v>-0.68159261154987927</v>
      </c>
      <c r="M327">
        <f t="shared" si="32"/>
        <v>-0.68159261154987927</v>
      </c>
      <c r="N327" s="13">
        <f t="shared" si="33"/>
        <v>3.0815134429491181E-3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6.1129028170957262</v>
      </c>
      <c r="H328" s="10">
        <f t="shared" si="34"/>
        <v>-0.61840183189715769</v>
      </c>
      <c r="I328">
        <f t="shared" si="30"/>
        <v>-7.4208219827658919</v>
      </c>
      <c r="K328">
        <f t="shared" si="31"/>
        <v>-0.67397577016673915</v>
      </c>
      <c r="M328">
        <f t="shared" si="32"/>
        <v>-0.67397577016673915</v>
      </c>
      <c r="N328" s="13">
        <f t="shared" si="33"/>
        <v>3.0884626147912506E-3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6.1271825711369203</v>
      </c>
      <c r="H329" s="10">
        <f t="shared" si="34"/>
        <v>-0.61080976380363428</v>
      </c>
      <c r="I329">
        <f t="shared" si="30"/>
        <v>-7.3297171656436113</v>
      </c>
      <c r="K329">
        <f t="shared" si="31"/>
        <v>-0.66644392057650681</v>
      </c>
      <c r="M329">
        <f t="shared" si="32"/>
        <v>-0.66644392057650681</v>
      </c>
      <c r="N329" s="13">
        <f t="shared" si="33"/>
        <v>3.0951593998285588E-3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6.1414623251781153</v>
      </c>
      <c r="H330" s="10">
        <f t="shared" si="34"/>
        <v>-0.60330411910575898</v>
      </c>
      <c r="I330">
        <f t="shared" si="30"/>
        <v>-7.2396494292691074</v>
      </c>
      <c r="K330">
        <f t="shared" si="31"/>
        <v>-0.65899612246952122</v>
      </c>
      <c r="M330">
        <f t="shared" si="32"/>
        <v>-0.65899612246952122</v>
      </c>
      <c r="N330" s="13">
        <f t="shared" si="33"/>
        <v>3.101599238669304E-3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6.1557420792193085</v>
      </c>
      <c r="H331" s="10">
        <f t="shared" si="34"/>
        <v>-0.59588399946698667</v>
      </c>
      <c r="I331">
        <f t="shared" si="30"/>
        <v>-7.15060799360384</v>
      </c>
      <c r="K331">
        <f t="shared" si="31"/>
        <v>-0.65163144559790009</v>
      </c>
      <c r="M331">
        <f t="shared" si="32"/>
        <v>-0.65163144559790009</v>
      </c>
      <c r="N331" s="13">
        <f t="shared" si="33"/>
        <v>3.1077777501190944E-3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6.1700218332605017</v>
      </c>
      <c r="H332" s="10">
        <f t="shared" si="34"/>
        <v>-0.58854851509483508</v>
      </c>
      <c r="I332">
        <f t="shared" si="30"/>
        <v>-7.0625821811380209</v>
      </c>
      <c r="K332">
        <f t="shared" si="31"/>
        <v>-0.6443489696807575</v>
      </c>
      <c r="M332">
        <f t="shared" si="32"/>
        <v>-0.6443489696807575</v>
      </c>
      <c r="N332" s="13">
        <f t="shared" si="33"/>
        <v>3.1136907319955906E-3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6.1843015873016949</v>
      </c>
      <c r="H333" s="10">
        <f t="shared" si="34"/>
        <v>-0.58129678466076562</v>
      </c>
      <c r="I333">
        <f t="shared" si="30"/>
        <v>-6.975561415929187</v>
      </c>
      <c r="K333">
        <f t="shared" si="31"/>
        <v>-0.63714778430984209</v>
      </c>
      <c r="M333">
        <f t="shared" si="32"/>
        <v>-0.63714778430984209</v>
      </c>
      <c r="N333" s="13">
        <f t="shared" si="33"/>
        <v>3.1193341618011403E-3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6.1985813413428881</v>
      </c>
      <c r="H334" s="10">
        <f t="shared" si="34"/>
        <v>-0.57412793522092376</v>
      </c>
      <c r="I334">
        <f t="shared" si="30"/>
        <v>-6.8895352226510855</v>
      </c>
      <c r="K334">
        <f t="shared" si="31"/>
        <v>-0.63002698885560582</v>
      </c>
      <c r="M334">
        <f t="shared" si="32"/>
        <v>-0.63002698885560582</v>
      </c>
      <c r="N334" s="13">
        <f t="shared" si="33"/>
        <v>3.1247041972530618E-3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6.2128610953840822</v>
      </c>
      <c r="H335" s="10">
        <f t="shared" si="34"/>
        <v>-0.5670411021377264</v>
      </c>
      <c r="I335">
        <f t="shared" si="30"/>
        <v>-6.8044932256527169</v>
      </c>
      <c r="K335">
        <f t="shared" si="31"/>
        <v>-0.62298569237372325</v>
      </c>
      <c r="M335">
        <f t="shared" si="32"/>
        <v>-0.62298569237372325</v>
      </c>
      <c r="N335" s="13">
        <f t="shared" si="33"/>
        <v>3.1297971766735939E-3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6.2271408494252753</v>
      </c>
      <c r="H336" s="10">
        <f t="shared" si="34"/>
        <v>-0.56003542900229741</v>
      </c>
      <c r="I336">
        <f t="shared" si="30"/>
        <v>-6.7204251480275694</v>
      </c>
      <c r="K336">
        <f t="shared" si="31"/>
        <v>-0.61602301351207744</v>
      </c>
      <c r="M336">
        <f t="shared" si="32"/>
        <v>-0.61602301351207744</v>
      </c>
      <c r="N336" s="13">
        <f t="shared" si="33"/>
        <v>3.134609619239761E-3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6.2414206034664694</v>
      </c>
      <c r="H337" s="10">
        <f t="shared" si="34"/>
        <v>-0.55311006755773562</v>
      </c>
      <c r="I337">
        <f t="shared" si="30"/>
        <v>-6.6373208106928274</v>
      </c>
      <c r="K337">
        <f t="shared" si="31"/>
        <v>-0.60913808041822248</v>
      </c>
      <c r="M337">
        <f t="shared" si="32"/>
        <v>-0.60913808041822248</v>
      </c>
      <c r="N337" s="13">
        <f t="shared" si="33"/>
        <v>3.1391382250948816E-3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6.2557003575076626</v>
      </c>
      <c r="H338" s="10">
        <f t="shared" si="34"/>
        <v>-0.546264177623217</v>
      </c>
      <c r="I338">
        <f t="shared" si="30"/>
        <v>-6.5551701314786044</v>
      </c>
      <c r="K338">
        <f t="shared" si="31"/>
        <v>-0.60233003064734969</v>
      </c>
      <c r="M338">
        <f t="shared" si="32"/>
        <v>-0.60233003064734969</v>
      </c>
      <c r="N338" s="13">
        <f t="shared" si="33"/>
        <v>3.143379875323649E-3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6.2699801115488567</v>
      </c>
      <c r="H339" s="10">
        <f t="shared" si="34"/>
        <v>-0.53949692701891172</v>
      </c>
      <c r="I339">
        <f t="shared" si="30"/>
        <v>-6.4739631242269411</v>
      </c>
      <c r="K339">
        <f t="shared" si="31"/>
        <v>-0.59559801107075272</v>
      </c>
      <c r="M339">
        <f t="shared" si="32"/>
        <v>-0.59559801107075272</v>
      </c>
      <c r="N339" s="13">
        <f t="shared" si="33"/>
        <v>3.1473316317917285E-3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6.2842598655900499</v>
      </c>
      <c r="H340" s="10">
        <f t="shared" si="34"/>
        <v>-0.53280749149172169</v>
      </c>
      <c r="I340">
        <f t="shared" ref="I340:I403" si="37">H340*$E$6</f>
        <v>-6.3936898979006607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$4/$E$4)*G340/$L$10-1)))</f>
        <v>-0.58894117778482213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$4/$E$4)*G340/$L$10-1)))</f>
        <v>-0.58894117778482213</v>
      </c>
      <c r="N340" s="13">
        <f t="shared" ref="N340:N403" si="40">(M340-H340)^2*O340</f>
        <v>3.1509907368522131E-3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6.298539619631244</v>
      </c>
      <c r="H341" s="10">
        <f t="shared" ref="H341:H404" si="41">-(-$B$4)*(1+D341+$E$5*D341^3)*EXP(-D341)</f>
        <v>-0.52619505464181626</v>
      </c>
      <c r="I341">
        <f t="shared" si="37"/>
        <v>-6.3143406557017947</v>
      </c>
      <c r="K341">
        <f t="shared" si="38"/>
        <v>-0.582358696020567</v>
      </c>
      <c r="M341">
        <f t="shared" si="39"/>
        <v>-0.582358696020567</v>
      </c>
      <c r="N341" s="13">
        <f t="shared" si="40"/>
        <v>3.1543546129209222E-3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6.3128193736724372</v>
      </c>
      <c r="H342" s="10">
        <f t="shared" si="41"/>
        <v>-0.51965880784997165</v>
      </c>
      <c r="I342">
        <f t="shared" si="37"/>
        <v>-6.2359056941996602</v>
      </c>
      <c r="K342">
        <f t="shared" si="38"/>
        <v>-0.57584974005368506</v>
      </c>
      <c r="M342">
        <f t="shared" si="39"/>
        <v>-0.57584974005368506</v>
      </c>
      <c r="N342" s="13">
        <f t="shared" si="40"/>
        <v>3.1574208619223163E-3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6.3270991277136313</v>
      </c>
      <c r="H343" s="10">
        <f t="shared" si="41"/>
        <v>-0.51319795020569081</v>
      </c>
      <c r="I343">
        <f t="shared" si="37"/>
        <v>-6.1583754024682893</v>
      </c>
      <c r="K343">
        <f t="shared" si="38"/>
        <v>-0.5694134931151813</v>
      </c>
      <c r="M343">
        <f t="shared" si="39"/>
        <v>-0.5694134931151813</v>
      </c>
      <c r="N343" s="13">
        <f t="shared" si="40"/>
        <v>3.1601872646087664E-3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6.3413788817548244</v>
      </c>
      <c r="H344" s="10">
        <f t="shared" si="41"/>
        <v>-0.50681168843611135</v>
      </c>
      <c r="I344">
        <f t="shared" si="37"/>
        <v>-6.0817402612333362</v>
      </c>
      <c r="K344">
        <f t="shared" si="38"/>
        <v>-0.56304914730255928</v>
      </c>
      <c r="M344">
        <f t="shared" si="39"/>
        <v>-0.56304914730255928</v>
      </c>
      <c r="N344" s="13">
        <f t="shared" si="40"/>
        <v>3.1626517797554233E-3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6.3556586357960176</v>
      </c>
      <c r="H345" s="10">
        <f t="shared" si="41"/>
        <v>-0.50049923683567665</v>
      </c>
      <c r="I345">
        <f t="shared" si="37"/>
        <v>-6.0059908420281198</v>
      </c>
      <c r="K345">
        <f t="shared" si="38"/>
        <v>-0.55675590349157766</v>
      </c>
      <c r="M345">
        <f t="shared" si="39"/>
        <v>-0.55675590349157766</v>
      </c>
      <c r="N345" s="13">
        <f t="shared" si="40"/>
        <v>3.1648125432331645E-3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6.3699383898372108</v>
      </c>
      <c r="H346" s="10">
        <f t="shared" si="41"/>
        <v>-0.49425981719657436</v>
      </c>
      <c r="I346">
        <f t="shared" si="37"/>
        <v>-5.9311178063588921</v>
      </c>
      <c r="K346">
        <f t="shared" si="38"/>
        <v>-0.55053297124859002</v>
      </c>
      <c r="M346">
        <f t="shared" si="39"/>
        <v>-0.55053297124859002</v>
      </c>
      <c r="N346" s="13">
        <f t="shared" si="40"/>
        <v>3.1666678669618866E-3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6.3842181438784058</v>
      </c>
      <c r="H347" s="10">
        <f t="shared" si="41"/>
        <v>-0.48809265873992458</v>
      </c>
      <c r="I347">
        <f t="shared" si="37"/>
        <v>-5.8571119048790949</v>
      </c>
      <c r="K347">
        <f t="shared" si="38"/>
        <v>-0.54437956874347737</v>
      </c>
      <c r="M347">
        <f t="shared" si="39"/>
        <v>-0.54437956874347737</v>
      </c>
      <c r="N347" s="13">
        <f t="shared" si="40"/>
        <v>3.1682162377480515E-3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6.3984978979195999</v>
      </c>
      <c r="H348" s="10">
        <f t="shared" si="41"/>
        <v>-0.48199699804771418</v>
      </c>
      <c r="I348">
        <f t="shared" si="37"/>
        <v>-5.7839639765725703</v>
      </c>
      <c r="K348">
        <f t="shared" si="38"/>
        <v>-0.5382949226631768</v>
      </c>
      <c r="M348">
        <f t="shared" si="39"/>
        <v>-0.5382949226631768</v>
      </c>
      <c r="N348" s="13">
        <f t="shared" si="40"/>
        <v>3.1694563160083126E-3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6.4127776519607931</v>
      </c>
      <c r="H349" s="10">
        <f t="shared" si="41"/>
        <v>-0.4759720789954634</v>
      </c>
      <c r="I349">
        <f t="shared" si="37"/>
        <v>-5.711664947945561</v>
      </c>
      <c r="K349">
        <f t="shared" si="38"/>
        <v>-0.53227826812580725</v>
      </c>
      <c r="M349">
        <f t="shared" si="39"/>
        <v>-0.53227826812580725</v>
      </c>
      <c r="N349" s="13">
        <f t="shared" si="40"/>
        <v>3.1703869343820525E-3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6.4270574060019863</v>
      </c>
      <c r="H350" s="10">
        <f t="shared" si="41"/>
        <v>-0.47001715268562189</v>
      </c>
      <c r="I350">
        <f t="shared" si="37"/>
        <v>-5.6402058322274629</v>
      </c>
      <c r="K350">
        <f t="shared" si="38"/>
        <v>-0.52632884859541096</v>
      </c>
      <c r="M350">
        <f t="shared" si="39"/>
        <v>-0.52632884859541096</v>
      </c>
      <c r="N350" s="13">
        <f t="shared" si="40"/>
        <v>3.1710070962365552E-3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6.4413371600431795</v>
      </c>
      <c r="H351" s="10">
        <f t="shared" si="41"/>
        <v>-0.46413147738167582</v>
      </c>
      <c r="I351">
        <f t="shared" si="37"/>
        <v>-5.5695777285801098</v>
      </c>
      <c r="K351">
        <f t="shared" si="38"/>
        <v>-0.52044591579730848</v>
      </c>
      <c r="M351">
        <f t="shared" si="39"/>
        <v>-0.52044591579730848</v>
      </c>
      <c r="N351" s="13">
        <f t="shared" si="40"/>
        <v>3.1713159740680836E-3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6.4556169140843727</v>
      </c>
      <c r="H352" s="10">
        <f t="shared" si="41"/>
        <v>-0.45831431844296949</v>
      </c>
      <c r="I352">
        <f t="shared" si="37"/>
        <v>-5.4997718213156341</v>
      </c>
      <c r="K352">
        <f t="shared" si="38"/>
        <v>-0.51462872963407258</v>
      </c>
      <c r="M352">
        <f t="shared" si="39"/>
        <v>-0.51462872963407258</v>
      </c>
      <c r="N352" s="13">
        <f t="shared" si="40"/>
        <v>3.1713129078006367E-3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6.4698966681255676</v>
      </c>
      <c r="H353" s="10">
        <f t="shared" si="41"/>
        <v>-0.45256494826021698</v>
      </c>
      <c r="I353">
        <f t="shared" si="37"/>
        <v>-5.4307793791226038</v>
      </c>
      <c r="K353">
        <f t="shared" si="38"/>
        <v>-0.50887655810212684</v>
      </c>
      <c r="M353">
        <f t="shared" si="39"/>
        <v>-0.50887655810212684</v>
      </c>
      <c r="N353" s="13">
        <f t="shared" si="40"/>
        <v>3.1709974029874794E-3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6.4841764221667608</v>
      </c>
      <c r="H354" s="10">
        <f t="shared" si="41"/>
        <v>-0.44688264619170992</v>
      </c>
      <c r="I354">
        <f t="shared" si="37"/>
        <v>-5.362591754300519</v>
      </c>
      <c r="K354">
        <f t="shared" si="38"/>
        <v>-0.5031886772089762</v>
      </c>
      <c r="M354">
        <f t="shared" si="39"/>
        <v>-0.5031886772089762</v>
      </c>
      <c r="N354" s="13">
        <f t="shared" si="40"/>
        <v>3.1703691289173522E-3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6.498456176207954</v>
      </c>
      <c r="H355" s="10">
        <f t="shared" si="41"/>
        <v>-0.44126669850019934</v>
      </c>
      <c r="I355">
        <f t="shared" si="37"/>
        <v>-5.2952003820023918</v>
      </c>
      <c r="K355">
        <f t="shared" si="38"/>
        <v>-0.49756437089106526</v>
      </c>
      <c r="M355">
        <f t="shared" si="39"/>
        <v>-0.49756437089106526</v>
      </c>
      <c r="N355" s="13">
        <f t="shared" si="40"/>
        <v>3.1694279166292662E-3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6.5127359302491481</v>
      </c>
      <c r="H356" s="10">
        <f t="shared" si="41"/>
        <v>-0.43571639829045289</v>
      </c>
      <c r="I356">
        <f t="shared" si="37"/>
        <v>-5.2285967794854349</v>
      </c>
      <c r="K356">
        <f t="shared" si="38"/>
        <v>-0.49200293093227609</v>
      </c>
      <c r="M356">
        <f t="shared" si="39"/>
        <v>-0.49200293093227609</v>
      </c>
      <c r="N356" s="13">
        <f t="shared" si="40"/>
        <v>3.1681737568390292E-3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6.5270156842903413</v>
      </c>
      <c r="H357" s="10">
        <f t="shared" si="41"/>
        <v>-0.43023104544746843</v>
      </c>
      <c r="I357">
        <f t="shared" si="37"/>
        <v>-5.1627725453696209</v>
      </c>
      <c r="K357">
        <f t="shared" si="38"/>
        <v>-0.48650365688306629</v>
      </c>
      <c r="M357">
        <f t="shared" si="39"/>
        <v>-0.48650365688306629</v>
      </c>
      <c r="N357" s="13">
        <f t="shared" si="40"/>
        <v>3.1666067977817796E-3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6.5412954383315354</v>
      </c>
      <c r="H358" s="10">
        <f t="shared" si="41"/>
        <v>-0.42480994657534421</v>
      </c>
      <c r="I358">
        <f t="shared" si="37"/>
        <v>-5.097719358904131</v>
      </c>
      <c r="K358">
        <f t="shared" si="38"/>
        <v>-0.48106585598024382</v>
      </c>
      <c r="M358">
        <f t="shared" si="39"/>
        <v>-0.48106585598024382</v>
      </c>
      <c r="N358" s="13">
        <f t="shared" si="40"/>
        <v>3.1647273429722721E-3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6.5555751923727286</v>
      </c>
      <c r="H359" s="10">
        <f t="shared" si="41"/>
        <v>-0.41945241493679053</v>
      </c>
      <c r="I359">
        <f t="shared" si="37"/>
        <v>-5.0334289792414868</v>
      </c>
      <c r="K359">
        <f t="shared" si="38"/>
        <v>-0.47568884306739212</v>
      </c>
      <c r="M359">
        <f t="shared" si="39"/>
        <v>-0.47568884306739212</v>
      </c>
      <c r="N359" s="13">
        <f t="shared" si="40"/>
        <v>3.1625358488883179E-3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6.5698549464139226</v>
      </c>
      <c r="H360" s="10">
        <f t="shared" si="41"/>
        <v>-0.41415777039327389</v>
      </c>
      <c r="I360">
        <f t="shared" si="37"/>
        <v>-4.9698932447192865</v>
      </c>
      <c r="K360">
        <f t="shared" si="38"/>
        <v>-0.47037194051593445</v>
      </c>
      <c r="M360">
        <f t="shared" si="39"/>
        <v>-0.47037194051593445</v>
      </c>
      <c r="N360" s="13">
        <f t="shared" si="40"/>
        <v>3.1600329225794227E-3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6.5841347004551158</v>
      </c>
      <c r="H361" s="10">
        <f t="shared" si="41"/>
        <v>-0.40892533934579023</v>
      </c>
      <c r="I361">
        <f t="shared" si="37"/>
        <v>-4.9071040721494832</v>
      </c>
      <c r="K361">
        <f t="shared" si="38"/>
        <v>-0.46511447814685219</v>
      </c>
      <c r="M361">
        <f t="shared" si="39"/>
        <v>-0.46511447814685219</v>
      </c>
      <c r="N361" s="13">
        <f t="shared" si="40"/>
        <v>3.1572193192050072E-3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6.598414454496309</v>
      </c>
      <c r="H362" s="10">
        <f t="shared" si="41"/>
        <v>-0.40375445467624987</v>
      </c>
      <c r="I362">
        <f t="shared" si="37"/>
        <v>-4.8450534561149983</v>
      </c>
      <c r="K362">
        <f t="shared" si="38"/>
        <v>-0.45991579315304376</v>
      </c>
      <c r="M362">
        <f t="shared" si="39"/>
        <v>-0.45991579315304376</v>
      </c>
      <c r="N362" s="13">
        <f t="shared" si="40"/>
        <v>3.1540959395050094E-3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6.6126942085375022</v>
      </c>
      <c r="H363" s="10">
        <f t="shared" si="41"/>
        <v>-0.3986444556894746</v>
      </c>
      <c r="I363">
        <f t="shared" si="37"/>
        <v>-4.7837334682736952</v>
      </c>
      <c r="K363">
        <f t="shared" si="38"/>
        <v>-0.45477523002234188</v>
      </c>
      <c r="M363">
        <f t="shared" si="39"/>
        <v>-0.45477523002234188</v>
      </c>
      <c r="N363" s="13">
        <f t="shared" si="40"/>
        <v>3.1506638272072725E-3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6.6269739625786972</v>
      </c>
      <c r="H364" s="10">
        <f t="shared" si="41"/>
        <v>-0.39359468805578901</v>
      </c>
      <c r="I364">
        <f t="shared" si="37"/>
        <v>-4.7231362566694681</v>
      </c>
      <c r="K364">
        <f t="shared" si="38"/>
        <v>-0.44969214046117284</v>
      </c>
      <c r="M364">
        <f t="shared" si="39"/>
        <v>-0.44969214046117284</v>
      </c>
      <c r="N364" s="13">
        <f t="shared" si="40"/>
        <v>3.1469241663743038E-3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6.6412537166198904</v>
      </c>
      <c r="H365" s="10">
        <f t="shared" si="41"/>
        <v>-0.38860450375420597</v>
      </c>
      <c r="I365">
        <f t="shared" si="37"/>
        <v>-4.663254045050472</v>
      </c>
      <c r="K365">
        <f t="shared" si="38"/>
        <v>-0.44466588331887263</v>
      </c>
      <c r="M365">
        <f t="shared" si="39"/>
        <v>-0.44466588331887263</v>
      </c>
      <c r="N365" s="13">
        <f t="shared" si="40"/>
        <v>3.1428782786936255E-3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6.6555334706610845</v>
      </c>
      <c r="H366" s="10">
        <f t="shared" si="41"/>
        <v>-0.38367326101618981</v>
      </c>
      <c r="I366">
        <f t="shared" si="37"/>
        <v>-4.6040791321942773</v>
      </c>
      <c r="K366">
        <f t="shared" si="38"/>
        <v>-0.43969582451264788</v>
      </c>
      <c r="M366">
        <f t="shared" si="39"/>
        <v>-0.43969582451264788</v>
      </c>
      <c r="N366" s="13">
        <f t="shared" si="40"/>
        <v>3.1385276207146757E-3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6.6698132247022777</v>
      </c>
      <c r="H367" s="10">
        <f t="shared" si="41"/>
        <v>-0.37880032426999621</v>
      </c>
      <c r="I367">
        <f t="shared" si="37"/>
        <v>-4.5456038912399546</v>
      </c>
      <c r="K367">
        <f t="shared" si="38"/>
        <v>-0.43478133695319171</v>
      </c>
      <c r="M367">
        <f t="shared" si="39"/>
        <v>-0.43478133695319171</v>
      </c>
      <c r="N367" s="13">
        <f t="shared" si="40"/>
        <v>3.1338737810360949E-3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6.6840929787434709</v>
      </c>
      <c r="H368" s="10">
        <f t="shared" si="41"/>
        <v>-0.37398506408557297</v>
      </c>
      <c r="I368">
        <f t="shared" si="37"/>
        <v>-4.4878207690268752</v>
      </c>
      <c r="K368">
        <f t="shared" si="38"/>
        <v>-0.42992180047094547</v>
      </c>
      <c r="M368">
        <f t="shared" si="39"/>
        <v>-0.42992180047094547</v>
      </c>
      <c r="N368" s="13">
        <f t="shared" si="40"/>
        <v>3.1289184774466556E-3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6.6983727327846641</v>
      </c>
      <c r="H369" s="10">
        <f t="shared" si="41"/>
        <v>-0.3692268571200199</v>
      </c>
      <c r="I369">
        <f t="shared" si="37"/>
        <v>-4.4307222854402388</v>
      </c>
      <c r="K369">
        <f t="shared" si="38"/>
        <v>-0.42511660174301358</v>
      </c>
      <c r="M369">
        <f t="shared" si="39"/>
        <v>-0.42511660174301358</v>
      </c>
      <c r="N369" s="13">
        <f t="shared" si="40"/>
        <v>3.1236635540234504E-3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6.7126524868258581</v>
      </c>
      <c r="H370" s="10">
        <f t="shared" si="41"/>
        <v>-0.36452508606359491</v>
      </c>
      <c r="I370">
        <f t="shared" si="37"/>
        <v>-4.3743010327631389</v>
      </c>
      <c r="K370">
        <f t="shared" si="38"/>
        <v>-0.42036513422072252</v>
      </c>
      <c r="M370">
        <f t="shared" si="39"/>
        <v>-0.42036513422072252</v>
      </c>
      <c r="N370" s="13">
        <f t="shared" si="40"/>
        <v>3.1181109781903316E-3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6.7269322408670513</v>
      </c>
      <c r="H371" s="10">
        <f t="shared" si="41"/>
        <v>-0.35987913958626144</v>
      </c>
      <c r="I371">
        <f t="shared" si="37"/>
        <v>-4.3185496750351371</v>
      </c>
      <c r="K371">
        <f t="shared" si="38"/>
        <v>-0.41566679805783169</v>
      </c>
      <c r="M371">
        <f t="shared" si="39"/>
        <v>-0.41566679805783169</v>
      </c>
      <c r="N371" s="13">
        <f t="shared" si="40"/>
        <v>3.1122628377405633E-3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6.7412119949082463</v>
      </c>
      <c r="H372" s="10">
        <f t="shared" si="41"/>
        <v>-0.35528841228476543</v>
      </c>
      <c r="I372">
        <f t="shared" si="37"/>
        <v>-4.263460947417185</v>
      </c>
      <c r="K372">
        <f t="shared" si="38"/>
        <v>-0.41102100003938391</v>
      </c>
      <c r="M372">
        <f t="shared" si="39"/>
        <v>-0.41102100003938391</v>
      </c>
      <c r="N372" s="13">
        <f t="shared" si="40"/>
        <v>3.1061213378262495E-3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6.7554917489494395</v>
      </c>
      <c r="H373" s="10">
        <f t="shared" si="41"/>
        <v>-0.3507523046302401</v>
      </c>
      <c r="I373">
        <f t="shared" si="37"/>
        <v>-4.2090276555628812</v>
      </c>
      <c r="K373">
        <f t="shared" si="38"/>
        <v>-0.40642715351120828</v>
      </c>
      <c r="M373">
        <f t="shared" si="39"/>
        <v>-0.40642715351120828</v>
      </c>
      <c r="N373" s="13">
        <f t="shared" si="40"/>
        <v>3.0996887979186445E-3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6.7697715029906327</v>
      </c>
      <c r="H374" s="10">
        <f t="shared" si="41"/>
        <v>-0.34627022291632203</v>
      </c>
      <c r="I374">
        <f t="shared" si="37"/>
        <v>-4.1552426749958649</v>
      </c>
      <c r="K374">
        <f t="shared" si="38"/>
        <v>-0.40188467831005686</v>
      </c>
      <c r="M374">
        <f t="shared" si="39"/>
        <v>-0.40188467831005686</v>
      </c>
      <c r="N374" s="13">
        <f t="shared" si="40"/>
        <v>3.0929676487417212E-3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6.7840512570318259</v>
      </c>
      <c r="H375" s="10">
        <f t="shared" si="41"/>
        <v>-0.34184157920778085</v>
      </c>
      <c r="I375">
        <f t="shared" si="37"/>
        <v>-4.10209895049337</v>
      </c>
      <c r="K375">
        <f t="shared" si="38"/>
        <v>-0.39739300069438888</v>
      </c>
      <c r="M375">
        <f t="shared" si="39"/>
        <v>-0.39739300069438888</v>
      </c>
      <c r="N375" s="13">
        <f t="shared" si="40"/>
        <v>3.0859604291827753E-3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6.7983310110730208</v>
      </c>
      <c r="H376" s="10">
        <f t="shared" si="41"/>
        <v>-0.33746579128964455</v>
      </c>
      <c r="I376">
        <f t="shared" si="37"/>
        <v>-4.0495894954757343</v>
      </c>
      <c r="K376">
        <f t="shared" si="38"/>
        <v>-0.39295155327579134</v>
      </c>
      <c r="M376">
        <f t="shared" si="39"/>
        <v>-0.39295155327579134</v>
      </c>
      <c r="N376" s="13">
        <f t="shared" si="40"/>
        <v>3.0786697831833329E-3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6.812610765114214</v>
      </c>
      <c r="H377" s="10">
        <f t="shared" si="41"/>
        <v>-0.33314228261682338</v>
      </c>
      <c r="I377">
        <f t="shared" si="37"/>
        <v>-3.9977073914018808</v>
      </c>
      <c r="K377">
        <f t="shared" si="38"/>
        <v>-0.38855977495103766</v>
      </c>
      <c r="M377">
        <f t="shared" si="39"/>
        <v>-0.38855977495103766</v>
      </c>
      <c r="N377" s="13">
        <f t="shared" si="40"/>
        <v>3.0710984566126986E-3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6.8268905191554072</v>
      </c>
      <c r="H378" s="10">
        <f t="shared" si="41"/>
        <v>-0.32887048226421561</v>
      </c>
      <c r="I378">
        <f t="shared" si="37"/>
        <v>-3.9464457871705871</v>
      </c>
      <c r="K378">
        <f t="shared" si="38"/>
        <v>-0.38421711083477617</v>
      </c>
      <c r="M378">
        <f t="shared" si="39"/>
        <v>-0.38421711083477617</v>
      </c>
      <c r="N378" s="13">
        <f t="shared" si="40"/>
        <v>3.0632492941275896E-3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6.8411702731966004</v>
      </c>
      <c r="H379" s="10">
        <f t="shared" si="41"/>
        <v>-0.32464982487729499</v>
      </c>
      <c r="I379">
        <f t="shared" si="37"/>
        <v>-3.8957978985275399</v>
      </c>
      <c r="K379">
        <f t="shared" si="38"/>
        <v>-0.37992301219285596</v>
      </c>
      <c r="M379">
        <f t="shared" si="39"/>
        <v>-0.37992301219285596</v>
      </c>
      <c r="N379" s="13">
        <f t="shared" si="40"/>
        <v>3.0551252360210899E-3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6.8554500272377936</v>
      </c>
      <c r="H380" s="10">
        <f t="shared" si="41"/>
        <v>-0.32047975062316747</v>
      </c>
      <c r="I380">
        <f t="shared" si="37"/>
        <v>-3.8457570074780096</v>
      </c>
      <c r="K380">
        <f t="shared" si="38"/>
        <v>-0.37567693637627986</v>
      </c>
      <c r="M380">
        <f t="shared" si="39"/>
        <v>-0.37567693637627986</v>
      </c>
      <c r="N380" s="13">
        <f t="shared" si="40"/>
        <v>3.046729315063593E-3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6.8697297812789886</v>
      </c>
      <c r="H381" s="10">
        <f t="shared" si="41"/>
        <v>-0.3163597051420956</v>
      </c>
      <c r="I381">
        <f t="shared" si="37"/>
        <v>-3.796316461705147</v>
      </c>
      <c r="K381">
        <f t="shared" si="38"/>
        <v>-0.37147834675578129</v>
      </c>
      <c r="M381">
        <f t="shared" si="39"/>
        <v>-0.37147834675578129</v>
      </c>
      <c r="N381" s="13">
        <f t="shared" si="40"/>
        <v>3.0380646533379229E-3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6.8840095353201818</v>
      </c>
      <c r="H382" s="10">
        <f t="shared" si="41"/>
        <v>-0.31228913949947751</v>
      </c>
      <c r="I382">
        <f t="shared" si="37"/>
        <v>-3.7474696739937299</v>
      </c>
      <c r="K382">
        <f t="shared" si="38"/>
        <v>-0.36732671265703148</v>
      </c>
      <c r="M382">
        <f t="shared" si="39"/>
        <v>-0.36732671265703148</v>
      </c>
      <c r="N382" s="13">
        <f t="shared" si="40"/>
        <v>3.0291344590731061E-3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6.8982892893613759</v>
      </c>
      <c r="H383" s="10">
        <f t="shared" si="41"/>
        <v>-0.30826751013827902</v>
      </c>
      <c r="I383">
        <f t="shared" si="37"/>
        <v>-3.6992101216593483</v>
      </c>
      <c r="K383">
        <f t="shared" si="38"/>
        <v>-0.36322150929645847</v>
      </c>
      <c r="M383">
        <f t="shared" si="39"/>
        <v>-0.36322150929645847</v>
      </c>
      <c r="N383" s="13">
        <f t="shared" si="40"/>
        <v>3.0199420234771871E-3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6.9125690434025691</v>
      </c>
      <c r="H384" s="10">
        <f t="shared" si="41"/>
        <v>-0.30429427883190996</v>
      </c>
      <c r="I384">
        <f t="shared" si="37"/>
        <v>-3.6515313459829195</v>
      </c>
      <c r="K384">
        <f t="shared" si="38"/>
        <v>-0.35916221771769125</v>
      </c>
      <c r="M384">
        <f t="shared" si="39"/>
        <v>-0.35916221771769125</v>
      </c>
      <c r="N384" s="13">
        <f t="shared" si="40"/>
        <v>3.0104907175738304E-3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6.9268487974437623</v>
      </c>
      <c r="H385" s="10">
        <f t="shared" si="41"/>
        <v>-0.30036891263753684</v>
      </c>
      <c r="I385">
        <f t="shared" si="37"/>
        <v>-3.6044269516504421</v>
      </c>
      <c r="K385">
        <f t="shared" si="38"/>
        <v>-0.35514832472861418</v>
      </c>
      <c r="M385">
        <f t="shared" si="39"/>
        <v>-0.35514832472861418</v>
      </c>
      <c r="N385" s="13">
        <f t="shared" si="40"/>
        <v>3.0007839890440701E-3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6.9411285514849554</v>
      </c>
      <c r="H386" s="10">
        <f t="shared" si="41"/>
        <v>-0.29649088384982919</v>
      </c>
      <c r="I386">
        <f t="shared" si="37"/>
        <v>-3.5578906061979501</v>
      </c>
      <c r="K386">
        <f t="shared" si="38"/>
        <v>-0.35117932283903464</v>
      </c>
      <c r="M386">
        <f t="shared" si="39"/>
        <v>-0.35117932283903464</v>
      </c>
      <c r="N386" s="13">
        <f t="shared" si="40"/>
        <v>2.9908253590760461E-3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6.9554083055261495</v>
      </c>
      <c r="H387" s="10">
        <f t="shared" si="41"/>
        <v>-0.29265966995512832</v>
      </c>
      <c r="I387">
        <f t="shared" si="37"/>
        <v>-3.5119160394615401</v>
      </c>
      <c r="K387">
        <f t="shared" si="38"/>
        <v>-0.34725471019895637</v>
      </c>
      <c r="M387">
        <f t="shared" si="39"/>
        <v>-0.34725471019895637</v>
      </c>
      <c r="N387" s="13">
        <f t="shared" si="40"/>
        <v>2.9806184192252044E-3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6.9696880595673427</v>
      </c>
      <c r="H388" s="10">
        <f t="shared" si="41"/>
        <v>-0.28887475358603759</v>
      </c>
      <c r="I388">
        <f t="shared" si="37"/>
        <v>-3.4664970430324509</v>
      </c>
      <c r="K388">
        <f t="shared" si="38"/>
        <v>-0.34337399053746043</v>
      </c>
      <c r="M388">
        <f t="shared" si="39"/>
        <v>-0.34337399053746043</v>
      </c>
      <c r="N388" s="13">
        <f t="shared" si="40"/>
        <v>2.9701668282873322E-3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6.9839678136085377</v>
      </c>
      <c r="H389" s="10">
        <f t="shared" si="41"/>
        <v>-0.28513562247642321</v>
      </c>
      <c r="I389">
        <f t="shared" si="37"/>
        <v>-3.4216274697170785</v>
      </c>
      <c r="K389">
        <f t="shared" si="38"/>
        <v>-0.33953667310218266</v>
      </c>
      <c r="M389">
        <f t="shared" si="39"/>
        <v>-0.33953667310218266</v>
      </c>
      <c r="N389" s="13">
        <f t="shared" si="40"/>
        <v>2.9594743091864426E-3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6.9982475676497309</v>
      </c>
      <c r="H390" s="10">
        <f t="shared" si="41"/>
        <v>-0.28144176941682392</v>
      </c>
      <c r="I390">
        <f t="shared" si="37"/>
        <v>-3.3773012330018872</v>
      </c>
      <c r="K390">
        <f t="shared" si="38"/>
        <v>-0.33574227259939343</v>
      </c>
      <c r="M390">
        <f t="shared" si="39"/>
        <v>-0.33574227259939343</v>
      </c>
      <c r="N390" s="13">
        <f t="shared" si="40"/>
        <v>2.9485446458802421E-3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7.0125273216909241</v>
      </c>
      <c r="H391" s="10">
        <f t="shared" si="41"/>
        <v>-0.27779269221025932</v>
      </c>
      <c r="I391">
        <f t="shared" si="37"/>
        <v>-3.3335123065231116</v>
      </c>
      <c r="K391">
        <f t="shared" si="38"/>
        <v>-0.33199030913466493</v>
      </c>
      <c r="M391">
        <f t="shared" si="39"/>
        <v>-0.33199030913466493</v>
      </c>
      <c r="N391" s="13">
        <f t="shared" si="40"/>
        <v>2.9373816802846175E-3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7.0268070757321173</v>
      </c>
      <c r="H392" s="10">
        <f t="shared" si="41"/>
        <v>-0.27418789362843604</v>
      </c>
      <c r="I392">
        <f t="shared" si="37"/>
        <v>-3.2902547235412323</v>
      </c>
      <c r="K392">
        <f t="shared" si="38"/>
        <v>-0.32828030815413434</v>
      </c>
      <c r="M392">
        <f t="shared" si="39"/>
        <v>-0.32828030815413434</v>
      </c>
      <c r="N392" s="13">
        <f t="shared" si="40"/>
        <v>2.9259893092199759E-3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7.0410868297733114</v>
      </c>
      <c r="H393" s="10">
        <f t="shared" si="41"/>
        <v>-0.27062688136834112</v>
      </c>
      <c r="I393">
        <f t="shared" si="37"/>
        <v>-3.2475225764200935</v>
      </c>
      <c r="K393">
        <f t="shared" si="38"/>
        <v>-0.32461180038634857</v>
      </c>
      <c r="M393">
        <f t="shared" si="39"/>
        <v>-0.32461180038634857</v>
      </c>
      <c r="N393" s="13">
        <f t="shared" si="40"/>
        <v>2.9143714813808222E-3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7.0553665838145045</v>
      </c>
      <c r="H394" s="10">
        <f t="shared" si="41"/>
        <v>-0.26710916800922146</v>
      </c>
      <c r="I394">
        <f t="shared" si="37"/>
        <v>-3.2053100161106576</v>
      </c>
      <c r="K394">
        <f t="shared" si="38"/>
        <v>-0.32098432178469388</v>
      </c>
      <c r="M394">
        <f t="shared" si="39"/>
        <v>-0.32098432178469388</v>
      </c>
      <c r="N394" s="13">
        <f t="shared" si="40"/>
        <v>2.9025321943307999E-3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7.0696463378556986</v>
      </c>
      <c r="H395" s="10">
        <f t="shared" si="41"/>
        <v>-0.26363427096993969</v>
      </c>
      <c r="I395">
        <f t="shared" si="37"/>
        <v>-3.163611251639276</v>
      </c>
      <c r="K395">
        <f t="shared" si="38"/>
        <v>-0.31739741347040112</v>
      </c>
      <c r="M395">
        <f t="shared" si="39"/>
        <v>-0.31739741347040112</v>
      </c>
      <c r="N395" s="13">
        <f t="shared" si="40"/>
        <v>2.8904754915249227E-3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7.0839260918968918</v>
      </c>
      <c r="H396" s="10">
        <f t="shared" si="41"/>
        <v>-0.26020171246670676</v>
      </c>
      <c r="I396">
        <f t="shared" si="37"/>
        <v>-3.1224205496004811</v>
      </c>
      <c r="K396">
        <f t="shared" si="38"/>
        <v>-0.31385062167612882</v>
      </c>
      <c r="M396">
        <f t="shared" si="39"/>
        <v>-0.31385062167612882</v>
      </c>
      <c r="N396" s="13">
        <f t="shared" si="40"/>
        <v>2.8782054593608107E-3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7.098205845938085</v>
      </c>
      <c r="H397" s="10">
        <f t="shared" si="41"/>
        <v>-0.25681101947117829</v>
      </c>
      <c r="I397">
        <f t="shared" si="37"/>
        <v>-3.0817322336541393</v>
      </c>
      <c r="K397">
        <f t="shared" si="38"/>
        <v>-0.31034349769011227</v>
      </c>
      <c r="M397">
        <f t="shared" si="39"/>
        <v>-0.31034349769011227</v>
      </c>
      <c r="N397" s="13">
        <f t="shared" si="40"/>
        <v>2.8657262242606407E-3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7.1124855999792782</v>
      </c>
      <c r="H398" s="10">
        <f t="shared" si="41"/>
        <v>-0.25346172366891867</v>
      </c>
      <c r="I398">
        <f t="shared" si="37"/>
        <v>-3.0415406840270238</v>
      </c>
      <c r="K398">
        <f t="shared" si="38"/>
        <v>-0.30687559780088242</v>
      </c>
      <c r="M398">
        <f t="shared" si="39"/>
        <v>-0.30687559780088242</v>
      </c>
      <c r="N398" s="13">
        <f t="shared" si="40"/>
        <v>2.8530419497852658E-3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7.1267653540204741</v>
      </c>
      <c r="H399" s="10">
        <f t="shared" si="41"/>
        <v>-0.25015336141821959</v>
      </c>
      <c r="I399">
        <f t="shared" si="37"/>
        <v>-3.0018403370186348</v>
      </c>
      <c r="K399">
        <f t="shared" si="38"/>
        <v>-0.30344648324254442</v>
      </c>
      <c r="M399">
        <f t="shared" si="39"/>
        <v>-0.30344648324254442</v>
      </c>
      <c r="N399" s="13">
        <f t="shared" si="40"/>
        <v>2.8401568337823274E-3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7.1410451080616673</v>
      </c>
      <c r="H400" s="10">
        <f t="shared" si="41"/>
        <v>-0.24688547370927386</v>
      </c>
      <c r="I400">
        <f t="shared" si="37"/>
        <v>-2.9626256845112864</v>
      </c>
      <c r="K400">
        <f t="shared" si="38"/>
        <v>-0.30005572014061754</v>
      </c>
      <c r="M400">
        <f t="shared" si="39"/>
        <v>-0.30005572014061754</v>
      </c>
      <c r="N400" s="13">
        <f t="shared" si="40"/>
        <v>2.827075105569816E-3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7.1553248621028605</v>
      </c>
      <c r="H401" s="10">
        <f t="shared" si="41"/>
        <v>-0.24365760612369666</v>
      </c>
      <c r="I401">
        <f t="shared" si="37"/>
        <v>-2.9238912734843598</v>
      </c>
      <c r="K401">
        <f t="shared" si="38"/>
        <v>-0.29670287945842372</v>
      </c>
      <c r="M401">
        <f t="shared" si="39"/>
        <v>-0.29670287945842372</v>
      </c>
      <c r="N401" s="13">
        <f t="shared" si="40"/>
        <v>2.813801023155905E-3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7.1696046161440536</v>
      </c>
      <c r="H402" s="10">
        <f t="shared" si="41"/>
        <v>-0.24046930879439204</v>
      </c>
      <c r="I402">
        <f t="shared" si="37"/>
        <v>-2.8856317055327043</v>
      </c>
      <c r="K402">
        <f t="shared" si="38"/>
        <v>-0.29338753694403036</v>
      </c>
      <c r="M402">
        <f t="shared" si="39"/>
        <v>-0.29338753694403036</v>
      </c>
      <c r="N402" s="13">
        <f t="shared" si="40"/>
        <v>2.8003388704971729E-3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7.1838843701852468</v>
      </c>
      <c r="H403" s="10">
        <f t="shared" si="41"/>
        <v>-0.23732013636575616</v>
      </c>
      <c r="I403">
        <f t="shared" si="37"/>
        <v>-2.8478416363890737</v>
      </c>
      <c r="K403">
        <f t="shared" si="38"/>
        <v>-0.29010927307773615</v>
      </c>
      <c r="M403">
        <f t="shared" si="39"/>
        <v>-0.29010927307773615</v>
      </c>
      <c r="N403" s="13">
        <f t="shared" si="40"/>
        <v>2.7866929547961136E-3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7.1981641242264409</v>
      </c>
      <c r="H404" s="10">
        <f t="shared" si="41"/>
        <v>-0.23420964795421831</v>
      </c>
      <c r="I404">
        <f t="shared" ref="I404:I467" si="44">H404*$E$6</f>
        <v>-2.8105157754506198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$4/$E$4)*G404/$L$10-1)))</f>
        <v>-0.28686767302009986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$4/$E$4)*G404/$L$10-1)))</f>
        <v>-0.28686767302009986</v>
      </c>
      <c r="N404" s="13">
        <f t="shared" ref="N404:N467" si="47">(M404-H404)^2*O404</f>
        <v>2.7728676038390092E-3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7.2124438782676359</v>
      </c>
      <c r="H405" s="10">
        <f t="shared" ref="H405:H469" si="48">-(-$B$4)*(1+D405+$E$5*D405^3)*EXP(-D405)</f>
        <v>-0.23113740710910949</v>
      </c>
      <c r="I405">
        <f t="shared" si="44"/>
        <v>-2.773648885309314</v>
      </c>
      <c r="K405">
        <f t="shared" si="45"/>
        <v>-0.28366232656050477</v>
      </c>
      <c r="M405">
        <f t="shared" si="46"/>
        <v>-0.28366232656050477</v>
      </c>
      <c r="N405" s="13">
        <f t="shared" si="47"/>
        <v>2.758867163375563E-3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7.2267236323088291</v>
      </c>
      <c r="H406" s="10">
        <f t="shared" si="48"/>
        <v>-0.22810298177385938</v>
      </c>
      <c r="I406">
        <f t="shared" si="44"/>
        <v>-2.7372357812863126</v>
      </c>
      <c r="K406">
        <f t="shared" si="45"/>
        <v>-0.28049282806625653</v>
      </c>
      <c r="M406">
        <f t="shared" si="46"/>
        <v>-0.28049282806625653</v>
      </c>
      <c r="N406" s="13">
        <f t="shared" si="47"/>
        <v>2.7446959945409996E-3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7.2410033863500223</v>
      </c>
      <c r="H407" s="10">
        <f t="shared" si="48"/>
        <v>-0.22510594424751337</v>
      </c>
      <c r="I407">
        <f t="shared" si="44"/>
        <v>-2.7012713309701604</v>
      </c>
      <c r="K407">
        <f t="shared" si="45"/>
        <v>-0.27735877643220802</v>
      </c>
      <c r="M407">
        <f t="shared" si="46"/>
        <v>-0.27735877643220802</v>
      </c>
      <c r="N407" s="13">
        <f t="shared" si="47"/>
        <v>2.7303584713218609E-3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7.2552831403912155</v>
      </c>
      <c r="H408" s="10">
        <f t="shared" si="48"/>
        <v>-0.22214587114656856</v>
      </c>
      <c r="I408">
        <f t="shared" si="44"/>
        <v>-2.6657504537588226</v>
      </c>
      <c r="K408">
        <f t="shared" si="45"/>
        <v>-0.27425977503091065</v>
      </c>
      <c r="M408">
        <f t="shared" si="46"/>
        <v>-0.27425977503091065</v>
      </c>
      <c r="N408" s="13">
        <f t="shared" si="47"/>
        <v>2.7158589780664454E-3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7.2695628944324087</v>
      </c>
      <c r="H409" s="10">
        <f t="shared" si="48"/>
        <v>-0.21922234336712382</v>
      </c>
      <c r="I409">
        <f t="shared" si="44"/>
        <v>-2.6306681204054856</v>
      </c>
      <c r="K409">
        <f t="shared" si="45"/>
        <v>-0.27119543166328386</v>
      </c>
      <c r="M409">
        <f t="shared" si="46"/>
        <v>-0.27119543166328386</v>
      </c>
      <c r="N409" s="13">
        <f t="shared" si="47"/>
        <v>2.7012019070404478E-3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7.2838426484736027</v>
      </c>
      <c r="H410" s="10">
        <f t="shared" si="48"/>
        <v>-0.21633494604733783</v>
      </c>
      <c r="I410">
        <f t="shared" si="44"/>
        <v>-2.5960193525680539</v>
      </c>
      <c r="K410">
        <f t="shared" si="45"/>
        <v>-0.26816535850980083</v>
      </c>
      <c r="M410">
        <f t="shared" si="46"/>
        <v>-0.26816535850980083</v>
      </c>
      <c r="N410" s="13">
        <f t="shared" si="47"/>
        <v>2.6863916560290403E-3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7.2981224025147959</v>
      </c>
      <c r="H411" s="10">
        <f t="shared" si="48"/>
        <v>-0.2134832685301962</v>
      </c>
      <c r="I411">
        <f t="shared" si="44"/>
        <v>-2.5617992223623545</v>
      </c>
      <c r="K411">
        <f t="shared" si="45"/>
        <v>-0.26516917208218527</v>
      </c>
      <c r="M411">
        <f t="shared" si="46"/>
        <v>-0.26516917208218527</v>
      </c>
      <c r="N411" s="13">
        <f t="shared" si="47"/>
        <v>2.6714326259855165E-3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7.31240215655599</v>
      </c>
      <c r="H412" s="10">
        <f t="shared" si="48"/>
        <v>-0.21066690432657756</v>
      </c>
      <c r="I412">
        <f t="shared" si="44"/>
        <v>-2.5280028519189308</v>
      </c>
      <c r="K412">
        <f t="shared" si="45"/>
        <v>-0.26220649317561401</v>
      </c>
      <c r="M412">
        <f t="shared" si="46"/>
        <v>-0.26220649317561401</v>
      </c>
      <c r="N412" s="13">
        <f t="shared" si="47"/>
        <v>2.6563292187277224E-3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7.3266819105971832</v>
      </c>
      <c r="H413" s="10">
        <f t="shared" si="48"/>
        <v>-0.2078854510786213</v>
      </c>
      <c r="I413">
        <f t="shared" si="44"/>
        <v>-2.4946254129434555</v>
      </c>
      <c r="K413">
        <f t="shared" si="45"/>
        <v>-0.25927694682142471</v>
      </c>
      <c r="M413">
        <f t="shared" si="46"/>
        <v>-0.25927694682142471</v>
      </c>
      <c r="N413" s="13">
        <f t="shared" si="47"/>
        <v>2.6410858346825813E-3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7.3409616646383764</v>
      </c>
      <c r="H414" s="10">
        <f t="shared" si="48"/>
        <v>-0.20513851052338808</v>
      </c>
      <c r="I414">
        <f t="shared" si="44"/>
        <v>-2.4616621262806571</v>
      </c>
      <c r="K414">
        <f t="shared" si="45"/>
        <v>-0.25638016224031895</v>
      </c>
      <c r="M414">
        <f t="shared" si="46"/>
        <v>-0.25638016224031895</v>
      </c>
      <c r="N414" s="13">
        <f t="shared" si="47"/>
        <v>2.6257068706792451E-3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7.3552414186795696</v>
      </c>
      <c r="H415" s="10">
        <f t="shared" si="48"/>
        <v>-0.20242568845681397</v>
      </c>
      <c r="I415">
        <f t="shared" si="44"/>
        <v>-2.4291082614817676</v>
      </c>
      <c r="K415">
        <f t="shared" si="45"/>
        <v>-0.25351577279606008</v>
      </c>
      <c r="M415">
        <f t="shared" si="46"/>
        <v>-0.25351577279606008</v>
      </c>
      <c r="N415" s="13">
        <f t="shared" si="47"/>
        <v>2.6101967177912808E-3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7.3695211727207646</v>
      </c>
      <c r="H416" s="10">
        <f t="shared" si="48"/>
        <v>-0.19974659469795047</v>
      </c>
      <c r="I416">
        <f t="shared" si="44"/>
        <v>-2.3969591363754059</v>
      </c>
      <c r="K416">
        <f t="shared" si="45"/>
        <v>-0.25068341594966176</v>
      </c>
      <c r="M416">
        <f t="shared" si="46"/>
        <v>-0.25068341594966176</v>
      </c>
      <c r="N416" s="13">
        <f t="shared" si="47"/>
        <v>2.5945597592287864E-3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7.3838009267619578</v>
      </c>
      <c r="H417" s="10">
        <f t="shared" si="48"/>
        <v>-0.19710084305349185</v>
      </c>
      <c r="I417">
        <f t="shared" si="44"/>
        <v>-2.3652101166419022</v>
      </c>
      <c r="K417">
        <f t="shared" si="45"/>
        <v>-0.24788273321406179</v>
      </c>
      <c r="M417">
        <f t="shared" si="46"/>
        <v>-0.24788273321406179</v>
      </c>
      <c r="N417" s="13">
        <f t="shared" si="47"/>
        <v>2.5788003682801902E-3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7.3980806808031518</v>
      </c>
      <c r="H418" s="10">
        <f t="shared" si="48"/>
        <v>-0.1944880512825819</v>
      </c>
      <c r="I418">
        <f t="shared" si="44"/>
        <v>-2.3338566153909825</v>
      </c>
      <c r="K418">
        <f t="shared" si="45"/>
        <v>-0.24511337010927362</v>
      </c>
      <c r="M418">
        <f t="shared" si="46"/>
        <v>-0.24511337010927362</v>
      </c>
      <c r="N418" s="13">
        <f t="shared" si="47"/>
        <v>2.5629229063041867E-3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7.412360434844345</v>
      </c>
      <c r="H419" s="10">
        <f t="shared" si="48"/>
        <v>-0.19190784106190079</v>
      </c>
      <c r="I419">
        <f t="shared" si="44"/>
        <v>-2.3028940927428092</v>
      </c>
      <c r="K419">
        <f t="shared" si="45"/>
        <v>-0.24237497611801848</v>
      </c>
      <c r="M419">
        <f t="shared" si="46"/>
        <v>-0.24237497611801848</v>
      </c>
      <c r="N419" s="13">
        <f t="shared" si="47"/>
        <v>2.5469317207724232E-3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7.4266401888855382</v>
      </c>
      <c r="H420" s="10">
        <f t="shared" si="48"/>
        <v>-0.18935983795102571</v>
      </c>
      <c r="I420">
        <f t="shared" si="44"/>
        <v>-2.2723180554123084</v>
      </c>
      <c r="K420">
        <f t="shared" si="45"/>
        <v>-0.23966720464182803</v>
      </c>
      <c r="M420">
        <f t="shared" si="46"/>
        <v>-0.23966720464182803</v>
      </c>
      <c r="N420" s="13">
        <f t="shared" si="47"/>
        <v>2.5308311433628471E-3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7.4409199429267323</v>
      </c>
      <c r="H421" s="10">
        <f t="shared" si="48"/>
        <v>-0.18684367135806529</v>
      </c>
      <c r="I421">
        <f t="shared" si="44"/>
        <v>-2.2421240562967837</v>
      </c>
      <c r="K421">
        <f t="shared" si="45"/>
        <v>-0.23698971295761442</v>
      </c>
      <c r="M421">
        <f t="shared" si="46"/>
        <v>-0.23698971295761442</v>
      </c>
      <c r="N421" s="13">
        <f t="shared" si="47"/>
        <v>2.5146254881037123E-3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7.4551996969679255</v>
      </c>
      <c r="H422" s="10">
        <f t="shared" si="48"/>
        <v>-0.18435897450556152</v>
      </c>
      <c r="I422">
        <f t="shared" si="44"/>
        <v>-2.2123076940667383</v>
      </c>
      <c r="K422">
        <f t="shared" si="45"/>
        <v>-0.23434216217470583</v>
      </c>
      <c r="M422">
        <f t="shared" si="46"/>
        <v>-0.23434216217470583</v>
      </c>
      <c r="N422" s="13">
        <f t="shared" si="47"/>
        <v>2.4983190495688995E-3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7.4694794510091187</v>
      </c>
      <c r="H423" s="10">
        <f t="shared" si="48"/>
        <v>-0.1819053843966601</v>
      </c>
      <c r="I423">
        <f t="shared" si="44"/>
        <v>-2.1828646127599214</v>
      </c>
      <c r="K423">
        <f t="shared" si="45"/>
        <v>-0.23172421719233952</v>
      </c>
      <c r="M423">
        <f t="shared" si="46"/>
        <v>-0.23172421719233952</v>
      </c>
      <c r="N423" s="13">
        <f t="shared" si="47"/>
        <v>2.481916101123863E-3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7.4837592050503137</v>
      </c>
      <c r="H424" s="10">
        <f t="shared" si="48"/>
        <v>-0.17948254178154213</v>
      </c>
      <c r="I424">
        <f t="shared" si="44"/>
        <v>-2.1537905013785057</v>
      </c>
      <c r="K424">
        <f t="shared" si="45"/>
        <v>-0.22913554665761127</v>
      </c>
      <c r="M424">
        <f t="shared" si="46"/>
        <v>-0.22913554665761127</v>
      </c>
      <c r="N424" s="13">
        <f t="shared" si="47"/>
        <v>2.4654208932229451E-3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7.4980389590915069</v>
      </c>
      <c r="H425" s="10">
        <f t="shared" si="48"/>
        <v>-0.17709009112411861</v>
      </c>
      <c r="I425">
        <f t="shared" si="44"/>
        <v>-2.1250810934894231</v>
      </c>
      <c r="K425">
        <f t="shared" si="45"/>
        <v>-0.22657582292387643</v>
      </c>
      <c r="M425">
        <f t="shared" si="46"/>
        <v>-0.22657582292387643</v>
      </c>
      <c r="N425" s="13">
        <f t="shared" si="47"/>
        <v>2.4488376517575626E-3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7.5123187131327009</v>
      </c>
      <c r="H426" s="10">
        <f t="shared" si="48"/>
        <v>-0.17472768056898128</v>
      </c>
      <c r="I426">
        <f t="shared" si="44"/>
        <v>-2.0967321668277754</v>
      </c>
      <c r="K426">
        <f t="shared" si="45"/>
        <v>-0.22404472200959563</v>
      </c>
      <c r="M426">
        <f t="shared" si="46"/>
        <v>-0.22404472200959563</v>
      </c>
      <c r="N426" s="13">
        <f t="shared" si="47"/>
        <v>2.4321705764552737E-3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7.5265984671738941</v>
      </c>
      <c r="H427" s="10">
        <f t="shared" si="48"/>
        <v>-0.17239496190861014</v>
      </c>
      <c r="I427">
        <f t="shared" si="44"/>
        <v>-2.0687395429033217</v>
      </c>
      <c r="K427">
        <f t="shared" si="45"/>
        <v>-0.22154192355762506</v>
      </c>
      <c r="M427">
        <f t="shared" si="46"/>
        <v>-0.22154192355762506</v>
      </c>
      <c r="N427" s="13">
        <f t="shared" si="47"/>
        <v>2.4154238393297427E-3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7.5408782212150873</v>
      </c>
      <c r="H428" s="10">
        <f t="shared" si="48"/>
        <v>-0.17009159055083284</v>
      </c>
      <c r="I428">
        <f t="shared" si="44"/>
        <v>-2.0410990866099938</v>
      </c>
      <c r="K428">
        <f t="shared" si="45"/>
        <v>-0.21906711079494354</v>
      </c>
      <c r="M428">
        <f t="shared" si="46"/>
        <v>-0.21906711079494354</v>
      </c>
      <c r="N428" s="13">
        <f t="shared" si="47"/>
        <v>2.3986015831812969E-3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7.5551579752562805</v>
      </c>
      <c r="H429" s="10">
        <f t="shared" si="48"/>
        <v>-0.16781722548653535</v>
      </c>
      <c r="I429">
        <f t="shared" si="44"/>
        <v>-2.0138067058384244</v>
      </c>
      <c r="K429">
        <f t="shared" si="45"/>
        <v>-0.21661997049281559</v>
      </c>
      <c r="M429">
        <f t="shared" si="46"/>
        <v>-0.21661997049281559</v>
      </c>
      <c r="N429" s="13">
        <f t="shared" si="47"/>
        <v>2.3817079201480106E-3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7.5694377292974746</v>
      </c>
      <c r="H430" s="10">
        <f t="shared" si="48"/>
        <v>-0.16557152925761909</v>
      </c>
      <c r="I430">
        <f t="shared" si="44"/>
        <v>-1.9868583510914291</v>
      </c>
      <c r="K430">
        <f t="shared" si="45"/>
        <v>-0.21420019292738254</v>
      </c>
      <c r="M430">
        <f t="shared" si="46"/>
        <v>-0.21420019292738254</v>
      </c>
      <c r="N430" s="13">
        <f t="shared" si="47"/>
        <v>2.3647469303069721E-3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7.5837174833386678</v>
      </c>
      <c r="H431" s="10">
        <f t="shared" si="48"/>
        <v>-0.16335416792520527</v>
      </c>
      <c r="I431">
        <f t="shared" si="44"/>
        <v>-1.9602500151024631</v>
      </c>
      <c r="K431">
        <f t="shared" si="45"/>
        <v>-0.21180747184068102</v>
      </c>
      <c r="M431">
        <f t="shared" si="46"/>
        <v>-0.21180747184068102</v>
      </c>
      <c r="N431" s="13">
        <f t="shared" si="47"/>
        <v>2.3477226603254579E-3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7.597997237379861</v>
      </c>
      <c r="H432" s="10">
        <f t="shared" si="48"/>
        <v>-0.16116481103808056</v>
      </c>
      <c r="I432">
        <f t="shared" si="44"/>
        <v>-1.9339777324569667</v>
      </c>
      <c r="K432">
        <f t="shared" si="45"/>
        <v>-0.20944150440208237</v>
      </c>
      <c r="M432">
        <f t="shared" si="46"/>
        <v>-0.20944150440208237</v>
      </c>
      <c r="N432" s="13">
        <f t="shared" si="47"/>
        <v>2.3306391221618564E-3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7.612276991421056</v>
      </c>
      <c r="H433" s="10">
        <f t="shared" si="48"/>
        <v>-0.15900313160138435</v>
      </c>
      <c r="I433">
        <f t="shared" si="44"/>
        <v>-1.9080375792166122</v>
      </c>
      <c r="K433">
        <f t="shared" si="45"/>
        <v>-0.20710199117014971</v>
      </c>
      <c r="M433">
        <f t="shared" si="46"/>
        <v>-0.20710199117014971</v>
      </c>
      <c r="N433" s="13">
        <f t="shared" si="47"/>
        <v>2.3135002918158111E-3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7.6265567454622492</v>
      </c>
      <c r="H434" s="10">
        <f t="shared" si="48"/>
        <v>-0.15686880604553505</v>
      </c>
      <c r="I434">
        <f t="shared" si="44"/>
        <v>-1.8824256725464206</v>
      </c>
      <c r="K434">
        <f t="shared" si="45"/>
        <v>-0.20478863605491049</v>
      </c>
      <c r="M434">
        <f t="shared" si="46"/>
        <v>-0.20478863605491049</v>
      </c>
      <c r="N434" s="13">
        <f t="shared" si="47"/>
        <v>2.2963101081274391E-3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7.6408364995034432</v>
      </c>
      <c r="H435" s="10">
        <f t="shared" si="48"/>
        <v>-0.15476151419539122</v>
      </c>
      <c r="I435">
        <f t="shared" si="44"/>
        <v>-1.8571381703446947</v>
      </c>
      <c r="K435">
        <f t="shared" si="45"/>
        <v>-0.20250114628053467</v>
      </c>
      <c r="M435">
        <f t="shared" si="46"/>
        <v>-0.20250114628053467</v>
      </c>
      <c r="N435" s="13">
        <f t="shared" si="47"/>
        <v>2.2790724716248581E-3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7.6551162535446364</v>
      </c>
      <c r="H436" s="10">
        <f t="shared" si="48"/>
        <v>-0.15268093923964859</v>
      </c>
      <c r="I436">
        <f t="shared" si="44"/>
        <v>-1.8321712708757831</v>
      </c>
      <c r="K436">
        <f t="shared" si="45"/>
        <v>-0.20023923234842306</v>
      </c>
      <c r="M436">
        <f t="shared" si="46"/>
        <v>-0.20023923234842306</v>
      </c>
      <c r="N436" s="13">
        <f t="shared" si="47"/>
        <v>2.2617912434201048E-3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7.6693960075858296</v>
      </c>
      <c r="H437" s="10">
        <f t="shared" si="48"/>
        <v>-0.15062676770046746</v>
      </c>
      <c r="I437">
        <f t="shared" si="44"/>
        <v>-1.8075212124056095</v>
      </c>
      <c r="K437">
        <f t="shared" si="45"/>
        <v>-0.19800260800069391</v>
      </c>
      <c r="M437">
        <f t="shared" si="46"/>
        <v>-0.19800260800069391</v>
      </c>
      <c r="N437" s="13">
        <f t="shared" si="47"/>
        <v>2.2444702441525612E-3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7.6836757616270228</v>
      </c>
      <c r="H438" s="10">
        <f t="shared" si="48"/>
        <v>-0.14859868940333171</v>
      </c>
      <c r="I438">
        <f t="shared" si="44"/>
        <v>-1.7831842728399805</v>
      </c>
      <c r="K438">
        <f t="shared" si="45"/>
        <v>-0.19579099018406809</v>
      </c>
      <c r="M438">
        <f t="shared" si="46"/>
        <v>-0.19579099018406809</v>
      </c>
      <c r="N438" s="13">
        <f t="shared" si="47"/>
        <v>2.2271132529794921E-3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7.6979555156682169</v>
      </c>
      <c r="H439" s="10">
        <f t="shared" si="48"/>
        <v>-0.14659639744713421</v>
      </c>
      <c r="I439">
        <f t="shared" si="44"/>
        <v>-1.7591567693656105</v>
      </c>
      <c r="K439">
        <f t="shared" si="45"/>
        <v>-0.19360409901414799</v>
      </c>
      <c r="M439">
        <f t="shared" si="46"/>
        <v>-0.19360409901414799</v>
      </c>
      <c r="N439" s="13">
        <f t="shared" si="47"/>
        <v>2.20972400661343E-3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7.7122352697094101</v>
      </c>
      <c r="H440" s="10">
        <f t="shared" si="48"/>
        <v>-0.14461958817449003</v>
      </c>
      <c r="I440">
        <f t="shared" si="44"/>
        <v>-1.7354350580938802</v>
      </c>
      <c r="K440">
        <f t="shared" si="45"/>
        <v>-0.19144165774008748</v>
      </c>
      <c r="M440">
        <f t="shared" si="46"/>
        <v>-0.19144165774008748</v>
      </c>
      <c r="N440" s="13">
        <f t="shared" si="47"/>
        <v>2.1923061984056471E-3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7.7265150237506051</v>
      </c>
      <c r="H441" s="10">
        <f t="shared" si="48"/>
        <v>-0.14266796114227151</v>
      </c>
      <c r="I441">
        <f t="shared" si="44"/>
        <v>-1.712015533707258</v>
      </c>
      <c r="K441">
        <f t="shared" si="45"/>
        <v>-0.18930339270964369</v>
      </c>
      <c r="M441">
        <f t="shared" si="46"/>
        <v>-0.18930339270964369</v>
      </c>
      <c r="N441" s="13">
        <f t="shared" si="47"/>
        <v>2.1748634774750538E-3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7.7407947777917983</v>
      </c>
      <c r="H442" s="10">
        <f t="shared" si="48"/>
        <v>-0.1407412190923682</v>
      </c>
      <c r="I442">
        <f t="shared" si="44"/>
        <v>-1.6888946291084184</v>
      </c>
      <c r="K442">
        <f t="shared" si="45"/>
        <v>-0.18718903333461581</v>
      </c>
      <c r="M442">
        <f t="shared" si="46"/>
        <v>-0.18718903333461581</v>
      </c>
      <c r="N442" s="13">
        <f t="shared" si="47"/>
        <v>2.1573994478823405E-3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7.7550745318329914</v>
      </c>
      <c r="H443" s="10">
        <f t="shared" si="48"/>
        <v>-0.13883906792266468</v>
      </c>
      <c r="I443">
        <f t="shared" si="44"/>
        <v>-1.6660688150719762</v>
      </c>
      <c r="K443">
        <f t="shared" si="45"/>
        <v>-0.18509831205665789</v>
      </c>
      <c r="M443">
        <f t="shared" si="46"/>
        <v>-0.18509831205665789</v>
      </c>
      <c r="N443" s="13">
        <f t="shared" si="47"/>
        <v>2.1399176678483854E-3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7.7693542858741855</v>
      </c>
      <c r="H444" s="10">
        <f t="shared" si="48"/>
        <v>-0.13696121665823879</v>
      </c>
      <c r="I444">
        <f t="shared" si="44"/>
        <v>-1.6435345998988655</v>
      </c>
      <c r="K444">
        <f t="shared" si="45"/>
        <v>-0.18303096431346735</v>
      </c>
      <c r="M444">
        <f t="shared" si="46"/>
        <v>-0.18303096431346735</v>
      </c>
      <c r="N444" s="13">
        <f t="shared" si="47"/>
        <v>2.1224216490164376E-3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7.7836340399153787</v>
      </c>
      <c r="H445" s="10">
        <f t="shared" si="48"/>
        <v>-0.13510737742277543</v>
      </c>
      <c r="I445">
        <f t="shared" si="44"/>
        <v>-1.621288529073305</v>
      </c>
      <c r="K445">
        <f t="shared" si="45"/>
        <v>-0.18098672850534525</v>
      </c>
      <c r="M445">
        <f t="shared" si="46"/>
        <v>-0.18098672850534525</v>
      </c>
      <c r="N445" s="13">
        <f t="shared" si="47"/>
        <v>2.1049148557577011E-3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7.7979137939565719</v>
      </c>
      <c r="H446" s="10">
        <f t="shared" si="48"/>
        <v>-0.13327726541019669</v>
      </c>
      <c r="I446">
        <f t="shared" si="44"/>
        <v>-1.5993271849223603</v>
      </c>
      <c r="K446">
        <f t="shared" si="45"/>
        <v>-0.17896534596212085</v>
      </c>
      <c r="M446">
        <f t="shared" si="46"/>
        <v>-0.17896534596212085</v>
      </c>
      <c r="N446" s="13">
        <f t="shared" si="47"/>
        <v>2.0874007045191111E-3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7.812193547997766</v>
      </c>
      <c r="H447" s="10">
        <f t="shared" si="48"/>
        <v>-0.13147059885650372</v>
      </c>
      <c r="I447">
        <f t="shared" si="44"/>
        <v>-1.5776471862780448</v>
      </c>
      <c r="K447">
        <f t="shared" si="45"/>
        <v>-0.17696656091044016</v>
      </c>
      <c r="M447">
        <f t="shared" si="46"/>
        <v>-0.17696656091044016</v>
      </c>
      <c r="N447" s="13">
        <f t="shared" si="47"/>
        <v>2.0698825632132242E-3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7.8264733020389592</v>
      </c>
      <c r="H448" s="10">
        <f t="shared" si="48"/>
        <v>-0.12968709901183234</v>
      </c>
      <c r="I448">
        <f t="shared" si="44"/>
        <v>-1.5562451881419881</v>
      </c>
      <c r="K448">
        <f t="shared" si="45"/>
        <v>-0.17499012044141485</v>
      </c>
      <c r="M448">
        <f t="shared" si="46"/>
        <v>-0.17499012044141485</v>
      </c>
      <c r="N448" s="13">
        <f t="shared" si="47"/>
        <v>2.0523637506492118E-3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7.8407530560801542</v>
      </c>
      <c r="H449" s="10">
        <f t="shared" si="48"/>
        <v>-0.12792649011271676</v>
      </c>
      <c r="I449">
        <f t="shared" si="44"/>
        <v>-1.5351178813526012</v>
      </c>
      <c r="K449">
        <f t="shared" si="45"/>
        <v>-0.17303577447862442</v>
      </c>
      <c r="M449">
        <f t="shared" si="46"/>
        <v>-0.17303577447862442</v>
      </c>
      <c r="N449" s="13">
        <f t="shared" si="47"/>
        <v>2.0348475360043219E-3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7.8550328101213474</v>
      </c>
      <c r="H450" s="10">
        <f t="shared" si="48"/>
        <v>-0.12618849935456367</v>
      </c>
      <c r="I450">
        <f t="shared" si="44"/>
        <v>-1.514261992254764</v>
      </c>
      <c r="K450">
        <f t="shared" si="45"/>
        <v>-0.17110327574647216</v>
      </c>
      <c r="M450">
        <f t="shared" si="46"/>
        <v>-0.17110327574647216</v>
      </c>
      <c r="N450" s="13">
        <f t="shared" si="47"/>
        <v>2.0173371383351408E-3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7.8693125641625405</v>
      </c>
      <c r="H451" s="10">
        <f t="shared" si="48"/>
        <v>-0.12447285686433168</v>
      </c>
      <c r="I451">
        <f t="shared" si="44"/>
        <v>-1.4936742823719802</v>
      </c>
      <c r="K451">
        <f t="shared" si="45"/>
        <v>-0.16919237973888834</v>
      </c>
      <c r="M451">
        <f t="shared" si="46"/>
        <v>-0.16919237973888834</v>
      </c>
      <c r="N451" s="13">
        <f t="shared" si="47"/>
        <v>1.9998357261279964E-3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7.8835923182037337</v>
      </c>
      <c r="H452" s="10">
        <f t="shared" si="48"/>
        <v>-0.12277929567341765</v>
      </c>
      <c r="I452">
        <f t="shared" si="44"/>
        <v>-1.4733515480810118</v>
      </c>
      <c r="K452">
        <f t="shared" si="45"/>
        <v>-0.1673028446883783</v>
      </c>
      <c r="M452">
        <f t="shared" si="46"/>
        <v>-0.1673028446883783</v>
      </c>
      <c r="N452" s="13">
        <f t="shared" si="47"/>
        <v>1.9823464168876037E-3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7.8978720722449278</v>
      </c>
      <c r="H453" s="10">
        <f t="shared" si="48"/>
        <v>-0.12110755169074564</v>
      </c>
      <c r="I453">
        <f t="shared" si="44"/>
        <v>-1.4532906202889477</v>
      </c>
      <c r="K453">
        <f t="shared" si="45"/>
        <v>-0.16543443153541165</v>
      </c>
      <c r="M453">
        <f t="shared" si="46"/>
        <v>-0.16543443153541165</v>
      </c>
      <c r="N453" s="13">
        <f t="shared" si="47"/>
        <v>1.9648722767634584E-3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7.912151826286121</v>
      </c>
      <c r="H454" s="10">
        <f t="shared" si="48"/>
        <v>-0.11945736367605973</v>
      </c>
      <c r="I454">
        <f t="shared" si="44"/>
        <v>-1.4334883641127167</v>
      </c>
      <c r="K454">
        <f t="shared" si="45"/>
        <v>-0.16358690389814917</v>
      </c>
      <c r="M454">
        <f t="shared" si="46"/>
        <v>-0.16358690389814917</v>
      </c>
      <c r="N454" s="13">
        <f t="shared" si="47"/>
        <v>1.9474163202130095E-3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7.9264315803273151</v>
      </c>
      <c r="H455" s="10">
        <f t="shared" si="48"/>
        <v>-0.11782847321341641</v>
      </c>
      <c r="I455">
        <f t="shared" si="44"/>
        <v>-1.4139416785609971</v>
      </c>
      <c r="K455">
        <f t="shared" si="45"/>
        <v>-0.16176002804250297</v>
      </c>
      <c r="M455">
        <f t="shared" si="46"/>
        <v>-0.16176002804250297</v>
      </c>
      <c r="N455" s="13">
        <f t="shared" si="47"/>
        <v>1.9299815097010386E-3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7.9407113343685083</v>
      </c>
      <c r="H456" s="10">
        <f t="shared" si="48"/>
        <v>-0.11622062468487801</v>
      </c>
      <c r="I456">
        <f t="shared" si="44"/>
        <v>-1.394647496218536</v>
      </c>
      <c r="K456">
        <f t="shared" si="45"/>
        <v>-0.15995357285252854</v>
      </c>
      <c r="M456">
        <f t="shared" si="46"/>
        <v>-0.15995357285252854</v>
      </c>
      <c r="N456" s="13">
        <f t="shared" si="47"/>
        <v>1.9125707554344075E-3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7.9549910884097015</v>
      </c>
      <c r="H457" s="10">
        <f t="shared" si="48"/>
        <v>-0.11463356524440321</v>
      </c>
      <c r="I457">
        <f t="shared" si="44"/>
        <v>-1.3756027829328386</v>
      </c>
      <c r="K457">
        <f t="shared" si="45"/>
        <v>-0.15816730980114191</v>
      </c>
      <c r="M457">
        <f t="shared" si="46"/>
        <v>-0.15816730980114191</v>
      </c>
      <c r="N457" s="13">
        <f t="shared" si="47"/>
        <v>1.8951869151313762E-3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7.9692708424508965</v>
      </c>
      <c r="H458" s="10">
        <f t="shared" si="48"/>
        <v>-0.11306704479193519</v>
      </c>
      <c r="I458">
        <f t="shared" si="44"/>
        <v>-1.3568045375032223</v>
      </c>
      <c r="K458">
        <f t="shared" si="45"/>
        <v>-0.15640101292116221</v>
      </c>
      <c r="M458">
        <f t="shared" si="46"/>
        <v>-0.15640101292116221</v>
      </c>
      <c r="N458" s="13">
        <f t="shared" si="47"/>
        <v>1.8778327938248629E-3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7.9835505964920896</v>
      </c>
      <c r="H459" s="10">
        <f t="shared" si="48"/>
        <v>-0.1115208159476852</v>
      </c>
      <c r="I459">
        <f t="shared" si="44"/>
        <v>-1.3382497913722224</v>
      </c>
      <c r="K459">
        <f t="shared" si="45"/>
        <v>-0.15465445877667411</v>
      </c>
      <c r="M459">
        <f t="shared" si="46"/>
        <v>-0.15465445877667411</v>
      </c>
      <c r="N459" s="13">
        <f t="shared" si="47"/>
        <v>1.860511143698786E-3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7.9978303505332828</v>
      </c>
      <c r="H460" s="10">
        <f t="shared" si="48"/>
        <v>-0.10999463402660979</v>
      </c>
      <c r="I460">
        <f t="shared" si="44"/>
        <v>-1.3199356083193174</v>
      </c>
      <c r="K460">
        <f t="shared" si="45"/>
        <v>-0.15292742643470572</v>
      </c>
      <c r="M460">
        <f t="shared" si="46"/>
        <v>-0.15292742643470572</v>
      </c>
      <c r="N460" s="13">
        <f t="shared" si="47"/>
        <v>1.8432246639566595E-3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8.0121101045744751</v>
      </c>
      <c r="H461" s="10">
        <f t="shared" si="48"/>
        <v>-0.10848825701308207</v>
      </c>
      <c r="I461">
        <f t="shared" si="44"/>
        <v>-1.3018590841569848</v>
      </c>
      <c r="K461">
        <f t="shared" si="45"/>
        <v>-0.15121969743722197</v>
      </c>
      <c r="M461">
        <f t="shared" si="46"/>
        <v>-0.15121969743722197</v>
      </c>
      <c r="N461" s="13">
        <f t="shared" si="47"/>
        <v>1.8259760007218176E-3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8.026389858615671</v>
      </c>
      <c r="H462" s="10">
        <f t="shared" si="48"/>
        <v>-0.10700144553575325</v>
      </c>
      <c r="I462">
        <f t="shared" si="44"/>
        <v>-1.284017346429039</v>
      </c>
      <c r="K462">
        <f t="shared" si="45"/>
        <v>-0.14953105577342599</v>
      </c>
      <c r="M462">
        <f t="shared" si="46"/>
        <v>-0.14953105577342599</v>
      </c>
      <c r="N462" s="13">
        <f t="shared" si="47"/>
        <v>1.8087677469683578E-3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8.0406696126568633</v>
      </c>
      <c r="H463" s="10">
        <f t="shared" si="48"/>
        <v>-0.10553396284260613</v>
      </c>
      <c r="I463">
        <f t="shared" si="44"/>
        <v>-1.2664075541112736</v>
      </c>
      <c r="K463">
        <f t="shared" si="45"/>
        <v>-0.1478612878523714</v>
      </c>
      <c r="M463">
        <f t="shared" si="46"/>
        <v>-0.1478612878523714</v>
      </c>
      <c r="N463" s="13">
        <f t="shared" si="47"/>
        <v>1.7916024424823006E-3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8.0549493666980574</v>
      </c>
      <c r="H464" s="10">
        <f t="shared" si="48"/>
        <v>-0.1040855747761963</v>
      </c>
      <c r="I464">
        <f t="shared" si="44"/>
        <v>-1.2490268973143557</v>
      </c>
      <c r="K464">
        <f t="shared" si="45"/>
        <v>-0.14621018247587139</v>
      </c>
      <c r="M464">
        <f t="shared" si="46"/>
        <v>-0.14621018247587139</v>
      </c>
      <c r="N464" s="13">
        <f t="shared" si="47"/>
        <v>1.7744825738515259E-3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8.0692291207392515</v>
      </c>
      <c r="H465" s="10">
        <f t="shared" si="48"/>
        <v>-0.10265604974908259</v>
      </c>
      <c r="I465">
        <f t="shared" si="44"/>
        <v>-1.231872596988991</v>
      </c>
      <c r="K465">
        <f t="shared" si="45"/>
        <v>-0.14457753081171593</v>
      </c>
      <c r="M465">
        <f t="shared" si="46"/>
        <v>-0.14457753081171593</v>
      </c>
      <c r="N465" s="13">
        <f t="shared" si="47"/>
        <v>1.7574105744847257E-3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8.0835088747804438</v>
      </c>
      <c r="H466" s="10">
        <f t="shared" si="48"/>
        <v>-0.10124515871944323</v>
      </c>
      <c r="I466">
        <f t="shared" si="44"/>
        <v>-1.2149419046333187</v>
      </c>
      <c r="K466">
        <f t="shared" si="45"/>
        <v>-0.14296312636718103</v>
      </c>
      <c r="M466">
        <f t="shared" si="46"/>
        <v>-0.14296312636718103</v>
      </c>
      <c r="N466" s="13">
        <f t="shared" si="47"/>
        <v>1.7403888246576979E-3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8.0977886288216379</v>
      </c>
      <c r="H467" s="10">
        <f t="shared" si="48"/>
        <v>-9.9852675166878707E-2</v>
      </c>
      <c r="I467">
        <f t="shared" si="44"/>
        <v>-1.1982321020025446</v>
      </c>
      <c r="K467">
        <f t="shared" si="45"/>
        <v>-0.1413667649628329</v>
      </c>
      <c r="M467">
        <f t="shared" si="46"/>
        <v>-0.1413667649628329</v>
      </c>
      <c r="N467" s="13">
        <f t="shared" si="47"/>
        <v>1.7234196515865483E-3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8.1120683828628319</v>
      </c>
      <c r="H468" s="10">
        <f t="shared" si="48"/>
        <v>-9.8478375068398016E-2</v>
      </c>
      <c r="I468">
        <f t="shared" ref="I468:I469" si="50">H468*$E$6</f>
        <v>-1.1817405008207762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$4/$E$4)*G468/$L$10-1)))</f>
        <v>-0.13978824470662568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$4/$E$4)*G468/$L$10-1)))</f>
        <v>-0.13978824470662568</v>
      </c>
      <c r="N468" s="13">
        <f t="shared" ref="N468:N469" si="53">(M468-H468)^2*O468</f>
        <v>1.7065053295273638E-3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8.126348136904026</v>
      </c>
      <c r="H469" s="10">
        <f t="shared" si="48"/>
        <v>-9.7122036874589132E-2</v>
      </c>
      <c r="I469">
        <f t="shared" si="50"/>
        <v>-1.1654644424950695</v>
      </c>
      <c r="K469">
        <f t="shared" si="51"/>
        <v>-0.13822736596828319</v>
      </c>
      <c r="M469">
        <f t="shared" si="52"/>
        <v>-0.13822736596828319</v>
      </c>
      <c r="N469" s="13">
        <f t="shared" si="53"/>
        <v>1.6896480799008914E-3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22" activePane="bottomRight" state="frozen"/>
      <selection pane="topRight" activeCell="D1" sqref="D1"/>
      <selection pane="bottomLeft" activeCell="A4" sqref="A4"/>
      <selection pane="bottomRight" activeCell="A26" sqref="A26:XFD26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5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F2" s="38" t="s">
        <v>181</v>
      </c>
      <c r="AG2" s="46"/>
      <c r="AH2" s="39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F3" s="26" t="s">
        <v>185</v>
      </c>
      <c r="AG3" s="45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v>1.6</v>
      </c>
      <c r="AC4" s="41" t="s">
        <v>242</v>
      </c>
      <c r="AD4" s="42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F5" s="40">
        <v>5.1890000000000001</v>
      </c>
      <c r="AG5" s="47">
        <f>((AH5+SQRT(AH5^2-4))/2)^2</f>
        <v>14.274070316815363</v>
      </c>
      <c r="AH5" s="42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F6" s="40">
        <v>5.1539999999999999</v>
      </c>
      <c r="AG6" s="47">
        <f>((AH6+SQRT(AH6^2-4))/2)^2</f>
        <v>7.5427267601662695</v>
      </c>
      <c r="AH6" s="42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/>
      <c r="AC7" s="41"/>
      <c r="AD7" s="42"/>
      <c r="AF7" s="40"/>
      <c r="AG7" s="47"/>
      <c r="AH7" s="42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F8" s="40"/>
      <c r="AG8" s="47"/>
      <c r="AH8" s="42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/>
      <c r="AC9" s="41"/>
      <c r="AD9" s="42"/>
      <c r="AF9" s="40"/>
      <c r="AG9" s="47"/>
      <c r="AH9" s="42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/>
      <c r="AC10" s="41"/>
      <c r="AD10" s="42"/>
      <c r="AF10" s="40"/>
      <c r="AG10" s="47"/>
      <c r="AH10" s="42"/>
    </row>
    <row r="11" spans="1:34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40"/>
      <c r="AG11" s="47"/>
      <c r="AH11" s="42"/>
    </row>
    <row r="12" spans="1:34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5" xml:space="preserve"> ((SQRT(AB12))^3/(AB12-1)+(SQRT(1/AB12)^3/(1/AB12-1))-2)/6</f>
        <v>6.0219232601974003E-2</v>
      </c>
      <c r="AF12" s="40">
        <v>5.4820000000000002</v>
      </c>
      <c r="AG12" s="47">
        <f>((AH12+SQRT(AH12^2-4))/2)^2</f>
        <v>11.108711478037501</v>
      </c>
      <c r="AH12" s="42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>((AC13+SQRT(AC13^2-4))/2)^2</f>
        <v>2.5000654460560736</v>
      </c>
      <c r="AC13" s="41">
        <f>3*B13*(AA13-1)/C13</f>
        <v>2.213606779661017</v>
      </c>
      <c r="AD13" s="42">
        <f t="shared" ref="AD13:AD15" si="6" xml:space="preserve"> ((SQRT(AB13))^3/(AB13-1)+(SQRT(1/AB13)^3/(1/AB13-1))-2)/6</f>
        <v>3.5601129943502841E-2</v>
      </c>
      <c r="AF13" s="40">
        <v>5.7960000000000003</v>
      </c>
      <c r="AG13" s="47">
        <f t="shared" ref="AG13:AG15" si="7">((AH13+SQRT(AH13^2-4))/2)^2</f>
        <v>4.369380411393017</v>
      </c>
      <c r="AH13" s="42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6"/>
        <v>6.0858926856946084E-2</v>
      </c>
      <c r="AF14" s="40">
        <v>6.3129999999999997</v>
      </c>
      <c r="AG14" s="47">
        <f t="shared" si="7"/>
        <v>9.382532529105184</v>
      </c>
      <c r="AH14" s="42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6"/>
        <v>1.7313520886505691E-2</v>
      </c>
      <c r="AF15" s="40">
        <v>5.99</v>
      </c>
      <c r="AG15" s="47">
        <f t="shared" si="7"/>
        <v>7.2582013294660817</v>
      </c>
      <c r="AH15" s="42">
        <f>3*B15*(AF15-1)/C15</f>
        <v>3.0652857142857144</v>
      </c>
    </row>
    <row r="16" spans="1:34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F16" s="40"/>
      <c r="AG16" s="47"/>
      <c r="AH16" s="42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v>1.4083810000000001</v>
      </c>
      <c r="AC17" s="41" t="s">
        <v>242</v>
      </c>
      <c r="AD17" s="42">
        <f xml:space="preserve"> ((SQRT(AB17))^3/(AB17-1)+(SQRT(1/AB17)^3/(1/AB17-1))-2)/6</f>
        <v>4.8980199195953018E-3</v>
      </c>
      <c r="AF17" s="40"/>
      <c r="AG17" s="47"/>
      <c r="AH17" s="42"/>
    </row>
    <row r="18" spans="1:34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40"/>
      <c r="AG18" s="47"/>
      <c r="AH18" s="42"/>
    </row>
    <row r="19" spans="1:34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8" xml:space="preserve"> ((SQRT(AB19))^3/(AB19-1)+(SQRT(1/AB19)^3/(1/AB19-1))-2)/6</f>
        <v>7.1686628234540598E-2</v>
      </c>
      <c r="AF19" s="40">
        <v>5.5439999999999996</v>
      </c>
      <c r="AG19" s="47">
        <f>((AH19+SQRT(AH19^2-4))/2)^2</f>
        <v>9.7939123029715596</v>
      </c>
      <c r="AH19" s="42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9">((AC20+SQRT(AC20^2-4))/2)^2</f>
        <v>2.5198801585601389</v>
      </c>
      <c r="AC20" s="41">
        <f t="shared" ref="AC20:AC28" si="10">3*B20*(AA20-1)/C20</f>
        <v>2.2173688073394495</v>
      </c>
      <c r="AD20" s="42">
        <f t="shared" ref="AD20:AD25" si="11" xml:space="preserve"> ((SQRT(AB20))^3/(AB20-1)+(SQRT(1/AB20)^3/(1/AB20-1))-2)/6</f>
        <v>3.622813455657492E-2</v>
      </c>
      <c r="AF20" s="40">
        <v>5.1289999999999996</v>
      </c>
      <c r="AG20" s="47">
        <f>((AH20+SQRT(AH20^2-4))/2)^2</f>
        <v>5.3449641661580847</v>
      </c>
      <c r="AH20" s="42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0"/>
        <v>3.0560847810626575</v>
      </c>
      <c r="AD21" s="42">
        <f t="shared" ref="AD21" si="12" xml:space="preserve"> ((SQRT(AB21))^3/(AB21-1)+(SQRT(1/AB21)^3/(1/AB21-1))-2)/6</f>
        <v>0.17601413017710957</v>
      </c>
      <c r="AF21" s="40"/>
      <c r="AG21" s="47"/>
      <c r="AH21" s="42"/>
    </row>
    <row r="22" spans="1:34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9"/>
        <v>3.1345875541826009</v>
      </c>
      <c r="AC22" s="41">
        <f t="shared" si="10"/>
        <v>2.335296296296296</v>
      </c>
      <c r="AD22" s="42">
        <f t="shared" si="11"/>
        <v>5.5882716049382664E-2</v>
      </c>
      <c r="AF22" s="40">
        <v>5.4139999999999997</v>
      </c>
      <c r="AG22" s="47">
        <f>((AH22+SQRT(AH22^2-4))/2)^2</f>
        <v>5.5434781325131768</v>
      </c>
      <c r="AH22" s="42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9"/>
        <v>3.7767200385155371</v>
      </c>
      <c r="AC23" s="41">
        <f t="shared" si="10"/>
        <v>2.4579463087248317</v>
      </c>
      <c r="AD23" s="42">
        <f t="shared" si="11"/>
        <v>7.6324384787472013E-2</v>
      </c>
      <c r="AF23" s="40">
        <v>5.617</v>
      </c>
      <c r="AG23" s="47">
        <f t="shared" ref="AG23:AG32" si="13">((AH23+SQRT(AH23^2-4))/2)^2</f>
        <v>6.1416705842907389</v>
      </c>
      <c r="AH23" s="42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9"/>
        <v>3.19916680849331</v>
      </c>
      <c r="AC24" s="41">
        <f t="shared" si="10"/>
        <v>2.347711267605634</v>
      </c>
      <c r="AD24" s="42">
        <f t="shared" si="11"/>
        <v>5.7951877934272332E-2</v>
      </c>
      <c r="AF24" s="40">
        <v>5.9669999999999996</v>
      </c>
      <c r="AG24" s="47">
        <f t="shared" si="13"/>
        <v>4.9002326599270356</v>
      </c>
      <c r="AH24" s="42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4">((AC25+SQRT(AC25^2-4))/2)^2</f>
        <v>28.440151446942519</v>
      </c>
      <c r="AC25" s="41">
        <f t="shared" si="10"/>
        <v>5.5204450005162498</v>
      </c>
      <c r="AD25" s="42">
        <f t="shared" si="11"/>
        <v>0.586740833419375</v>
      </c>
      <c r="AF25" s="40"/>
      <c r="AG25" s="47"/>
      <c r="AH25" s="42"/>
    </row>
    <row r="26" spans="1:34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9"/>
        <v>7.618332021653929</v>
      </c>
      <c r="AC26" s="41">
        <f t="shared" si="10"/>
        <v>3.1224340425531922</v>
      </c>
      <c r="AD26" s="42">
        <f t="shared" ref="AD26" si="15" xml:space="preserve"> ((SQRT(AB26))^3/(AB26-1)+(SQRT(1/AB26)^3/(1/AB26-1))-2)/6</f>
        <v>0.18707234042553203</v>
      </c>
      <c r="AF26" s="40">
        <v>2.82</v>
      </c>
      <c r="AG26" s="47"/>
      <c r="AH26" s="42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9"/>
        <v>5.0276990219299922</v>
      </c>
      <c r="AC27" s="41">
        <f t="shared" si="10"/>
        <v>2.6882330935251799</v>
      </c>
      <c r="AD27" s="42">
        <f t="shared" ref="AD27:AD30" si="16" xml:space="preserve"> ((SQRT(AB27))^3/(AB27-1)+(SQRT(1/AB27)^3/(1/AB27-1))-2)/6</f>
        <v>0.11470551558752999</v>
      </c>
      <c r="AF27" s="40">
        <v>6.3230000000000004</v>
      </c>
      <c r="AG27" s="47">
        <f t="shared" si="13"/>
        <v>6.9153999229692085</v>
      </c>
      <c r="AH27" s="42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9"/>
        <v>6.4792946531588216</v>
      </c>
      <c r="AC28" s="41">
        <f t="shared" si="10"/>
        <v>2.9383043478260875</v>
      </c>
      <c r="AD28" s="42">
        <f t="shared" si="16"/>
        <v>0.1563840579710146</v>
      </c>
      <c r="AF28" s="40">
        <v>6.6079999999999997</v>
      </c>
      <c r="AG28" s="47">
        <f t="shared" si="13"/>
        <v>8.7202990679260441</v>
      </c>
      <c r="AH28" s="42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6"/>
        <v>5.5735670039939102E-2</v>
      </c>
      <c r="AF29" s="40">
        <v>6.7480000000000002</v>
      </c>
      <c r="AG29" s="47">
        <f t="shared" si="13"/>
        <v>8.9539336478531943</v>
      </c>
      <c r="AH29" s="42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9"/>
        <v>2.9479431509361413</v>
      </c>
      <c r="AC30" s="41">
        <f>3*B30*(AA30-1)/C30</f>
        <v>2.2993831168831171</v>
      </c>
      <c r="AD30" s="42">
        <f t="shared" si="16"/>
        <v>4.9897186147186266E-2</v>
      </c>
      <c r="AF30" s="40">
        <v>6.8849999999999998</v>
      </c>
      <c r="AG30" s="47">
        <f t="shared" si="13"/>
        <v>3.8130901908629715</v>
      </c>
      <c r="AH30" s="42">
        <f>3*B30*(AF30-1)/C30</f>
        <v>2.4648214285714283</v>
      </c>
    </row>
    <row r="31" spans="1:34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F31" s="40"/>
      <c r="AG31" s="47"/>
      <c r="AH31" s="42"/>
    </row>
    <row r="32" spans="1:34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7" xml:space="preserve"> ((SQRT(AB32))^3/(AB32-1)+(SQRT(1/AB32)^3/(1/AB32-1))-2)/6</f>
        <v>2.0220057259940472E-2</v>
      </c>
      <c r="AF32" s="40">
        <v>6.3810000000000002</v>
      </c>
      <c r="AG32" s="47">
        <f t="shared" si="13"/>
        <v>8.0642947492824746</v>
      </c>
      <c r="AH32" s="42">
        <f>3*B32*(AF32-1)/C32</f>
        <v>3.1919113636363639</v>
      </c>
    </row>
    <row r="33" spans="1:34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/>
      <c r="AC33" s="41"/>
      <c r="AD33" s="42"/>
      <c r="AF33" s="40"/>
      <c r="AG33" s="47"/>
      <c r="AH33" s="42"/>
    </row>
    <row r="34" spans="1:34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/>
      <c r="AC34" s="41"/>
      <c r="AD34" s="42"/>
      <c r="AF34" s="40"/>
      <c r="AG34" s="47"/>
      <c r="AH34" s="42"/>
    </row>
    <row r="35" spans="1:34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/>
      <c r="AC35" s="41"/>
      <c r="AD35" s="42"/>
      <c r="AF35" s="40"/>
      <c r="AG35" s="47"/>
      <c r="AH35" s="42"/>
    </row>
    <row r="36" spans="1:34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8">((AC36+SQRT(AC36^2-4))/2)^2</f>
        <v>5.470566890683207</v>
      </c>
      <c r="AC36" s="41">
        <f t="shared" ref="AC36:AC45" si="19">3*B36*(AA36-1)/C36</f>
        <v>2.7664712727272733</v>
      </c>
      <c r="AD36" s="42">
        <f t="shared" ref="AD36:AD37" si="20" xml:space="preserve"> ((SQRT(AB36))^3/(AB36-1)+(SQRT(1/AB36)^3/(1/AB36-1))-2)/6</f>
        <v>0.12774521212121223</v>
      </c>
      <c r="AF36" s="40">
        <v>5.5190000000000001</v>
      </c>
      <c r="AG36" s="47">
        <f t="shared" ref="AG36" si="21">((AH36+SQRT(AH36^2-4))/2)^2</f>
        <v>8.4033706837950302</v>
      </c>
      <c r="AH36" s="42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8"/>
        <v>2.9229012813568795</v>
      </c>
      <c r="AC37" s="41">
        <f t="shared" si="19"/>
        <v>2.2945646868537688</v>
      </c>
      <c r="AD37" s="42">
        <f t="shared" si="20"/>
        <v>4.9094114475628059E-2</v>
      </c>
      <c r="AF37" s="40"/>
      <c r="AG37" s="47"/>
      <c r="AH37" s="42"/>
    </row>
    <row r="38" spans="1:34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 t="shared" ref="AB38" si="22">((AC38+SQRT(AC38^2-4))/2)^2</f>
        <v>2.6666993878854752</v>
      </c>
      <c r="AC38" s="41">
        <f t="shared" si="19"/>
        <v>2.245371859296482</v>
      </c>
      <c r="AD38" s="42">
        <f t="shared" ref="AD38" si="23" xml:space="preserve"> ((SQRT(AB38))^3/(AB38-1)+(SQRT(1/AB38)^3/(1/AB38-1))-2)/6</f>
        <v>4.0895309882746998E-2</v>
      </c>
      <c r="AF38" s="40">
        <v>4.9640000000000004</v>
      </c>
      <c r="AG38" s="47">
        <f t="shared" ref="AG38:AG48" si="24">((AH38+SQRT(AH38^2-4))/2)^2</f>
        <v>5.7135676318810278</v>
      </c>
      <c r="AH38" s="42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19"/>
        <v>2.316440677966102</v>
      </c>
      <c r="AD39" s="42">
        <f t="shared" ref="AD39" si="26" xml:space="preserve"> ((SQRT(AB39))^3/(AB39-1)+(SQRT(1/AB39)^3/(1/AB39-1))-2)/6</f>
        <v>5.274011299435033E-2</v>
      </c>
      <c r="AF39" s="40">
        <v>5.2039999999999997</v>
      </c>
      <c r="AG39" s="47">
        <f t="shared" si="24"/>
        <v>5.7476650750278822</v>
      </c>
      <c r="AH39" s="42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19"/>
        <v>2.4488834355828222</v>
      </c>
      <c r="AD40" s="42">
        <f t="shared" ref="AD40:AD42" si="27" xml:space="preserve"> ((SQRT(AB40))^3/(AB40-1)+(SQRT(1/AB40)^3/(1/AB40-1))-2)/6</f>
        <v>7.4813905930470367E-2</v>
      </c>
      <c r="AF40" s="40">
        <v>5.6189999999999998</v>
      </c>
      <c r="AG40" s="47">
        <f t="shared" si="24"/>
        <v>5.9922076536442299</v>
      </c>
      <c r="AH40" s="42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19"/>
        <v>2.2854967741935486</v>
      </c>
      <c r="AD41" s="42">
        <f t="shared" si="27"/>
        <v>4.7582795698924686E-2</v>
      </c>
      <c r="AF41" s="40">
        <v>6.02</v>
      </c>
      <c r="AG41" s="47">
        <f t="shared" si="24"/>
        <v>4.4023086040325312</v>
      </c>
      <c r="AH41" s="42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19"/>
        <v>2.9334607890311855</v>
      </c>
      <c r="AD42" s="42">
        <f t="shared" si="27"/>
        <v>0.15557679817186423</v>
      </c>
      <c r="AF42" s="40"/>
      <c r="AG42" s="47"/>
      <c r="AH42" s="42"/>
    </row>
    <row r="43" spans="1:34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19"/>
        <v>2.5019797297297299</v>
      </c>
      <c r="AD43" s="42">
        <f t="shared" ref="AD43:AD44" si="29" xml:space="preserve"> ((SQRT(AB43))^3/(AB43-1)+(SQRT(1/AB43)^3/(1/AB43-1))-2)/6</f>
        <v>8.3663288288288243E-2</v>
      </c>
      <c r="AF43" s="40">
        <v>6.4859999999999998</v>
      </c>
      <c r="AG43" s="47">
        <f t="shared" si="24"/>
        <v>5.2315689154786122</v>
      </c>
      <c r="AH43" s="42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19"/>
        <v>3.124889083735312</v>
      </c>
      <c r="AD44" s="42">
        <f t="shared" si="29"/>
        <v>0.18748151395588528</v>
      </c>
      <c r="AF44" s="40">
        <v>6.7279999999999998</v>
      </c>
      <c r="AG44" s="47"/>
      <c r="AH44" s="42"/>
    </row>
    <row r="45" spans="1:34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 t="shared" si="25"/>
        <v>4.798594277187302</v>
      </c>
      <c r="AC45" s="41">
        <f t="shared" si="19"/>
        <v>2.647071710526316</v>
      </c>
      <c r="AD45" s="42">
        <f t="shared" ref="AD45" si="35" xml:space="preserve"> ((SQRT(AB45))^3/(AB45-1)+(SQRT(1/AB45)^3/(1/AB45-1))-2)/6</f>
        <v>0.10784528508771925</v>
      </c>
      <c r="AF45" s="40">
        <v>6.9509999999999996</v>
      </c>
      <c r="AG45" s="47">
        <f t="shared" si="24"/>
        <v>5.5691957991076153</v>
      </c>
      <c r="AH45" s="42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v>2.73</v>
      </c>
      <c r="AC46" s="41" t="s">
        <v>246</v>
      </c>
      <c r="AD46" s="42">
        <f t="shared" ref="AD46:AD48" si="36" xml:space="preserve"> ((SQRT(AB46))^3/(AB46-1)+(SQRT(1/AB46)^3/(1/AB46-1))-2)/6</f>
        <v>4.2916449475772112E-2</v>
      </c>
      <c r="AF46" s="40">
        <v>7.1890000000000001</v>
      </c>
      <c r="AG46" s="47">
        <f t="shared" si="24"/>
        <v>7.6128859563570401</v>
      </c>
      <c r="AH46" s="42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F47" s="40">
        <v>7.6390000000000002</v>
      </c>
      <c r="AG47" s="47">
        <f t="shared" si="24"/>
        <v>3.8072675087967802</v>
      </c>
      <c r="AH47" s="42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F48" s="40">
        <v>6.62</v>
      </c>
      <c r="AG48" s="47">
        <f t="shared" si="24"/>
        <v>8.7673332371010559</v>
      </c>
      <c r="AH48" s="42">
        <f>3*B48*(AF48-1)/C48</f>
        <v>3.298695652173913</v>
      </c>
    </row>
    <row r="49" spans="1:34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F49" s="40"/>
      <c r="AG49" s="47"/>
      <c r="AH49" s="42"/>
    </row>
    <row r="50" spans="1:34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40"/>
      <c r="AG50" s="47"/>
      <c r="AH50" s="42"/>
    </row>
    <row r="51" spans="1:34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40"/>
      <c r="AG51" s="47"/>
      <c r="AH51" s="42"/>
    </row>
    <row r="52" spans="1:34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40"/>
      <c r="AG52" s="47"/>
      <c r="AH52" s="42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40">
        <v>5.1980000000000004</v>
      </c>
      <c r="AG53" s="47">
        <f t="shared" ref="AG53:AG56" si="38">((AH53+SQRT(AH53^2-4))/2)^2</f>
        <v>6.9803382751810243</v>
      </c>
      <c r="AH53" s="42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40">
        <v>4.8159999999999998</v>
      </c>
      <c r="AG54" s="47">
        <f t="shared" si="38"/>
        <v>4.5219212905788266</v>
      </c>
      <c r="AH54" s="42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40"/>
      <c r="AG55" s="47"/>
      <c r="AH55" s="42"/>
    </row>
    <row r="56" spans="1:34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F56" s="40">
        <v>6.1660000000000004</v>
      </c>
      <c r="AG56" s="47">
        <f t="shared" si="38"/>
        <v>22.673055757310312</v>
      </c>
      <c r="AH56" s="42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40"/>
      <c r="AG57" s="47"/>
      <c r="AH57" s="42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F58" s="40">
        <v>4.8719999999999999</v>
      </c>
      <c r="AG58" s="47"/>
      <c r="AH58" s="42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40"/>
      <c r="AG59" s="47"/>
      <c r="AH59" s="42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40"/>
      <c r="AG60" s="47"/>
      <c r="AH60" s="42"/>
    </row>
    <row r="61" spans="1:34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40">
        <v>5.0229999999999997</v>
      </c>
      <c r="AG61" s="47">
        <f t="shared" ref="AG61:AG62" si="48">((AH61+SQRT(AH61^2-4))/2)^2</f>
        <v>4.2218605200920329</v>
      </c>
      <c r="AH61" s="42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40">
        <v>4.9059999999999997</v>
      </c>
      <c r="AG62" s="47">
        <f t="shared" si="48"/>
        <v>5.3759502007458693</v>
      </c>
      <c r="AH62" s="42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40"/>
      <c r="AG63" s="47"/>
      <c r="AH63" s="42"/>
    </row>
    <row r="64" spans="1:34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40"/>
      <c r="AG64" s="47"/>
      <c r="AH64" s="42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40"/>
      <c r="AG65" s="47"/>
      <c r="AH65" s="42"/>
    </row>
    <row r="66" spans="1:34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40">
        <v>4.9720000000000004</v>
      </c>
      <c r="AG66" s="47">
        <f t="shared" ref="AG66" si="51">((AH66+SQRT(AH66^2-4))/2)^2</f>
        <v>3.5448701807384584</v>
      </c>
      <c r="AH66" s="42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40"/>
      <c r="AG67" s="47"/>
      <c r="AH67" s="42"/>
    </row>
    <row r="68" spans="1:34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40"/>
      <c r="AG68" s="47"/>
      <c r="AH68" s="42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40"/>
      <c r="AG69" s="47"/>
      <c r="AH69" s="42"/>
    </row>
    <row r="70" spans="1:34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 t="shared" ref="AB70:AB78" si="56">((AC70+SQRT(AC70^2-4))/2)^2</f>
        <v>2.7255740335654943</v>
      </c>
      <c r="AC70" s="41">
        <f>3*B70*(AA70-1)/C70</f>
        <v>2.2566500000000005</v>
      </c>
      <c r="AD70" s="42">
        <f t="shared" ref="AD70" si="57" xml:space="preserve"> ((SQRT(AB70))^3/(AB70-1)+(SQRT(1/AB70)^3/(1/AB70-1))-2)/6</f>
        <v>4.2775000000000084E-2</v>
      </c>
      <c r="AF70" s="40">
        <v>5.2450000000000001</v>
      </c>
      <c r="AG70" s="47">
        <f t="shared" ref="AG70:AG79" si="58">((AH70+SQRT(AH70^2-4))/2)^2</f>
        <v>5.2627438454158284</v>
      </c>
      <c r="AH70" s="42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si="56"/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F71" s="40">
        <v>5.5529999999999999</v>
      </c>
      <c r="AG71" s="47">
        <f t="shared" si="58"/>
        <v>5.5618930291910775</v>
      </c>
      <c r="AH71" s="42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6"/>
        <v>2.9402955767601289</v>
      </c>
      <c r="AC72" s="41">
        <f>3*B72*(AA72-1)/C72</f>
        <v>2.2979115384615385</v>
      </c>
      <c r="AD72" s="42">
        <f t="shared" si="59"/>
        <v>4.9651923076923087E-2</v>
      </c>
      <c r="AF72" s="40">
        <v>5.9530000000000003</v>
      </c>
      <c r="AG72" s="47">
        <f t="shared" si="58"/>
        <v>4.5936239754997379</v>
      </c>
      <c r="AH72" s="42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6"/>
        <v>2.7483838563815435</v>
      </c>
      <c r="AC73" s="41">
        <f>3*B73*(AA73-1)/C73</f>
        <v>2.2610249999999996</v>
      </c>
      <c r="AD73" s="42">
        <f t="shared" si="59"/>
        <v>4.3504166666666601E-2</v>
      </c>
      <c r="AF73" s="40">
        <v>6.1740000000000004</v>
      </c>
      <c r="AG73" s="47">
        <f t="shared" si="58"/>
        <v>4.1193677032869758</v>
      </c>
      <c r="AH73" s="42">
        <f>3*B73*(AF73-1)/C73</f>
        <v>2.5223249999999999</v>
      </c>
    </row>
    <row r="74" spans="1:34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40"/>
      <c r="AG74" s="47"/>
      <c r="AH74" s="42"/>
    </row>
    <row r="75" spans="1:34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6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40">
        <v>6.6609999999999996</v>
      </c>
      <c r="AG75" s="47">
        <f t="shared" si="58"/>
        <v>4.5619226631972625</v>
      </c>
      <c r="AH75" s="42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 t="shared" si="56"/>
        <v>4.6698147701971484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0.10395490196078423</v>
      </c>
      <c r="AF76" s="40">
        <v>6.96</v>
      </c>
      <c r="AG76" s="47">
        <f t="shared" si="58"/>
        <v>5.4887541223757772</v>
      </c>
      <c r="AH76" s="42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v>2.35</v>
      </c>
      <c r="AC77" s="41" t="s">
        <v>246</v>
      </c>
      <c r="AD77" s="42">
        <f t="shared" si="61"/>
        <v>3.0883174121505281E-2</v>
      </c>
      <c r="AF77" s="40">
        <v>7.258</v>
      </c>
      <c r="AG77" s="47">
        <f t="shared" si="58"/>
        <v>5.5860159404834295</v>
      </c>
      <c r="AH77" s="42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6"/>
        <v>6.2287267521992531</v>
      </c>
      <c r="AC78" s="41">
        <f>3*B78*(AA78-1)/C78</f>
        <v>2.896424210526316</v>
      </c>
      <c r="AD78" s="42">
        <f t="shared" si="61"/>
        <v>0.14940403508771935</v>
      </c>
      <c r="AF78" s="40">
        <v>6.88</v>
      </c>
      <c r="AG78" s="47">
        <f t="shared" si="58"/>
        <v>7.3069254009029958</v>
      </c>
      <c r="AH78" s="42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((AC79+SQRT(AC79^2-4))/2)^2</f>
        <v>3.0407514718788109</v>
      </c>
      <c r="AC79" s="41">
        <f>3*B79*(AA79-1)/C79</f>
        <v>2.3172435233160624</v>
      </c>
      <c r="AD79" s="42">
        <f t="shared" si="61"/>
        <v>5.2873920552677069E-2</v>
      </c>
      <c r="AF79" s="40">
        <v>6.3490000000000002</v>
      </c>
      <c r="AG79" s="47">
        <f t="shared" si="58"/>
        <v>4.1031355520345727</v>
      </c>
      <c r="AH79" s="42">
        <f>3*B79*(AF79-1)/C79</f>
        <v>2.5192958549222797</v>
      </c>
    </row>
    <row r="80" spans="1:34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F80" s="40"/>
      <c r="AG80" s="47"/>
      <c r="AH80" s="42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F82" s="40">
        <v>5.1589999999999998</v>
      </c>
      <c r="AG82" s="47">
        <f t="shared" ref="AG82" si="64">((AH82+SQRT(AH82^2-4))/2)^2</f>
        <v>7.0285492397598466</v>
      </c>
      <c r="AH82" s="42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5F04-902A-4FAA-B93C-F287F0FEE2C9}">
  <dimension ref="A1:Q488"/>
  <sheetViews>
    <sheetView tabSelected="1" topLeftCell="A135" workbookViewId="0">
      <selection activeCell="N152" sqref="A1:XFD1048576"/>
    </sheetView>
  </sheetViews>
  <sheetFormatPr defaultRowHeight="18.75" x14ac:dyDescent="0.4"/>
  <sheetData>
    <row r="1" spans="1:17" x14ac:dyDescent="0.4">
      <c r="A1" s="71" t="s">
        <v>286</v>
      </c>
      <c r="B1" s="65"/>
      <c r="C1" s="65"/>
      <c r="D1" s="65"/>
      <c r="E1" s="65"/>
      <c r="F1" s="65"/>
      <c r="G1" s="65"/>
      <c r="H1" s="65"/>
      <c r="I1" s="65"/>
      <c r="J1" s="65"/>
    </row>
    <row r="2" spans="1:17" x14ac:dyDescent="0.4">
      <c r="A2" s="65" t="s">
        <v>285</v>
      </c>
      <c r="B2" s="65"/>
      <c r="C2" s="65"/>
      <c r="D2" s="65"/>
      <c r="E2" s="65" t="s">
        <v>283</v>
      </c>
      <c r="F2" s="65"/>
      <c r="G2" s="65"/>
      <c r="H2" s="65" t="s">
        <v>327</v>
      </c>
      <c r="I2" s="65"/>
      <c r="J2" s="65"/>
    </row>
    <row r="3" spans="1:17" x14ac:dyDescent="0.4">
      <c r="A3" s="37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x14ac:dyDescent="0.4">
      <c r="A4" s="66" t="s">
        <v>49</v>
      </c>
      <c r="B4" s="67" t="s">
        <v>190</v>
      </c>
      <c r="C4" s="65"/>
      <c r="D4" s="66" t="s">
        <v>174</v>
      </c>
      <c r="E4" s="67" t="s">
        <v>268</v>
      </c>
      <c r="F4" s="65"/>
      <c r="G4" s="66" t="s">
        <v>172</v>
      </c>
      <c r="H4" s="67" t="s">
        <v>268</v>
      </c>
      <c r="I4" s="65"/>
      <c r="J4" s="65"/>
    </row>
    <row r="5" spans="1:17" x14ac:dyDescent="0.4">
      <c r="A5" s="66" t="s">
        <v>11</v>
      </c>
      <c r="B5" s="68">
        <v>-1.1160000000000001</v>
      </c>
      <c r="C5" s="65"/>
      <c r="D5" s="66" t="s">
        <v>11</v>
      </c>
      <c r="E5" s="69">
        <v>-1.1214999999999999</v>
      </c>
      <c r="F5" s="65"/>
      <c r="G5" s="66" t="s">
        <v>11</v>
      </c>
      <c r="H5" s="69">
        <v>-1.1173999999999999</v>
      </c>
      <c r="I5" s="66" t="s">
        <v>2</v>
      </c>
      <c r="J5" s="69">
        <v>3.9</v>
      </c>
    </row>
    <row r="6" spans="1:17" x14ac:dyDescent="0.4">
      <c r="A6" s="66" t="s">
        <v>19</v>
      </c>
      <c r="B6" s="68">
        <v>39.994</v>
      </c>
      <c r="C6" s="65"/>
      <c r="D6" s="66" t="s">
        <v>19</v>
      </c>
      <c r="E6" s="69">
        <v>70.709999999999994</v>
      </c>
      <c r="F6" s="65"/>
      <c r="G6" s="66" t="s">
        <v>19</v>
      </c>
      <c r="H6" s="65">
        <v>41.868000000000002</v>
      </c>
      <c r="I6" s="66" t="s">
        <v>252</v>
      </c>
      <c r="J6" s="69">
        <v>6.3559999999999999</v>
      </c>
    </row>
    <row r="7" spans="1:17" x14ac:dyDescent="0.4">
      <c r="A7" s="66" t="s">
        <v>0</v>
      </c>
      <c r="B7" s="69">
        <v>1E-3</v>
      </c>
      <c r="C7" s="65"/>
      <c r="D7" s="66" t="s">
        <v>0</v>
      </c>
      <c r="E7" s="69">
        <v>1E-3</v>
      </c>
      <c r="F7" s="65"/>
      <c r="G7" s="66" t="s">
        <v>0</v>
      </c>
      <c r="H7" s="69">
        <v>1E-3</v>
      </c>
      <c r="I7" s="65"/>
      <c r="J7" s="65"/>
    </row>
    <row r="8" spans="1:17" x14ac:dyDescent="0.4">
      <c r="A8" s="70" t="s">
        <v>1</v>
      </c>
      <c r="B8" s="69">
        <v>4.6440000000000001</v>
      </c>
      <c r="C8" s="65"/>
      <c r="D8" s="70" t="s">
        <v>1</v>
      </c>
      <c r="E8" s="69">
        <v>4.6440000000000001</v>
      </c>
      <c r="F8" s="65"/>
      <c r="G8" s="70" t="s">
        <v>1</v>
      </c>
      <c r="H8" s="69">
        <v>4.6440000000000001</v>
      </c>
      <c r="J8" s="65"/>
    </row>
    <row r="10" spans="1:17" x14ac:dyDescent="0.4">
      <c r="A10" s="66" t="s">
        <v>49</v>
      </c>
      <c r="B10" s="67" t="s">
        <v>89</v>
      </c>
      <c r="C10" s="65"/>
      <c r="D10" s="66" t="s">
        <v>174</v>
      </c>
      <c r="E10" s="67" t="s">
        <v>89</v>
      </c>
      <c r="F10" s="65"/>
      <c r="G10" s="66" t="s">
        <v>172</v>
      </c>
      <c r="H10" s="67" t="s">
        <v>89</v>
      </c>
      <c r="I10" s="65"/>
      <c r="J10" s="65"/>
    </row>
    <row r="11" spans="1:17" x14ac:dyDescent="0.4">
      <c r="A11" s="66" t="s">
        <v>11</v>
      </c>
      <c r="B11" s="68">
        <v>-1.9059999999999999</v>
      </c>
      <c r="C11" s="65"/>
      <c r="D11" s="66" t="s">
        <v>11</v>
      </c>
      <c r="E11" s="69">
        <v>-1.9037999999999999</v>
      </c>
      <c r="F11" s="65"/>
      <c r="G11" s="66" t="s">
        <v>11</v>
      </c>
      <c r="H11" s="69">
        <v>-1.9064000000000001</v>
      </c>
      <c r="I11" s="66" t="s">
        <v>2</v>
      </c>
      <c r="J11" s="69">
        <v>3.0779999999999998</v>
      </c>
    </row>
    <row r="12" spans="1:17" x14ac:dyDescent="0.4">
      <c r="A12" s="66" t="s">
        <v>19</v>
      </c>
      <c r="B12" s="68">
        <v>20.154</v>
      </c>
      <c r="C12" s="65"/>
      <c r="D12" s="66" t="s">
        <v>19</v>
      </c>
      <c r="E12" s="69">
        <v>20.120999999999999</v>
      </c>
      <c r="F12" s="65"/>
      <c r="G12" s="66" t="s">
        <v>19</v>
      </c>
      <c r="H12">
        <v>20.190000000000001</v>
      </c>
      <c r="I12" s="66" t="s">
        <v>252</v>
      </c>
      <c r="J12" s="69">
        <v>4.923</v>
      </c>
    </row>
    <row r="13" spans="1:17" x14ac:dyDescent="0.4">
      <c r="A13" s="66" t="s">
        <v>0</v>
      </c>
      <c r="B13" s="69">
        <v>8.5000000000000006E-2</v>
      </c>
      <c r="C13" s="65"/>
      <c r="D13" s="66" t="s">
        <v>0</v>
      </c>
      <c r="E13" s="69">
        <v>8.5000000000000006E-2</v>
      </c>
      <c r="F13" s="65"/>
      <c r="G13" s="66" t="s">
        <v>0</v>
      </c>
      <c r="H13" s="69">
        <v>8.5000000000000006E-2</v>
      </c>
      <c r="I13" s="65"/>
      <c r="J13" s="65"/>
    </row>
    <row r="14" spans="1:17" x14ac:dyDescent="0.4">
      <c r="A14" s="70" t="s">
        <v>1</v>
      </c>
      <c r="B14" s="69">
        <v>2.2709999999999999</v>
      </c>
      <c r="C14" s="65"/>
      <c r="D14" s="70" t="s">
        <v>1</v>
      </c>
      <c r="E14" s="69">
        <v>2.2709999999999999</v>
      </c>
      <c r="F14" s="65"/>
      <c r="G14" s="70" t="s">
        <v>1</v>
      </c>
      <c r="H14" s="69">
        <v>2.2709999999999999</v>
      </c>
      <c r="I14" s="65"/>
      <c r="J14" s="65"/>
    </row>
    <row r="16" spans="1:17" x14ac:dyDescent="0.4">
      <c r="A16" s="66" t="s">
        <v>49</v>
      </c>
      <c r="B16" s="67" t="s">
        <v>307</v>
      </c>
      <c r="C16" s="65"/>
      <c r="D16" s="66" t="s">
        <v>174</v>
      </c>
      <c r="E16" s="67" t="s">
        <v>120</v>
      </c>
      <c r="F16" s="65"/>
      <c r="G16" s="66" t="s">
        <v>172</v>
      </c>
      <c r="H16" s="67" t="s">
        <v>120</v>
      </c>
      <c r="I16" s="65"/>
      <c r="J16" s="65"/>
    </row>
    <row r="17" spans="1:15" x14ac:dyDescent="0.4">
      <c r="A17" s="66" t="s">
        <v>11</v>
      </c>
      <c r="B17" s="68">
        <v>-3.6273</v>
      </c>
      <c r="C17" s="65"/>
      <c r="D17" s="66" t="s">
        <v>11</v>
      </c>
      <c r="E17" s="69">
        <v>-3.6436999999999999</v>
      </c>
      <c r="F17" s="65"/>
      <c r="G17" s="66" t="s">
        <v>11</v>
      </c>
      <c r="H17" s="69">
        <v>-3.7393999999999998</v>
      </c>
      <c r="I17" s="66" t="s">
        <v>2</v>
      </c>
      <c r="J17" s="69">
        <v>2.2599999999999998</v>
      </c>
    </row>
    <row r="18" spans="1:15" x14ac:dyDescent="0.4">
      <c r="A18" s="66" t="s">
        <v>19</v>
      </c>
      <c r="B18" s="68">
        <v>7.813968749999999</v>
      </c>
      <c r="C18" s="65"/>
      <c r="D18" s="66" t="s">
        <v>19</v>
      </c>
      <c r="E18" s="69">
        <v>7.8150000000000004</v>
      </c>
      <c r="F18" s="65"/>
      <c r="G18" s="66" t="s">
        <v>19</v>
      </c>
      <c r="H18">
        <v>7.8940000000000001</v>
      </c>
      <c r="I18" s="66" t="s">
        <v>252</v>
      </c>
      <c r="J18" s="69">
        <v>3.57</v>
      </c>
    </row>
    <row r="19" spans="1:15" x14ac:dyDescent="0.4">
      <c r="A19" s="66" t="s">
        <v>0</v>
      </c>
      <c r="B19" s="69">
        <v>0.751</v>
      </c>
      <c r="C19" s="65"/>
      <c r="D19" s="66" t="s">
        <v>0</v>
      </c>
      <c r="E19" s="69">
        <v>0.751</v>
      </c>
      <c r="F19" s="65"/>
      <c r="G19" s="66" t="s">
        <v>0</v>
      </c>
      <c r="H19" s="69">
        <v>0.751</v>
      </c>
      <c r="I19" s="65"/>
      <c r="J19" s="65"/>
    </row>
    <row r="20" spans="1:15" x14ac:dyDescent="0.4">
      <c r="A20" s="70" t="s">
        <v>1</v>
      </c>
      <c r="B20" s="69">
        <v>2.2349999999999999</v>
      </c>
      <c r="C20" s="65"/>
      <c r="D20" s="70" t="s">
        <v>1</v>
      </c>
      <c r="E20" s="69">
        <v>2.2349999999999999</v>
      </c>
      <c r="F20" s="65"/>
      <c r="G20" s="70" t="s">
        <v>1</v>
      </c>
      <c r="H20" s="69">
        <v>2.2349999999999999</v>
      </c>
      <c r="I20" s="65"/>
      <c r="J20" s="65"/>
    </row>
    <row r="21" spans="1:15" x14ac:dyDescent="0.4">
      <c r="A21" s="65"/>
      <c r="B21" s="74"/>
      <c r="C21" s="65"/>
      <c r="D21" s="65"/>
      <c r="E21" s="74"/>
      <c r="F21" s="65"/>
      <c r="G21" s="65"/>
      <c r="H21" s="74"/>
      <c r="I21" s="65"/>
      <c r="J21" s="65"/>
    </row>
    <row r="22" spans="1:15" x14ac:dyDescent="0.4">
      <c r="A22" s="66" t="s">
        <v>49</v>
      </c>
      <c r="B22" s="67" t="s">
        <v>308</v>
      </c>
      <c r="C22" s="65"/>
      <c r="D22" s="66" t="s">
        <v>174</v>
      </c>
      <c r="E22" s="67" t="s">
        <v>308</v>
      </c>
      <c r="F22" s="65"/>
      <c r="G22" s="66" t="s">
        <v>172</v>
      </c>
      <c r="H22" s="67" t="s">
        <v>308</v>
      </c>
      <c r="I22" s="65"/>
      <c r="J22" s="65"/>
      <c r="L22" s="66" t="s">
        <v>269</v>
      </c>
      <c r="M22" s="67" t="s">
        <v>0</v>
      </c>
      <c r="O22" t="s">
        <v>287</v>
      </c>
    </row>
    <row r="23" spans="1:15" x14ac:dyDescent="0.4">
      <c r="A23" s="66" t="s">
        <v>11</v>
      </c>
      <c r="B23" s="67">
        <v>-5.2817999999999996</v>
      </c>
      <c r="C23" s="65"/>
      <c r="D23" s="66" t="s">
        <v>11</v>
      </c>
      <c r="E23" s="69">
        <v>-4.9212999999999996</v>
      </c>
      <c r="F23" s="65"/>
      <c r="G23" s="66" t="s">
        <v>11</v>
      </c>
      <c r="H23" s="69">
        <v>-6.0978000000000003</v>
      </c>
      <c r="I23" s="66" t="s">
        <v>2</v>
      </c>
      <c r="J23" s="1">
        <v>2.8759999999999999</v>
      </c>
      <c r="L23" s="66" t="s">
        <v>11</v>
      </c>
      <c r="M23" s="67">
        <v>-0.15655901999999999</v>
      </c>
      <c r="O23" t="s">
        <v>270</v>
      </c>
    </row>
    <row r="24" spans="1:15" x14ac:dyDescent="0.4">
      <c r="A24" s="66" t="s">
        <v>19</v>
      </c>
      <c r="B24" s="68">
        <v>5.9285281542500012</v>
      </c>
      <c r="C24" s="65"/>
      <c r="D24" s="66" t="s">
        <v>19</v>
      </c>
      <c r="E24" s="69">
        <v>6.1872391485000016</v>
      </c>
      <c r="F24" s="65"/>
      <c r="G24" s="66" t="s">
        <v>19</v>
      </c>
      <c r="H24">
        <v>6.382321689594896</v>
      </c>
      <c r="I24" s="66" t="s">
        <v>252</v>
      </c>
      <c r="J24" s="69">
        <v>1.7819696</v>
      </c>
      <c r="L24" s="66" t="s">
        <v>19</v>
      </c>
      <c r="M24" s="68">
        <v>6.6229776379710001</v>
      </c>
    </row>
    <row r="25" spans="1:15" x14ac:dyDescent="0.4">
      <c r="A25" s="66" t="s">
        <v>0</v>
      </c>
      <c r="B25" s="69">
        <v>1.4430000000000001</v>
      </c>
      <c r="C25" s="65"/>
      <c r="D25" s="66" t="s">
        <v>0</v>
      </c>
      <c r="E25" s="69">
        <v>1.4430000000000001</v>
      </c>
      <c r="F25" s="65"/>
      <c r="G25" s="66" t="s">
        <v>0</v>
      </c>
      <c r="H25" s="69">
        <v>1.4430000000000001</v>
      </c>
      <c r="I25" s="67" t="s">
        <v>248</v>
      </c>
      <c r="J25" s="1">
        <v>0.61960000000000004</v>
      </c>
      <c r="L25" s="66" t="s">
        <v>0</v>
      </c>
      <c r="M25" s="69">
        <v>1.4430000000000001</v>
      </c>
    </row>
    <row r="26" spans="1:15" x14ac:dyDescent="0.4">
      <c r="A26" s="70" t="s">
        <v>1</v>
      </c>
      <c r="B26" s="69">
        <v>2.4529999999999998</v>
      </c>
      <c r="C26" s="65"/>
      <c r="D26" s="70" t="s">
        <v>1</v>
      </c>
      <c r="E26" s="69">
        <v>2.4529999999999998</v>
      </c>
      <c r="F26" s="65"/>
      <c r="G26" s="70" t="s">
        <v>1</v>
      </c>
      <c r="H26" s="69">
        <v>2.4529999999999998</v>
      </c>
      <c r="I26" s="65"/>
      <c r="J26" s="65"/>
      <c r="L26" s="70" t="s">
        <v>1</v>
      </c>
      <c r="M26" s="69">
        <v>2.4529999999999998</v>
      </c>
    </row>
    <row r="27" spans="1:15" x14ac:dyDescent="0.4">
      <c r="A27" s="65"/>
      <c r="B27" s="74"/>
      <c r="C27" s="65"/>
      <c r="D27" s="65"/>
      <c r="E27" s="74"/>
      <c r="F27" s="65"/>
      <c r="G27" s="73"/>
      <c r="H27" s="74"/>
      <c r="J27" s="65"/>
      <c r="L27" s="73"/>
      <c r="M27" s="74"/>
    </row>
    <row r="28" spans="1:15" x14ac:dyDescent="0.4">
      <c r="A28" s="66" t="s">
        <v>49</v>
      </c>
      <c r="B28" s="67" t="s">
        <v>309</v>
      </c>
      <c r="C28" s="65"/>
      <c r="D28" s="66" t="s">
        <v>174</v>
      </c>
      <c r="E28" s="67" t="s">
        <v>309</v>
      </c>
      <c r="F28" s="65"/>
      <c r="G28" s="66" t="s">
        <v>172</v>
      </c>
      <c r="H28" s="67" t="s">
        <v>309</v>
      </c>
      <c r="I28" s="65"/>
      <c r="J28" s="65"/>
      <c r="L28" s="66" t="s">
        <v>269</v>
      </c>
      <c r="M28" s="67" t="s">
        <v>1</v>
      </c>
      <c r="O28" t="s">
        <v>328</v>
      </c>
    </row>
    <row r="29" spans="1:15" x14ac:dyDescent="0.4">
      <c r="A29" s="66" t="s">
        <v>11</v>
      </c>
      <c r="B29" s="67">
        <v>-4.3780000000000001</v>
      </c>
      <c r="C29" s="65"/>
      <c r="D29" s="66" t="s">
        <v>11</v>
      </c>
      <c r="E29" s="69">
        <v>-4.6779999999999999</v>
      </c>
      <c r="F29" s="65"/>
      <c r="G29" s="66" t="s">
        <v>11</v>
      </c>
      <c r="H29" s="69">
        <v>-4.6947000000000001</v>
      </c>
      <c r="I29" s="66" t="s">
        <v>2</v>
      </c>
      <c r="J29" s="1">
        <v>2.1539999999999999</v>
      </c>
      <c r="L29" s="66" t="s">
        <v>11</v>
      </c>
      <c r="M29" s="67">
        <v>-7.5220000000000002</v>
      </c>
    </row>
    <row r="30" spans="1:15" x14ac:dyDescent="0.4">
      <c r="A30" s="66" t="s">
        <v>19</v>
      </c>
      <c r="B30" s="68">
        <v>6.89</v>
      </c>
      <c r="C30" s="65"/>
      <c r="D30" s="66" t="s">
        <v>19</v>
      </c>
      <c r="E30" s="69">
        <v>6.29</v>
      </c>
      <c r="F30" s="65"/>
      <c r="G30" s="66" t="s">
        <v>19</v>
      </c>
      <c r="H30">
        <v>7.0798007000382759</v>
      </c>
      <c r="I30" s="66" t="s">
        <v>252</v>
      </c>
      <c r="J30" s="69">
        <v>3.5239439999999997</v>
      </c>
      <c r="L30" s="66" t="s">
        <v>19</v>
      </c>
      <c r="M30" s="68">
        <v>5.3040000000000003</v>
      </c>
    </row>
    <row r="31" spans="1:15" x14ac:dyDescent="0.4">
      <c r="A31" s="66" t="s">
        <v>0</v>
      </c>
      <c r="B31" s="69">
        <v>1.0610565651751498</v>
      </c>
      <c r="C31" s="65"/>
      <c r="D31" s="66" t="s">
        <v>0</v>
      </c>
      <c r="E31" s="69">
        <v>1.360649007106957</v>
      </c>
      <c r="F31" s="65"/>
      <c r="G31" s="66" t="s">
        <v>0</v>
      </c>
      <c r="H31" s="69">
        <v>1.0609999999999999</v>
      </c>
      <c r="I31" s="67" t="s">
        <v>248</v>
      </c>
      <c r="J31" s="1">
        <v>1.6359999999999999</v>
      </c>
      <c r="L31" s="66" t="s">
        <v>0</v>
      </c>
      <c r="M31" s="69">
        <v>2.4903621735581463</v>
      </c>
    </row>
    <row r="32" spans="1:15" x14ac:dyDescent="0.4">
      <c r="A32" s="70" t="s">
        <v>1</v>
      </c>
      <c r="B32" s="69">
        <v>1.747622577935541</v>
      </c>
      <c r="C32" s="65"/>
      <c r="D32" s="70" t="s">
        <v>1</v>
      </c>
      <c r="E32" s="1">
        <f xml:space="preserve"> 100/160.21766* 3.96</f>
        <v>2.4716376459374079</v>
      </c>
      <c r="F32" s="65"/>
      <c r="G32" s="70" t="s">
        <v>1</v>
      </c>
      <c r="H32" s="69">
        <v>1.748</v>
      </c>
      <c r="I32" s="65"/>
      <c r="J32" s="65"/>
      <c r="L32" s="70" t="s">
        <v>1</v>
      </c>
      <c r="M32" s="69">
        <v>2.3904980262475437</v>
      </c>
    </row>
    <row r="34" spans="1:10" x14ac:dyDescent="0.4">
      <c r="A34" s="66" t="s">
        <v>49</v>
      </c>
      <c r="B34" s="67" t="s">
        <v>196</v>
      </c>
      <c r="C34" s="65"/>
      <c r="D34" s="66" t="s">
        <v>174</v>
      </c>
      <c r="E34" s="67" t="s">
        <v>196</v>
      </c>
      <c r="F34" s="65"/>
      <c r="G34" s="66" t="s">
        <v>172</v>
      </c>
      <c r="H34" s="67" t="s">
        <v>196</v>
      </c>
      <c r="I34" s="65"/>
      <c r="J34" s="65"/>
    </row>
    <row r="35" spans="1:10" x14ac:dyDescent="0.4">
      <c r="A35" s="66" t="s">
        <v>11</v>
      </c>
      <c r="B35" s="68">
        <v>-3.8298999999999999</v>
      </c>
      <c r="C35" s="65"/>
      <c r="D35" s="66" t="s">
        <v>11</v>
      </c>
      <c r="E35" s="69"/>
      <c r="F35" s="65"/>
      <c r="G35" s="66" t="s">
        <v>11</v>
      </c>
      <c r="H35" s="69">
        <v>-4.7061999999999999</v>
      </c>
      <c r="I35" s="66" t="s">
        <v>2</v>
      </c>
      <c r="J35" s="69">
        <v>2.5190000000000001</v>
      </c>
    </row>
    <row r="36" spans="1:10" x14ac:dyDescent="0.4">
      <c r="A36" s="66" t="s">
        <v>19</v>
      </c>
      <c r="B36" s="68">
        <v>7.2709999999999999</v>
      </c>
      <c r="C36" s="65"/>
      <c r="D36" s="66" t="s">
        <v>19</v>
      </c>
      <c r="E36" s="69"/>
      <c r="F36" s="65"/>
      <c r="G36" s="66" t="s">
        <v>19</v>
      </c>
      <c r="H36" s="65">
        <v>6.7229999999999999</v>
      </c>
      <c r="I36" s="66" t="s">
        <v>252</v>
      </c>
      <c r="J36" s="69">
        <v>2.4460000000000002</v>
      </c>
    </row>
    <row r="37" spans="1:10" x14ac:dyDescent="0.4">
      <c r="A37" s="66" t="s">
        <v>0</v>
      </c>
      <c r="B37" s="69">
        <v>0.39400000000000002</v>
      </c>
      <c r="C37" s="65"/>
      <c r="D37" s="66" t="s">
        <v>0</v>
      </c>
      <c r="E37" s="69">
        <v>0.39400000000000002</v>
      </c>
      <c r="F37" s="65"/>
      <c r="G37" s="66" t="s">
        <v>0</v>
      </c>
      <c r="H37" s="69">
        <v>0.39400000000000002</v>
      </c>
      <c r="I37" s="65"/>
      <c r="J37" s="65"/>
    </row>
    <row r="38" spans="1:10" x14ac:dyDescent="0.4">
      <c r="A38" s="70" t="s">
        <v>1</v>
      </c>
      <c r="B38" s="69">
        <v>2.7389999999999999</v>
      </c>
      <c r="C38" s="65"/>
      <c r="D38" s="70" t="s">
        <v>1</v>
      </c>
      <c r="E38" s="69">
        <v>2.7389999999999999</v>
      </c>
      <c r="F38" s="65"/>
      <c r="G38" s="70" t="s">
        <v>1</v>
      </c>
      <c r="H38" s="69">
        <v>2.7389999999999999</v>
      </c>
      <c r="J38" s="65"/>
    </row>
    <row r="40" spans="1:10" x14ac:dyDescent="0.4">
      <c r="A40" s="66" t="s">
        <v>49</v>
      </c>
      <c r="B40" s="67" t="s">
        <v>121</v>
      </c>
      <c r="C40" s="65"/>
      <c r="D40" s="66" t="s">
        <v>174</v>
      </c>
      <c r="E40" s="67" t="s">
        <v>121</v>
      </c>
      <c r="F40" s="65"/>
      <c r="G40" s="66" t="s">
        <v>172</v>
      </c>
      <c r="H40" s="67" t="s">
        <v>121</v>
      </c>
      <c r="I40" s="65"/>
      <c r="J40" s="65"/>
    </row>
    <row r="41" spans="1:10" x14ac:dyDescent="0.4">
      <c r="A41" s="66" t="s">
        <v>11</v>
      </c>
      <c r="B41" s="68">
        <v>-1.3116000000000001</v>
      </c>
      <c r="C41" s="65"/>
      <c r="D41" s="66" t="s">
        <v>11</v>
      </c>
      <c r="E41" s="69">
        <v>-1.3097000000000001</v>
      </c>
      <c r="F41" s="65"/>
      <c r="G41" s="66" t="s">
        <v>11</v>
      </c>
      <c r="H41" s="69">
        <v>-1.3122</v>
      </c>
      <c r="I41" s="66" t="s">
        <v>2</v>
      </c>
      <c r="J41" s="69">
        <v>3.7589999999999999</v>
      </c>
    </row>
    <row r="42" spans="1:10" x14ac:dyDescent="0.4">
      <c r="A42" s="66" t="s">
        <v>19</v>
      </c>
      <c r="B42" s="68">
        <v>36.247</v>
      </c>
      <c r="C42" s="65"/>
      <c r="D42" s="66" t="s">
        <v>19</v>
      </c>
      <c r="E42" s="69">
        <v>36.323999999999998</v>
      </c>
      <c r="F42" s="65"/>
      <c r="G42" s="66" t="s">
        <v>19</v>
      </c>
      <c r="H42">
        <f>74.234/2</f>
        <v>37.116999999999997</v>
      </c>
      <c r="I42" s="66" t="s">
        <v>252</v>
      </c>
      <c r="J42" s="69">
        <v>6.0650000000000004</v>
      </c>
    </row>
    <row r="43" spans="1:10" x14ac:dyDescent="0.4">
      <c r="A43" s="66" t="s">
        <v>0</v>
      </c>
      <c r="B43" s="69">
        <v>4.7E-2</v>
      </c>
      <c r="C43" s="65"/>
      <c r="D43" s="66" t="s">
        <v>0</v>
      </c>
      <c r="E43" s="69">
        <v>4.7E-2</v>
      </c>
      <c r="F43" s="65"/>
      <c r="G43" s="66" t="s">
        <v>0</v>
      </c>
      <c r="H43" s="69">
        <v>4.7E-2</v>
      </c>
      <c r="I43" s="65"/>
      <c r="J43" s="65"/>
    </row>
    <row r="44" spans="1:10" x14ac:dyDescent="0.4">
      <c r="A44" s="70" t="s">
        <v>1</v>
      </c>
      <c r="B44" s="69">
        <v>2.6</v>
      </c>
      <c r="C44" s="65"/>
      <c r="D44" s="70" t="s">
        <v>1</v>
      </c>
      <c r="E44" s="69">
        <v>2.6</v>
      </c>
      <c r="F44" s="65"/>
      <c r="G44" s="70" t="s">
        <v>1</v>
      </c>
      <c r="H44" s="69">
        <v>2.6</v>
      </c>
      <c r="J44" s="65"/>
    </row>
    <row r="46" spans="1:10" x14ac:dyDescent="0.4">
      <c r="A46" s="66" t="s">
        <v>49</v>
      </c>
      <c r="B46" s="67" t="s">
        <v>122</v>
      </c>
      <c r="C46" s="65"/>
      <c r="D46" s="66" t="s">
        <v>174</v>
      </c>
      <c r="E46" s="67" t="s">
        <v>122</v>
      </c>
      <c r="F46" s="65"/>
      <c r="G46" s="66" t="s">
        <v>172</v>
      </c>
      <c r="H46" s="67" t="s">
        <v>122</v>
      </c>
      <c r="I46" s="65"/>
      <c r="J46" s="65"/>
    </row>
    <row r="47" spans="1:10" x14ac:dyDescent="0.4">
      <c r="A47" s="66" t="s">
        <v>11</v>
      </c>
      <c r="B47" s="68">
        <v>-1.5829</v>
      </c>
      <c r="C47" s="65"/>
      <c r="D47" s="66" t="s">
        <v>11</v>
      </c>
      <c r="E47" s="69">
        <v>-1.5745</v>
      </c>
      <c r="F47" s="65"/>
      <c r="G47" s="66" t="s">
        <v>11</v>
      </c>
      <c r="H47" s="69">
        <v>-1.5908</v>
      </c>
      <c r="I47" s="66" t="s">
        <v>2</v>
      </c>
      <c r="J47" s="69">
        <v>3.2029999999999998</v>
      </c>
    </row>
    <row r="48" spans="1:10" x14ac:dyDescent="0.4">
      <c r="A48" s="66" t="s">
        <v>19</v>
      </c>
      <c r="B48" s="68">
        <v>22.866</v>
      </c>
      <c r="C48" s="65"/>
      <c r="D48" s="66" t="s">
        <v>19</v>
      </c>
      <c r="E48" s="69">
        <v>22.928000000000001</v>
      </c>
      <c r="F48" s="65"/>
      <c r="G48" s="66" t="s">
        <v>19</v>
      </c>
      <c r="H48">
        <v>22.774999999999999</v>
      </c>
      <c r="I48" s="66" t="s">
        <v>252</v>
      </c>
      <c r="J48" s="69">
        <v>5.1269999999999998</v>
      </c>
    </row>
    <row r="49" spans="1:15" x14ac:dyDescent="0.4">
      <c r="A49" s="66" t="s">
        <v>0</v>
      </c>
      <c r="B49" s="69">
        <v>0.217</v>
      </c>
      <c r="C49" s="65"/>
      <c r="D49" s="66" t="s">
        <v>0</v>
      </c>
      <c r="E49" s="69">
        <v>0.217</v>
      </c>
      <c r="F49" s="65"/>
      <c r="G49" s="66" t="s">
        <v>0</v>
      </c>
      <c r="H49" s="69">
        <v>0.217</v>
      </c>
      <c r="I49" s="65"/>
      <c r="J49" s="65"/>
    </row>
    <row r="50" spans="1:15" x14ac:dyDescent="0.4">
      <c r="A50" s="70" t="s">
        <v>1</v>
      </c>
      <c r="B50" s="69">
        <v>2.895</v>
      </c>
      <c r="C50" s="65"/>
      <c r="D50" s="70" t="s">
        <v>1</v>
      </c>
      <c r="E50" s="69">
        <v>2.895</v>
      </c>
      <c r="F50" s="65"/>
      <c r="G50" s="70" t="s">
        <v>1</v>
      </c>
      <c r="H50" s="69">
        <v>2.895</v>
      </c>
      <c r="J50" s="65"/>
    </row>
    <row r="52" spans="1:15" x14ac:dyDescent="0.4">
      <c r="A52" s="66" t="s">
        <v>49</v>
      </c>
      <c r="B52" s="67" t="s">
        <v>123</v>
      </c>
      <c r="C52" s="65"/>
      <c r="D52" s="66" t="s">
        <v>174</v>
      </c>
      <c r="E52" s="67" t="s">
        <v>123</v>
      </c>
      <c r="F52" s="65"/>
      <c r="G52" s="66" t="s">
        <v>172</v>
      </c>
      <c r="H52" s="67" t="s">
        <v>313</v>
      </c>
      <c r="I52" s="65"/>
      <c r="J52" s="65"/>
    </row>
    <row r="53" spans="1:15" x14ac:dyDescent="0.4">
      <c r="A53" s="66" t="s">
        <v>11</v>
      </c>
      <c r="B53" s="68">
        <v>-3.7456</v>
      </c>
      <c r="C53" s="65"/>
      <c r="D53" s="66" t="s">
        <v>11</v>
      </c>
      <c r="E53" s="49">
        <v>-3.6530999999999998</v>
      </c>
      <c r="F53" s="65"/>
      <c r="G53" s="66" t="s">
        <v>11</v>
      </c>
      <c r="H53" s="69">
        <v>-3.6671999999999998</v>
      </c>
      <c r="I53" s="66" t="s">
        <v>2</v>
      </c>
      <c r="J53" s="1">
        <v>2.87</v>
      </c>
    </row>
    <row r="54" spans="1:15" x14ac:dyDescent="0.4">
      <c r="A54" s="66" t="s">
        <v>19</v>
      </c>
      <c r="B54" s="68">
        <v>16.472000000000001</v>
      </c>
      <c r="C54" s="65"/>
      <c r="D54" s="66" t="s">
        <v>19</v>
      </c>
      <c r="E54" s="69">
        <v>16.701000000000001</v>
      </c>
      <c r="F54" s="65"/>
      <c r="G54" s="66" t="s">
        <v>19</v>
      </c>
      <c r="H54">
        <v>16.78766036361997</v>
      </c>
      <c r="I54" s="66" t="s">
        <v>252</v>
      </c>
      <c r="J54" s="69">
        <v>4.7068000000000003</v>
      </c>
    </row>
    <row r="55" spans="1:15" x14ac:dyDescent="0.4">
      <c r="A55" s="66" t="s">
        <v>0</v>
      </c>
      <c r="B55" s="69">
        <v>0.46100000000000002</v>
      </c>
      <c r="C55" s="65"/>
      <c r="D55" s="66" t="s">
        <v>0</v>
      </c>
      <c r="E55" s="69">
        <v>0.46100000000000002</v>
      </c>
      <c r="F55" s="65"/>
      <c r="G55" s="66" t="s">
        <v>0</v>
      </c>
      <c r="H55" s="69">
        <v>0.46100000000000002</v>
      </c>
      <c r="I55" s="67" t="s">
        <v>248</v>
      </c>
      <c r="J55" s="1">
        <v>1.64</v>
      </c>
    </row>
    <row r="56" spans="1:15" x14ac:dyDescent="0.4">
      <c r="A56" s="70" t="s">
        <v>1</v>
      </c>
      <c r="B56" s="69">
        <v>3.4079999999999999</v>
      </c>
      <c r="C56" s="65"/>
      <c r="D56" s="70" t="s">
        <v>1</v>
      </c>
      <c r="E56" s="69">
        <v>3.4079999999999999</v>
      </c>
      <c r="F56" s="65"/>
      <c r="G56" s="70" t="s">
        <v>1</v>
      </c>
      <c r="H56" s="69">
        <v>3.4079999999999999</v>
      </c>
      <c r="J56" s="65"/>
    </row>
    <row r="58" spans="1:15" x14ac:dyDescent="0.4">
      <c r="A58" s="66" t="s">
        <v>49</v>
      </c>
      <c r="B58" s="67" t="s">
        <v>124</v>
      </c>
      <c r="C58" s="65"/>
      <c r="D58" s="66" t="s">
        <v>174</v>
      </c>
      <c r="E58" s="67" t="s">
        <v>124</v>
      </c>
      <c r="F58" s="65"/>
      <c r="G58" s="66" t="s">
        <v>172</v>
      </c>
      <c r="H58" s="67" t="s">
        <v>124</v>
      </c>
      <c r="I58" s="65"/>
      <c r="J58" s="65"/>
    </row>
    <row r="59" spans="1:15" x14ac:dyDescent="0.4">
      <c r="A59" s="66" t="s">
        <v>11</v>
      </c>
      <c r="B59" s="68">
        <v>-4.8937999999999997</v>
      </c>
      <c r="C59" s="65"/>
      <c r="D59" s="66" t="s">
        <v>11</v>
      </c>
      <c r="E59" s="49">
        <v>-4.8997999999999999</v>
      </c>
      <c r="F59" s="65"/>
      <c r="G59" s="66" t="s">
        <v>11</v>
      </c>
      <c r="H59" s="49">
        <v>-4.9123999999999999</v>
      </c>
      <c r="I59" s="66" t="s">
        <v>2</v>
      </c>
      <c r="J59" s="69">
        <v>2.6389999999999998</v>
      </c>
    </row>
    <row r="60" spans="1:15" x14ac:dyDescent="0.4">
      <c r="A60" s="66" t="s">
        <v>19</v>
      </c>
      <c r="B60" s="68">
        <v>14.484</v>
      </c>
      <c r="C60" s="65"/>
      <c r="D60" s="66" t="s">
        <v>19</v>
      </c>
      <c r="E60" s="69">
        <v>14.776</v>
      </c>
      <c r="F60" s="65"/>
      <c r="G60" s="66" t="s">
        <v>19</v>
      </c>
      <c r="H60" s="1">
        <v>14.371499999999999</v>
      </c>
      <c r="I60" s="66" t="s">
        <v>252</v>
      </c>
      <c r="J60" s="69">
        <v>4.7640000000000002</v>
      </c>
    </row>
    <row r="61" spans="1:15" x14ac:dyDescent="0.4">
      <c r="A61" s="66" t="s">
        <v>0</v>
      </c>
      <c r="B61" s="69">
        <v>0.52900000000000003</v>
      </c>
      <c r="C61" s="65"/>
      <c r="D61" s="66" t="s">
        <v>0</v>
      </c>
      <c r="E61" s="69">
        <v>0.52900000000000003</v>
      </c>
      <c r="F61" s="65"/>
      <c r="G61" s="66" t="s">
        <v>0</v>
      </c>
      <c r="H61" s="69">
        <v>0.52900000000000003</v>
      </c>
      <c r="I61" s="65"/>
      <c r="J61" s="65"/>
    </row>
    <row r="62" spans="1:15" x14ac:dyDescent="0.4">
      <c r="A62" s="70" t="s">
        <v>1</v>
      </c>
      <c r="B62" s="69">
        <v>3.1389999999999998</v>
      </c>
      <c r="C62" s="65"/>
      <c r="D62" s="70" t="s">
        <v>1</v>
      </c>
      <c r="E62" s="69">
        <v>3.1389999999999998</v>
      </c>
      <c r="F62" s="65"/>
      <c r="G62" s="70" t="s">
        <v>1</v>
      </c>
      <c r="H62" s="69">
        <v>3.1389999999999998</v>
      </c>
      <c r="J62" s="65"/>
    </row>
    <row r="64" spans="1:15" x14ac:dyDescent="0.4">
      <c r="A64" s="66" t="s">
        <v>49</v>
      </c>
      <c r="B64" s="67" t="s">
        <v>310</v>
      </c>
      <c r="C64" s="65"/>
      <c r="D64" s="66" t="s">
        <v>174</v>
      </c>
      <c r="E64" s="67" t="s">
        <v>310</v>
      </c>
      <c r="F64" s="65"/>
      <c r="G64" s="66" t="s">
        <v>172</v>
      </c>
      <c r="H64" s="67" t="s">
        <v>310</v>
      </c>
      <c r="I64" s="65" t="s">
        <v>281</v>
      </c>
      <c r="J64" s="65"/>
      <c r="L64" s="66" t="s">
        <v>269</v>
      </c>
      <c r="M64" s="67" t="s">
        <v>227</v>
      </c>
      <c r="O64" t="s">
        <v>315</v>
      </c>
    </row>
    <row r="65" spans="1:15" x14ac:dyDescent="0.4">
      <c r="A65" s="66" t="s">
        <v>11</v>
      </c>
      <c r="B65" s="68">
        <v>-4.4836</v>
      </c>
      <c r="C65" s="65"/>
      <c r="D65" s="66" t="s">
        <v>11</v>
      </c>
      <c r="E65" s="49">
        <v>-4.6497999999999999</v>
      </c>
      <c r="F65" s="65"/>
      <c r="G65" s="66" t="s">
        <v>11</v>
      </c>
      <c r="H65" s="49">
        <v>-4.5227000000000004</v>
      </c>
      <c r="I65" s="66" t="s">
        <v>2</v>
      </c>
      <c r="J65" s="1">
        <v>2.7650000000000001</v>
      </c>
      <c r="L65" s="66" t="s">
        <v>11</v>
      </c>
      <c r="M65" s="67">
        <v>-3.335</v>
      </c>
      <c r="O65" t="s">
        <v>282</v>
      </c>
    </row>
    <row r="66" spans="1:15" x14ac:dyDescent="0.4">
      <c r="A66" s="66" t="s">
        <v>19</v>
      </c>
      <c r="B66" s="68">
        <v>14.795553818249997</v>
      </c>
      <c r="C66" s="65"/>
      <c r="D66" s="66" t="s">
        <v>19</v>
      </c>
      <c r="E66" s="69">
        <v>14.552211488000001</v>
      </c>
      <c r="F66" s="65"/>
      <c r="G66" s="66" t="s">
        <v>19</v>
      </c>
      <c r="H66" s="1">
        <v>14.801170548124517</v>
      </c>
      <c r="I66" s="66" t="s">
        <v>252</v>
      </c>
      <c r="J66" s="69">
        <v>4.4710049999999999</v>
      </c>
      <c r="L66" s="66" t="s">
        <v>19</v>
      </c>
      <c r="M66" s="68">
        <v>13.78</v>
      </c>
      <c r="O66" s="65" t="s">
        <v>283</v>
      </c>
    </row>
    <row r="67" spans="1:15" x14ac:dyDescent="0.4">
      <c r="A67" s="66" t="s">
        <v>0</v>
      </c>
      <c r="B67" s="69">
        <v>0.36599999999999999</v>
      </c>
      <c r="C67" s="65"/>
      <c r="D67" s="66" t="s">
        <v>0</v>
      </c>
      <c r="E67" s="69">
        <v>0.6166611096429695</v>
      </c>
      <c r="F67" s="65"/>
      <c r="G67" s="66" t="s">
        <v>0</v>
      </c>
      <c r="H67" s="69">
        <v>0.50493809483923313</v>
      </c>
      <c r="I67" s="67" t="s">
        <v>248</v>
      </c>
      <c r="J67" s="1">
        <v>1.617</v>
      </c>
      <c r="L67" s="66" t="s">
        <v>0</v>
      </c>
      <c r="M67" s="69">
        <v>0.59668828018084896</v>
      </c>
      <c r="O67" t="s">
        <v>284</v>
      </c>
    </row>
    <row r="68" spans="1:15" x14ac:dyDescent="0.4">
      <c r="A68" s="70" t="s">
        <v>1</v>
      </c>
      <c r="B68" s="69">
        <v>3.1509999999999998</v>
      </c>
      <c r="C68" s="65"/>
      <c r="D68" s="70" t="s">
        <v>1</v>
      </c>
      <c r="E68" s="69"/>
      <c r="F68" s="65"/>
      <c r="G68" s="70" t="s">
        <v>1</v>
      </c>
      <c r="H68" s="69"/>
      <c r="J68" s="65"/>
      <c r="L68" s="70" t="s">
        <v>1</v>
      </c>
      <c r="M68" s="69"/>
    </row>
    <row r="70" spans="1:15" x14ac:dyDescent="0.4">
      <c r="A70" s="66" t="s">
        <v>49</v>
      </c>
      <c r="B70" s="67" t="s">
        <v>229</v>
      </c>
      <c r="C70" s="65"/>
      <c r="D70" s="66" t="s">
        <v>174</v>
      </c>
      <c r="E70" s="67" t="s">
        <v>229</v>
      </c>
      <c r="F70" s="65"/>
      <c r="G70" s="66" t="s">
        <v>172</v>
      </c>
      <c r="H70" s="67" t="s">
        <v>314</v>
      </c>
      <c r="I70" s="65"/>
      <c r="J70" s="65"/>
    </row>
    <row r="71" spans="1:15" x14ac:dyDescent="0.4">
      <c r="A71" s="66" t="s">
        <v>11</v>
      </c>
      <c r="B71" s="68">
        <v>-2.8351999999999999</v>
      </c>
      <c r="C71" s="65"/>
      <c r="D71" s="66" t="s">
        <v>11</v>
      </c>
      <c r="E71" s="49">
        <v>-2.9990000000000001</v>
      </c>
      <c r="F71" s="65"/>
      <c r="G71" s="66" t="s">
        <v>11</v>
      </c>
      <c r="H71" s="49">
        <v>-3.2938000000000001</v>
      </c>
      <c r="I71" s="66" t="s">
        <v>2</v>
      </c>
      <c r="J71" s="69">
        <v>3.3650000000000002</v>
      </c>
    </row>
    <row r="72" spans="1:15" x14ac:dyDescent="0.4">
      <c r="A72" s="66" t="s">
        <v>19</v>
      </c>
      <c r="B72" s="68">
        <v>15.852</v>
      </c>
      <c r="C72" s="65"/>
      <c r="D72" s="66" t="s">
        <v>19</v>
      </c>
      <c r="E72" s="69">
        <v>15.795999999999999</v>
      </c>
      <c r="F72" s="65"/>
      <c r="G72" s="66" t="s">
        <v>19</v>
      </c>
      <c r="H72" s="1">
        <v>17.24138430147131</v>
      </c>
      <c r="I72" s="66" t="s">
        <v>252</v>
      </c>
      <c r="J72" s="69">
        <v>3.5164249999999999</v>
      </c>
    </row>
    <row r="73" spans="1:15" x14ac:dyDescent="0.4">
      <c r="A73" s="66" t="s">
        <v>0</v>
      </c>
      <c r="B73" s="69">
        <v>0.20599999999999999</v>
      </c>
      <c r="C73" s="65"/>
      <c r="D73" s="66" t="s">
        <v>0</v>
      </c>
      <c r="E73" s="69">
        <v>0.20599999999999999</v>
      </c>
      <c r="F73" s="65"/>
      <c r="G73" s="66" t="s">
        <v>0</v>
      </c>
      <c r="H73" s="69">
        <v>0.20599999999999999</v>
      </c>
      <c r="I73" s="67" t="s">
        <v>248</v>
      </c>
      <c r="J73" s="1">
        <v>1.0449999999999999</v>
      </c>
    </row>
    <row r="74" spans="1:15" x14ac:dyDescent="0.4">
      <c r="A74" s="70" t="s">
        <v>1</v>
      </c>
      <c r="B74" s="69">
        <v>2.899</v>
      </c>
      <c r="C74" s="65"/>
      <c r="D74" s="70" t="s">
        <v>1</v>
      </c>
      <c r="E74" s="69">
        <v>2.899</v>
      </c>
      <c r="F74" s="65"/>
      <c r="G74" s="70" t="s">
        <v>1</v>
      </c>
      <c r="H74" s="69">
        <v>2.899</v>
      </c>
      <c r="J74" s="65"/>
    </row>
    <row r="76" spans="1:15" x14ac:dyDescent="0.4">
      <c r="A76" s="66" t="s">
        <v>49</v>
      </c>
      <c r="B76" s="67" t="s">
        <v>125</v>
      </c>
      <c r="C76" s="65"/>
      <c r="D76" s="66" t="s">
        <v>174</v>
      </c>
      <c r="E76" s="67" t="s">
        <v>125</v>
      </c>
      <c r="F76" s="65"/>
      <c r="G76" s="66" t="s">
        <v>172</v>
      </c>
      <c r="H76" s="67" t="s">
        <v>125</v>
      </c>
      <c r="I76" s="65"/>
      <c r="J76" s="65"/>
    </row>
    <row r="77" spans="1:15" x14ac:dyDescent="0.4">
      <c r="A77" s="66" t="s">
        <v>11</v>
      </c>
      <c r="B77" s="68">
        <v>-1.0981000000000001</v>
      </c>
      <c r="C77" s="65"/>
      <c r="D77" s="66" t="s">
        <v>11</v>
      </c>
      <c r="E77" s="49">
        <v>-1.081</v>
      </c>
      <c r="F77" s="65"/>
      <c r="G77" s="66" t="s">
        <v>11</v>
      </c>
      <c r="H77" s="49">
        <v>-1.0988</v>
      </c>
      <c r="I77" s="66" t="s">
        <v>2</v>
      </c>
      <c r="J77" s="69">
        <v>4.758</v>
      </c>
    </row>
    <row r="78" spans="1:15" x14ac:dyDescent="0.4">
      <c r="A78" s="66" t="s">
        <v>19</v>
      </c>
      <c r="B78" s="68">
        <v>73.709999999999994</v>
      </c>
      <c r="C78" s="65"/>
      <c r="D78" s="66" t="s">
        <v>19</v>
      </c>
      <c r="E78" s="69">
        <v>72.853999999999999</v>
      </c>
      <c r="F78" s="65"/>
      <c r="G78" s="66" t="s">
        <v>19</v>
      </c>
      <c r="H78" s="1">
        <v>74.375</v>
      </c>
      <c r="I78" s="66" t="s">
        <v>252</v>
      </c>
      <c r="J78" s="69">
        <v>7.5869999999999997</v>
      </c>
    </row>
    <row r="79" spans="1:15" x14ac:dyDescent="0.4">
      <c r="A79" s="66" t="s">
        <v>0</v>
      </c>
      <c r="B79" s="69">
        <v>2.1999999999999999E-2</v>
      </c>
      <c r="C79" s="65"/>
      <c r="D79" s="66" t="s">
        <v>0</v>
      </c>
      <c r="E79" s="69">
        <v>2.1999999999999999E-2</v>
      </c>
      <c r="F79" s="65"/>
      <c r="G79" s="66" t="s">
        <v>0</v>
      </c>
      <c r="H79" s="69">
        <v>2.1999999999999999E-2</v>
      </c>
      <c r="I79" s="65"/>
      <c r="J79" s="65"/>
    </row>
    <row r="80" spans="1:15" x14ac:dyDescent="0.4">
      <c r="A80" s="70" t="s">
        <v>1</v>
      </c>
      <c r="B80" s="69">
        <v>2.6669999999999998</v>
      </c>
      <c r="C80" s="65"/>
      <c r="D80" s="70" t="s">
        <v>1</v>
      </c>
      <c r="E80" s="69">
        <v>2.6669999999999998</v>
      </c>
      <c r="F80" s="65"/>
      <c r="G80" s="70" t="s">
        <v>1</v>
      </c>
      <c r="H80" s="69">
        <v>2.6669999999999998</v>
      </c>
      <c r="J80" s="65"/>
    </row>
    <row r="82" spans="1:10" x14ac:dyDescent="0.4">
      <c r="A82" s="66" t="s">
        <v>49</v>
      </c>
      <c r="B82" s="67" t="s">
        <v>126</v>
      </c>
      <c r="C82" s="65"/>
      <c r="D82" s="66" t="s">
        <v>174</v>
      </c>
      <c r="E82" s="67" t="s">
        <v>126</v>
      </c>
      <c r="F82" s="65"/>
      <c r="G82" s="66" t="s">
        <v>172</v>
      </c>
      <c r="H82" s="67" t="s">
        <v>126</v>
      </c>
      <c r="I82" s="65"/>
      <c r="J82" s="65"/>
    </row>
    <row r="83" spans="1:10" x14ac:dyDescent="0.4">
      <c r="A83" s="66" t="s">
        <v>11</v>
      </c>
      <c r="B83" s="68">
        <v>-1.9984999999999999</v>
      </c>
      <c r="C83" s="65"/>
      <c r="D83" s="66" t="s">
        <v>11</v>
      </c>
      <c r="E83" s="49">
        <v>-1.982</v>
      </c>
      <c r="F83" s="65"/>
      <c r="G83" s="66" t="s">
        <v>11</v>
      </c>
      <c r="H83" s="49">
        <v>-1.9995000000000001</v>
      </c>
      <c r="I83" s="66" t="s">
        <v>2</v>
      </c>
      <c r="J83" s="69">
        <v>3.8969999999999998</v>
      </c>
    </row>
    <row r="84" spans="1:10" x14ac:dyDescent="0.4">
      <c r="A84" s="66" t="s">
        <v>19</v>
      </c>
      <c r="B84" s="68">
        <v>41.761000000000003</v>
      </c>
      <c r="C84" s="65"/>
      <c r="D84" s="66" t="s">
        <v>19</v>
      </c>
      <c r="E84" s="69">
        <v>42.171999999999997</v>
      </c>
      <c r="F84" s="65"/>
      <c r="G84" s="66" t="s">
        <v>19</v>
      </c>
      <c r="H84" s="1">
        <v>42.415500000000002</v>
      </c>
      <c r="I84" s="66" t="s">
        <v>252</v>
      </c>
      <c r="J84" s="69">
        <v>6.4509999999999996</v>
      </c>
    </row>
    <row r="85" spans="1:10" x14ac:dyDescent="0.4">
      <c r="A85" s="66" t="s">
        <v>0</v>
      </c>
      <c r="B85" s="69">
        <v>0.105</v>
      </c>
      <c r="C85" s="65"/>
      <c r="D85" s="66" t="s">
        <v>0</v>
      </c>
      <c r="E85" s="69">
        <v>0.105</v>
      </c>
      <c r="F85" s="65"/>
      <c r="G85" s="66" t="s">
        <v>0</v>
      </c>
      <c r="H85" s="69">
        <v>0.105</v>
      </c>
      <c r="I85" s="65"/>
      <c r="J85" s="65"/>
    </row>
    <row r="86" spans="1:10" x14ac:dyDescent="0.4">
      <c r="A86" s="70" t="s">
        <v>1</v>
      </c>
      <c r="B86" s="69">
        <v>2.173</v>
      </c>
      <c r="C86" s="65"/>
      <c r="D86" s="70" t="s">
        <v>1</v>
      </c>
      <c r="E86" s="69">
        <v>2.173</v>
      </c>
      <c r="F86" s="65"/>
      <c r="G86" s="70" t="s">
        <v>1</v>
      </c>
      <c r="H86" s="69">
        <v>2.173</v>
      </c>
      <c r="J86" s="65"/>
    </row>
    <row r="88" spans="1:10" x14ac:dyDescent="0.4">
      <c r="A88" s="66" t="s">
        <v>49</v>
      </c>
      <c r="B88" s="67" t="s">
        <v>192</v>
      </c>
      <c r="C88" s="65"/>
      <c r="D88" s="66" t="s">
        <v>174</v>
      </c>
      <c r="E88" s="67" t="s">
        <v>192</v>
      </c>
      <c r="F88" s="65"/>
      <c r="G88" s="66" t="s">
        <v>172</v>
      </c>
      <c r="H88" s="67" t="s">
        <v>192</v>
      </c>
      <c r="I88" s="65"/>
      <c r="J88" s="65"/>
    </row>
    <row r="89" spans="1:10" x14ac:dyDescent="0.4">
      <c r="A89" s="66" t="s">
        <v>11</v>
      </c>
      <c r="B89" s="68">
        <v>-6.2832999999999997</v>
      </c>
      <c r="C89" s="65"/>
      <c r="D89" s="66" t="s">
        <v>11</v>
      </c>
      <c r="E89" s="49">
        <v>-6.2286999999999999</v>
      </c>
      <c r="F89" s="65"/>
      <c r="G89" s="66" t="s">
        <v>11</v>
      </c>
      <c r="H89" s="49">
        <v>-6.3324999999999996</v>
      </c>
      <c r="I89" s="66" t="s">
        <v>2</v>
      </c>
      <c r="J89" s="69">
        <v>3.319</v>
      </c>
    </row>
    <row r="90" spans="1:10" x14ac:dyDescent="0.4">
      <c r="A90" s="66" t="s">
        <v>19</v>
      </c>
      <c r="B90" s="68">
        <v>24.635999999999999</v>
      </c>
      <c r="C90" s="65"/>
      <c r="D90" s="66" t="s">
        <v>19</v>
      </c>
      <c r="E90" s="69">
        <v>24.864999999999998</v>
      </c>
      <c r="F90" s="65"/>
      <c r="G90" s="66" t="s">
        <v>19</v>
      </c>
      <c r="H90">
        <f>49.388/2</f>
        <v>24.693999999999999</v>
      </c>
      <c r="I90" s="66" t="s">
        <v>252</v>
      </c>
      <c r="J90" s="69">
        <v>5.1779999999999999</v>
      </c>
    </row>
    <row r="91" spans="1:10" x14ac:dyDescent="0.4">
      <c r="A91" s="66" t="s">
        <v>0</v>
      </c>
      <c r="B91" s="69">
        <v>0.32600000000000001</v>
      </c>
      <c r="C91" s="65"/>
      <c r="D91" s="66" t="s">
        <v>0</v>
      </c>
      <c r="E91" s="69">
        <v>0.32600000000000001</v>
      </c>
      <c r="F91" s="65"/>
      <c r="G91" s="66" t="s">
        <v>0</v>
      </c>
      <c r="H91" s="69">
        <v>0.32600000000000001</v>
      </c>
      <c r="I91" s="65"/>
      <c r="J91" s="65"/>
    </row>
    <row r="92" spans="1:10" x14ac:dyDescent="0.4">
      <c r="A92" s="70" t="s">
        <v>1</v>
      </c>
      <c r="B92" s="69">
        <v>2.2559999999999998</v>
      </c>
      <c r="C92" s="65"/>
      <c r="D92" s="70" t="s">
        <v>1</v>
      </c>
      <c r="E92" s="69">
        <v>2.2559999999999998</v>
      </c>
      <c r="F92" s="65"/>
      <c r="G92" s="70" t="s">
        <v>1</v>
      </c>
      <c r="H92" s="69">
        <v>2.2559999999999998</v>
      </c>
      <c r="J92" s="65"/>
    </row>
    <row r="94" spans="1:10" x14ac:dyDescent="0.4">
      <c r="A94" s="66" t="s">
        <v>49</v>
      </c>
      <c r="B94" s="67" t="s">
        <v>127</v>
      </c>
      <c r="C94" s="65"/>
      <c r="D94" s="66" t="s">
        <v>174</v>
      </c>
      <c r="E94" s="67" t="s">
        <v>127</v>
      </c>
      <c r="F94" s="65"/>
      <c r="G94" s="66" t="s">
        <v>172</v>
      </c>
      <c r="H94" s="67" t="s">
        <v>127</v>
      </c>
      <c r="I94" s="65"/>
      <c r="J94" s="65"/>
    </row>
    <row r="95" spans="1:10" x14ac:dyDescent="0.4">
      <c r="A95" s="66" t="s">
        <v>11</v>
      </c>
      <c r="B95" s="68">
        <v>-7.8334999999999999</v>
      </c>
      <c r="C95" s="65"/>
      <c r="D95" s="66" t="s">
        <v>11</v>
      </c>
      <c r="E95" s="49">
        <v>-7.7835000000000001</v>
      </c>
      <c r="F95" s="65"/>
      <c r="G95" s="66" t="s">
        <v>11</v>
      </c>
      <c r="H95" s="49">
        <v>-7.8910999999999998</v>
      </c>
      <c r="I95" s="66" t="s">
        <v>2</v>
      </c>
      <c r="J95" s="69">
        <v>2.9340000000000002</v>
      </c>
    </row>
    <row r="96" spans="1:10" x14ac:dyDescent="0.4">
      <c r="A96" s="66" t="s">
        <v>19</v>
      </c>
      <c r="B96" s="68">
        <v>17.344999999999999</v>
      </c>
      <c r="C96" s="65"/>
      <c r="D96" s="66" t="s">
        <v>19</v>
      </c>
      <c r="E96" s="69">
        <v>17.187999999999999</v>
      </c>
      <c r="F96" s="65"/>
      <c r="G96" s="66" t="s">
        <v>19</v>
      </c>
      <c r="H96" s="1">
        <f>34.714/2</f>
        <v>17.356999999999999</v>
      </c>
      <c r="I96" s="66" t="s">
        <v>252</v>
      </c>
      <c r="J96" s="69">
        <v>4.657</v>
      </c>
    </row>
    <row r="97" spans="1:10" x14ac:dyDescent="0.4">
      <c r="A97" s="66" t="s">
        <v>0</v>
      </c>
      <c r="B97" s="69">
        <v>0.68100000000000005</v>
      </c>
      <c r="C97" s="65"/>
      <c r="D97" s="66" t="s">
        <v>0</v>
      </c>
      <c r="E97" s="69">
        <v>0.68100000000000005</v>
      </c>
      <c r="F97" s="65"/>
      <c r="G97" s="66" t="s">
        <v>0</v>
      </c>
      <c r="H97" s="69">
        <v>0.68100000000000005</v>
      </c>
      <c r="I97" s="65"/>
      <c r="J97" s="65"/>
    </row>
    <row r="98" spans="1:10" x14ac:dyDescent="0.4">
      <c r="A98" s="70" t="s">
        <v>1</v>
      </c>
      <c r="B98" s="69">
        <v>2.524</v>
      </c>
      <c r="C98" s="65"/>
      <c r="D98" s="70" t="s">
        <v>1</v>
      </c>
      <c r="E98" s="69">
        <v>2.524</v>
      </c>
      <c r="F98" s="65"/>
      <c r="G98" s="70" t="s">
        <v>1</v>
      </c>
      <c r="H98" s="69">
        <v>2.524</v>
      </c>
      <c r="J98" s="65"/>
    </row>
    <row r="100" spans="1:10" x14ac:dyDescent="0.4">
      <c r="A100" s="66" t="s">
        <v>49</v>
      </c>
      <c r="B100" s="67" t="s">
        <v>128</v>
      </c>
      <c r="C100" s="65"/>
      <c r="D100" s="66" t="s">
        <v>174</v>
      </c>
      <c r="E100" s="67" t="s">
        <v>128</v>
      </c>
      <c r="F100" s="65"/>
      <c r="G100" s="66" t="s">
        <v>172</v>
      </c>
      <c r="H100" s="67" t="s">
        <v>316</v>
      </c>
      <c r="I100" s="65"/>
      <c r="J100" s="65"/>
    </row>
    <row r="101" spans="1:10" x14ac:dyDescent="0.4">
      <c r="A101" s="66" t="s">
        <v>11</v>
      </c>
      <c r="B101" s="68">
        <v>-8.8367000000000004</v>
      </c>
      <c r="C101" s="65"/>
      <c r="D101" s="66" t="s">
        <v>11</v>
      </c>
      <c r="E101" s="49">
        <v>-9.0823999999999998</v>
      </c>
      <c r="F101" s="65"/>
      <c r="G101" s="66" t="s">
        <v>11</v>
      </c>
      <c r="H101" s="49">
        <v>-8.7095000000000002</v>
      </c>
      <c r="I101" s="66" t="s">
        <v>2</v>
      </c>
      <c r="J101" s="69">
        <v>2.605</v>
      </c>
    </row>
    <row r="102" spans="1:10" x14ac:dyDescent="0.4">
      <c r="A102" s="66" t="s">
        <v>19</v>
      </c>
      <c r="B102" s="68">
        <v>13.926</v>
      </c>
      <c r="C102" s="65"/>
      <c r="D102" s="66" t="s">
        <v>19</v>
      </c>
      <c r="E102" s="69">
        <v>13.4</v>
      </c>
      <c r="F102" s="65"/>
      <c r="G102" s="66" t="s">
        <v>19</v>
      </c>
      <c r="H102" s="1">
        <v>13.77066718723132</v>
      </c>
      <c r="I102" s="66" t="s">
        <v>252</v>
      </c>
      <c r="J102" s="69">
        <v>4.6863950000000001</v>
      </c>
    </row>
    <row r="103" spans="1:10" x14ac:dyDescent="0.4">
      <c r="A103" s="66" t="s">
        <v>0</v>
      </c>
      <c r="B103" s="69">
        <v>1.1020000000000001</v>
      </c>
      <c r="C103" s="65"/>
      <c r="D103" s="66" t="s">
        <v>0</v>
      </c>
      <c r="E103" s="69">
        <v>1.1020000000000001</v>
      </c>
      <c r="F103" s="65"/>
      <c r="G103" s="66" t="s">
        <v>0</v>
      </c>
      <c r="H103" s="69">
        <v>1.1020000000000001</v>
      </c>
      <c r="I103" s="67" t="s">
        <v>248</v>
      </c>
      <c r="J103" s="67">
        <v>1.7989999999999999</v>
      </c>
    </row>
    <row r="104" spans="1:10" x14ac:dyDescent="0.4">
      <c r="A104" s="70" t="s">
        <v>1</v>
      </c>
      <c r="B104" s="69">
        <v>2.726</v>
      </c>
      <c r="C104" s="65"/>
      <c r="D104" s="70" t="s">
        <v>1</v>
      </c>
      <c r="E104" s="69">
        <v>2.726</v>
      </c>
      <c r="F104" s="65"/>
      <c r="G104" s="70" t="s">
        <v>1</v>
      </c>
      <c r="H104" s="69">
        <v>2.726</v>
      </c>
      <c r="J104" s="65"/>
    </row>
    <row r="106" spans="1:10" x14ac:dyDescent="0.4">
      <c r="A106" s="66" t="s">
        <v>49</v>
      </c>
      <c r="B106" s="67" t="s">
        <v>129</v>
      </c>
      <c r="C106" s="65"/>
      <c r="D106" s="66" t="s">
        <v>174</v>
      </c>
      <c r="E106" s="67" t="s">
        <v>129</v>
      </c>
      <c r="F106" s="65"/>
      <c r="G106" s="66" t="s">
        <v>172</v>
      </c>
      <c r="H106" s="67" t="s">
        <v>129</v>
      </c>
      <c r="I106" s="65"/>
      <c r="J106" s="65"/>
    </row>
    <row r="107" spans="1:10" x14ac:dyDescent="0.4">
      <c r="A107" s="66" t="s">
        <v>11</v>
      </c>
      <c r="B107" s="49">
        <v>-9.2486999999999995</v>
      </c>
      <c r="C107" s="65"/>
      <c r="D107" s="66" t="s">
        <v>11</v>
      </c>
      <c r="E107" s="49">
        <v>-9.6530000000000005</v>
      </c>
      <c r="F107" s="65"/>
      <c r="G107" s="66" t="s">
        <v>11</v>
      </c>
      <c r="H107" s="49">
        <v>-9.2326999999999995</v>
      </c>
      <c r="I107" s="66" t="s">
        <v>2</v>
      </c>
      <c r="J107" s="69">
        <v>2.4910000000000001</v>
      </c>
    </row>
    <row r="108" spans="1:10" x14ac:dyDescent="0.4">
      <c r="A108" s="66" t="s">
        <v>19</v>
      </c>
      <c r="B108" s="68">
        <v>11.903</v>
      </c>
      <c r="C108" s="65"/>
      <c r="D108" s="66" t="s">
        <v>19</v>
      </c>
      <c r="E108" s="69">
        <v>23.74</v>
      </c>
      <c r="F108" s="65"/>
      <c r="G108" s="66" t="s">
        <v>19</v>
      </c>
      <c r="H108" s="1">
        <v>11.952</v>
      </c>
      <c r="I108" s="66" t="s">
        <v>252</v>
      </c>
      <c r="J108" s="69">
        <v>4.45</v>
      </c>
    </row>
    <row r="109" spans="1:10" x14ac:dyDescent="0.4">
      <c r="A109" s="66" t="s">
        <v>0</v>
      </c>
      <c r="B109" s="69">
        <v>1.5509999999999999</v>
      </c>
      <c r="C109" s="65"/>
      <c r="D109" s="66" t="s">
        <v>0</v>
      </c>
      <c r="E109" s="69">
        <v>1.5509999999999999</v>
      </c>
      <c r="F109" s="65"/>
      <c r="G109" s="66" t="s">
        <v>0</v>
      </c>
      <c r="H109" s="69">
        <v>1.5509999999999999</v>
      </c>
      <c r="I109" s="65"/>
      <c r="J109" s="65"/>
    </row>
    <row r="110" spans="1:10" x14ac:dyDescent="0.4">
      <c r="A110" s="70" t="s">
        <v>1</v>
      </c>
      <c r="B110" s="69">
        <v>3.1219999999999999</v>
      </c>
      <c r="C110" s="65"/>
      <c r="D110" s="70" t="s">
        <v>1</v>
      </c>
      <c r="E110" s="69">
        <v>3.1219999999999999</v>
      </c>
      <c r="F110" s="65"/>
      <c r="G110" s="70" t="s">
        <v>1</v>
      </c>
      <c r="H110" s="69">
        <v>3.1219999999999999</v>
      </c>
      <c r="J110" s="65"/>
    </row>
    <row r="112" spans="1:10" x14ac:dyDescent="0.4">
      <c r="A112" s="66" t="s">
        <v>49</v>
      </c>
      <c r="B112" s="67" t="s">
        <v>198</v>
      </c>
      <c r="C112" s="65"/>
      <c r="D112" s="66" t="s">
        <v>174</v>
      </c>
      <c r="E112" s="67" t="s">
        <v>198</v>
      </c>
      <c r="F112" s="65"/>
      <c r="G112" s="66" t="s">
        <v>172</v>
      </c>
      <c r="H112" s="67" t="s">
        <v>317</v>
      </c>
      <c r="I112" s="65"/>
      <c r="J112" s="65"/>
    </row>
    <row r="113" spans="1:10" x14ac:dyDescent="0.4">
      <c r="A113" s="66" t="s">
        <v>11</v>
      </c>
      <c r="B113" s="49">
        <v>-9.0786999999999995</v>
      </c>
      <c r="C113" s="65"/>
      <c r="D113" s="66" t="s">
        <v>11</v>
      </c>
      <c r="E113" s="49">
        <v>-9.0166000000000004</v>
      </c>
      <c r="F113" s="65"/>
      <c r="G113" s="66" t="s">
        <v>11</v>
      </c>
      <c r="H113" s="49">
        <v>-8.9197000000000006</v>
      </c>
      <c r="I113" s="66" t="s">
        <v>2</v>
      </c>
      <c r="J113" s="69">
        <v>2.4849999999999999</v>
      </c>
    </row>
    <row r="114" spans="1:10" x14ac:dyDescent="0.4">
      <c r="A114" s="66" t="s">
        <v>19</v>
      </c>
      <c r="B114" s="68">
        <v>10.805999999999999</v>
      </c>
      <c r="C114" s="65"/>
      <c r="D114" s="66" t="s">
        <v>19</v>
      </c>
      <c r="E114" s="69">
        <v>10.968999999999999</v>
      </c>
      <c r="F114" s="65"/>
      <c r="G114" s="66" t="s">
        <v>19</v>
      </c>
      <c r="H114" s="1">
        <v>10.751234449539659</v>
      </c>
      <c r="I114" s="66" t="s">
        <v>252</v>
      </c>
      <c r="J114" s="69">
        <v>4.0207300000000004</v>
      </c>
    </row>
    <row r="115" spans="1:10" x14ac:dyDescent="0.4">
      <c r="A115" s="66" t="s">
        <v>0</v>
      </c>
      <c r="B115" s="69">
        <v>1.0680000000000001</v>
      </c>
      <c r="C115" s="65"/>
      <c r="D115" s="66" t="s">
        <v>0</v>
      </c>
      <c r="E115" s="69">
        <v>1.0680000000000001</v>
      </c>
      <c r="F115" s="65"/>
      <c r="G115" s="66" t="s">
        <v>0</v>
      </c>
      <c r="H115" s="69">
        <v>1.0680000000000001</v>
      </c>
      <c r="I115" s="67" t="s">
        <v>248</v>
      </c>
      <c r="J115" s="1">
        <v>1.6180000000000001</v>
      </c>
    </row>
    <row r="116" spans="1:10" x14ac:dyDescent="0.4">
      <c r="A116" s="70" t="s">
        <v>1</v>
      </c>
      <c r="B116" s="69">
        <v>5.3010000000000002</v>
      </c>
      <c r="C116" s="65"/>
      <c r="D116" s="70" t="s">
        <v>1</v>
      </c>
      <c r="E116" s="69">
        <v>5.3010000000000002</v>
      </c>
      <c r="F116" s="65"/>
      <c r="G116" s="70" t="s">
        <v>1</v>
      </c>
      <c r="H116" s="69">
        <v>5.3010000000000002</v>
      </c>
      <c r="J116" s="65"/>
    </row>
    <row r="118" spans="1:10" x14ac:dyDescent="0.4">
      <c r="A118" s="66" t="s">
        <v>49</v>
      </c>
      <c r="B118" s="67" t="s">
        <v>130</v>
      </c>
      <c r="C118" s="65"/>
      <c r="D118" s="66" t="s">
        <v>174</v>
      </c>
      <c r="E118" s="67" t="s">
        <v>130</v>
      </c>
      <c r="F118" s="65"/>
      <c r="G118" s="66" t="s">
        <v>172</v>
      </c>
      <c r="H118" s="67" t="s">
        <v>130</v>
      </c>
      <c r="I118" s="65"/>
      <c r="J118" s="65"/>
    </row>
    <row r="119" spans="1:10" x14ac:dyDescent="0.4">
      <c r="A119" s="66" t="s">
        <v>11</v>
      </c>
      <c r="B119" s="49">
        <v>-8.3155999999999999</v>
      </c>
      <c r="C119" s="65"/>
      <c r="D119" s="66" t="s">
        <v>11</v>
      </c>
      <c r="E119" s="49">
        <v>-8.4693000000000005</v>
      </c>
      <c r="F119" s="65"/>
      <c r="G119" s="66" t="s">
        <v>11</v>
      </c>
      <c r="H119" s="49">
        <v>-8.3720999999999997</v>
      </c>
      <c r="I119" s="66" t="s">
        <v>2</v>
      </c>
      <c r="J119" s="69">
        <v>2.4660000000000002</v>
      </c>
    </row>
    <row r="120" spans="1:10" x14ac:dyDescent="0.4">
      <c r="A120" s="66" t="s">
        <v>19</v>
      </c>
      <c r="B120" s="68">
        <v>12.114000000000001</v>
      </c>
      <c r="C120" s="65"/>
      <c r="D120" s="66" t="s">
        <v>19</v>
      </c>
      <c r="E120" s="69">
        <v>11.454000000000001</v>
      </c>
      <c r="F120" s="65"/>
      <c r="G120" s="66" t="s">
        <v>19</v>
      </c>
      <c r="H120" s="1">
        <v>10.268000000000001</v>
      </c>
      <c r="I120" s="66" t="s">
        <v>252</v>
      </c>
      <c r="J120" s="69">
        <v>3.9</v>
      </c>
    </row>
    <row r="121" spans="1:10" x14ac:dyDescent="0.4">
      <c r="A121" s="66" t="s">
        <v>0</v>
      </c>
      <c r="B121" s="69">
        <v>1.036</v>
      </c>
      <c r="C121" s="65"/>
      <c r="D121" s="66" t="s">
        <v>0</v>
      </c>
      <c r="E121" s="69">
        <v>1.036</v>
      </c>
      <c r="F121" s="65"/>
      <c r="G121" s="66" t="s">
        <v>0</v>
      </c>
      <c r="H121" s="69">
        <v>1.036</v>
      </c>
      <c r="I121" s="65"/>
      <c r="J121" s="65"/>
    </row>
    <row r="122" spans="1:10" x14ac:dyDescent="0.4">
      <c r="A122" s="70" t="s">
        <v>1</v>
      </c>
      <c r="B122" s="69">
        <v>3.9580000000000002</v>
      </c>
      <c r="C122" s="65"/>
      <c r="D122" s="70" t="s">
        <v>1</v>
      </c>
      <c r="E122" s="69">
        <v>3.9580000000000002</v>
      </c>
      <c r="F122" s="65"/>
      <c r="G122" s="70" t="s">
        <v>1</v>
      </c>
      <c r="H122" s="69">
        <v>3.9580000000000002</v>
      </c>
      <c r="J122" s="65"/>
    </row>
    <row r="124" spans="1:10" x14ac:dyDescent="0.4">
      <c r="A124" s="66" t="s">
        <v>49</v>
      </c>
      <c r="B124" s="67" t="s">
        <v>131</v>
      </c>
      <c r="C124" s="65"/>
      <c r="D124" s="66" t="s">
        <v>174</v>
      </c>
      <c r="E124" s="67" t="s">
        <v>131</v>
      </c>
      <c r="F124" s="65"/>
      <c r="G124" s="66" t="s">
        <v>172</v>
      </c>
      <c r="H124" s="67" t="s">
        <v>131</v>
      </c>
      <c r="I124" s="65"/>
      <c r="J124" s="65"/>
    </row>
    <row r="125" spans="1:10" x14ac:dyDescent="0.4">
      <c r="A125" s="66" t="s">
        <v>11</v>
      </c>
      <c r="B125" s="49">
        <v>-7.0922000000000001</v>
      </c>
      <c r="C125" s="65"/>
      <c r="D125" s="66" t="s">
        <v>11</v>
      </c>
      <c r="E125" s="49"/>
      <c r="F125" s="65"/>
      <c r="G125" s="66" t="s">
        <v>11</v>
      </c>
      <c r="H125" s="49">
        <v>-7.1082999999999998</v>
      </c>
      <c r="I125" s="66" t="s">
        <v>2</v>
      </c>
      <c r="J125" s="69">
        <v>2.5009999999999999</v>
      </c>
    </row>
    <row r="126" spans="1:10" x14ac:dyDescent="0.4">
      <c r="A126" s="66" t="s">
        <v>19</v>
      </c>
      <c r="B126" s="68">
        <v>10.913</v>
      </c>
      <c r="C126" s="65"/>
      <c r="D126" s="66" t="s">
        <v>19</v>
      </c>
      <c r="E126" s="69"/>
      <c r="F126" s="65"/>
      <c r="G126" s="66" t="s">
        <v>19</v>
      </c>
      <c r="H126" s="1">
        <v>10.922499999999999</v>
      </c>
      <c r="I126" s="66" t="s">
        <v>252</v>
      </c>
      <c r="J126" s="69">
        <v>4.0330000000000004</v>
      </c>
    </row>
    <row r="127" spans="1:10" x14ac:dyDescent="0.4">
      <c r="A127" s="66" t="s">
        <v>0</v>
      </c>
      <c r="B127" s="69">
        <v>1.2589999999999999</v>
      </c>
      <c r="C127" s="65"/>
      <c r="D127" s="66" t="s">
        <v>0</v>
      </c>
      <c r="E127" s="69">
        <v>1.2589999999999999</v>
      </c>
      <c r="F127" s="65"/>
      <c r="G127" s="66" t="s">
        <v>0</v>
      </c>
      <c r="H127" s="69">
        <v>1.2589999999999999</v>
      </c>
      <c r="I127" s="65"/>
      <c r="J127" s="65"/>
    </row>
    <row r="128" spans="1:10" x14ac:dyDescent="0.4">
      <c r="A128" s="70" t="s">
        <v>1</v>
      </c>
      <c r="B128" s="69">
        <v>3.4449999999999998</v>
      </c>
      <c r="C128" s="65"/>
      <c r="D128" s="70" t="s">
        <v>1</v>
      </c>
      <c r="E128" s="69">
        <v>3.4449999999999998</v>
      </c>
      <c r="F128" s="65"/>
      <c r="G128" s="70" t="s">
        <v>1</v>
      </c>
      <c r="H128" s="69">
        <v>3.4449999999999998</v>
      </c>
      <c r="J128" s="65"/>
    </row>
    <row r="130" spans="1:10" x14ac:dyDescent="0.4">
      <c r="A130" s="66" t="s">
        <v>49</v>
      </c>
      <c r="B130" s="67" t="s">
        <v>132</v>
      </c>
      <c r="C130" s="65"/>
      <c r="D130" s="66" t="s">
        <v>174</v>
      </c>
      <c r="E130" s="67" t="s">
        <v>132</v>
      </c>
      <c r="F130" s="65"/>
      <c r="G130" s="66" t="s">
        <v>172</v>
      </c>
      <c r="H130" s="67" t="s">
        <v>132</v>
      </c>
      <c r="I130" s="65"/>
      <c r="J130" s="65"/>
    </row>
    <row r="131" spans="1:10" x14ac:dyDescent="0.4">
      <c r="A131" s="66" t="s">
        <v>11</v>
      </c>
      <c r="B131" s="49">
        <v>-5.7797999999999998</v>
      </c>
      <c r="C131" s="65"/>
      <c r="D131" s="66" t="s">
        <v>11</v>
      </c>
      <c r="E131" s="49">
        <v>-5.6845999999999997</v>
      </c>
      <c r="F131" s="65"/>
      <c r="G131" s="66" t="s">
        <v>11</v>
      </c>
      <c r="H131" s="49">
        <v>-5.7539999999999996</v>
      </c>
      <c r="I131" s="66" t="s">
        <v>2</v>
      </c>
      <c r="J131" s="69">
        <v>2.4740000000000002</v>
      </c>
    </row>
    <row r="132" spans="1:10" x14ac:dyDescent="0.4">
      <c r="A132" s="66" t="s">
        <v>19</v>
      </c>
      <c r="B132" s="68">
        <v>10.772</v>
      </c>
      <c r="C132" s="65"/>
      <c r="D132" s="66" t="s">
        <v>19</v>
      </c>
      <c r="E132" s="69">
        <v>10.861000000000001</v>
      </c>
      <c r="F132" s="65"/>
      <c r="G132" s="66" t="s">
        <v>19</v>
      </c>
      <c r="H132" s="1">
        <v>10.79</v>
      </c>
      <c r="I132" s="66" t="s">
        <v>252</v>
      </c>
      <c r="J132" s="69">
        <v>4.07</v>
      </c>
    </row>
    <row r="133" spans="1:10" x14ac:dyDescent="0.4">
      <c r="A133" s="66" t="s">
        <v>0</v>
      </c>
      <c r="B133" s="69">
        <v>1.179</v>
      </c>
      <c r="C133" s="65"/>
      <c r="D133" s="66" t="s">
        <v>0</v>
      </c>
      <c r="E133" s="69">
        <v>1.179</v>
      </c>
      <c r="F133" s="65"/>
      <c r="G133" s="66" t="s">
        <v>0</v>
      </c>
      <c r="H133" s="69">
        <v>1.179</v>
      </c>
      <c r="I133" s="65"/>
      <c r="J133" s="65"/>
    </row>
    <row r="134" spans="1:10" x14ac:dyDescent="0.4">
      <c r="A134" s="70" t="s">
        <v>1</v>
      </c>
      <c r="B134" s="69">
        <v>3.637</v>
      </c>
      <c r="C134" s="65"/>
      <c r="D134" s="70" t="s">
        <v>1</v>
      </c>
      <c r="E134" s="69">
        <v>3.637</v>
      </c>
      <c r="F134" s="65"/>
      <c r="G134" s="70" t="s">
        <v>1</v>
      </c>
      <c r="H134" s="69">
        <v>3.637</v>
      </c>
      <c r="J134" s="65"/>
    </row>
    <row r="136" spans="1:10" x14ac:dyDescent="0.4">
      <c r="A136" s="66" t="s">
        <v>49</v>
      </c>
      <c r="B136" s="67" t="s">
        <v>109</v>
      </c>
      <c r="C136" s="65"/>
      <c r="D136" s="66" t="s">
        <v>174</v>
      </c>
      <c r="E136" s="67" t="s">
        <v>109</v>
      </c>
      <c r="F136" s="65"/>
      <c r="G136" s="66" t="s">
        <v>172</v>
      </c>
      <c r="H136" s="67" t="s">
        <v>109</v>
      </c>
      <c r="I136" s="65"/>
      <c r="J136" s="65"/>
    </row>
    <row r="137" spans="1:10" x14ac:dyDescent="0.4">
      <c r="A137" s="66" t="s">
        <v>11</v>
      </c>
      <c r="B137" s="49">
        <v>-4.0991999999999997</v>
      </c>
      <c r="C137" s="65"/>
      <c r="D137" s="66" t="s">
        <v>11</v>
      </c>
      <c r="E137" s="49">
        <v>-4.0621999999999998</v>
      </c>
      <c r="F137" s="65"/>
      <c r="G137" s="66" t="s">
        <v>11</v>
      </c>
      <c r="H137" s="49">
        <v>-4.0914999999999999</v>
      </c>
      <c r="I137" s="66" t="s">
        <v>2</v>
      </c>
      <c r="J137" s="69">
        <v>2.5510000000000002</v>
      </c>
    </row>
    <row r="138" spans="1:10" x14ac:dyDescent="0.4">
      <c r="A138" s="66" t="s">
        <v>19</v>
      </c>
      <c r="B138" s="68">
        <v>11.872</v>
      </c>
      <c r="C138" s="65"/>
      <c r="D138" s="66" t="s">
        <v>19</v>
      </c>
      <c r="E138" s="69">
        <v>11.853</v>
      </c>
      <c r="F138" s="65"/>
      <c r="G138" s="66" t="s">
        <v>19</v>
      </c>
      <c r="H138" s="1">
        <v>11.8085</v>
      </c>
      <c r="I138" s="66" t="s">
        <v>252</v>
      </c>
      <c r="J138" s="69">
        <v>4.1900000000000004</v>
      </c>
    </row>
    <row r="139" spans="1:10" x14ac:dyDescent="0.4">
      <c r="A139" s="66" t="s">
        <v>0</v>
      </c>
      <c r="B139" s="69">
        <v>0.83099999999999996</v>
      </c>
      <c r="C139" s="65"/>
      <c r="D139" s="66" t="s">
        <v>0</v>
      </c>
      <c r="E139" s="69">
        <v>0.83099999999999996</v>
      </c>
      <c r="F139" s="65"/>
      <c r="G139" s="66" t="s">
        <v>0</v>
      </c>
      <c r="H139" s="69">
        <v>0.83099999999999996</v>
      </c>
      <c r="I139" s="65"/>
      <c r="J139" s="65"/>
    </row>
    <row r="140" spans="1:10" x14ac:dyDescent="0.4">
      <c r="A140" s="70" t="s">
        <v>1</v>
      </c>
      <c r="B140" s="69">
        <v>3.7810000000000001</v>
      </c>
      <c r="C140" s="65"/>
      <c r="D140" s="70" t="s">
        <v>1</v>
      </c>
      <c r="E140" s="69">
        <v>3.7810000000000001</v>
      </c>
      <c r="F140" s="65"/>
      <c r="G140" s="70" t="s">
        <v>1</v>
      </c>
      <c r="H140" s="69">
        <v>3.7810000000000001</v>
      </c>
      <c r="J140" s="65"/>
    </row>
    <row r="142" spans="1:10" x14ac:dyDescent="0.4">
      <c r="A142" s="66" t="s">
        <v>49</v>
      </c>
      <c r="B142" s="67" t="s">
        <v>288</v>
      </c>
      <c r="C142" s="65"/>
      <c r="D142" s="66" t="s">
        <v>174</v>
      </c>
      <c r="E142" s="67" t="s">
        <v>288</v>
      </c>
      <c r="F142" s="65"/>
      <c r="G142" s="66" t="s">
        <v>172</v>
      </c>
      <c r="H142" s="67" t="s">
        <v>133</v>
      </c>
      <c r="I142" s="65"/>
      <c r="J142" s="65"/>
    </row>
    <row r="143" spans="1:10" x14ac:dyDescent="0.4">
      <c r="A143" s="66" t="s">
        <v>11</v>
      </c>
      <c r="B143" s="49">
        <v>-1.0885</v>
      </c>
      <c r="C143" s="65"/>
      <c r="D143" s="66" t="s">
        <v>11</v>
      </c>
      <c r="E143" s="49">
        <v>-1.0268999999999999</v>
      </c>
      <c r="F143" s="65"/>
      <c r="G143" s="66" t="s">
        <v>11</v>
      </c>
      <c r="H143" s="49">
        <v>-1.2595000000000001</v>
      </c>
      <c r="I143" s="66" t="s">
        <v>2</v>
      </c>
      <c r="J143" s="69">
        <v>2.6269999999999998</v>
      </c>
    </row>
    <row r="144" spans="1:10" x14ac:dyDescent="0.4">
      <c r="A144" s="66" t="s">
        <v>19</v>
      </c>
      <c r="B144" s="68">
        <v>15.279106254750001</v>
      </c>
      <c r="C144" s="65"/>
      <c r="D144" s="66" t="s">
        <v>19</v>
      </c>
      <c r="E144" s="69">
        <v>15.4352461765</v>
      </c>
      <c r="F144" s="65"/>
      <c r="G144" s="66" t="s">
        <v>19</v>
      </c>
      <c r="H144" s="1">
        <v>15.557499999999999</v>
      </c>
      <c r="I144" s="66" t="s">
        <v>252</v>
      </c>
      <c r="J144" s="69">
        <v>5.2069999999999999</v>
      </c>
    </row>
    <row r="145" spans="1:12" x14ac:dyDescent="0.4">
      <c r="A145" s="66" t="s">
        <v>0</v>
      </c>
      <c r="B145" s="69">
        <v>0.42899999999999999</v>
      </c>
      <c r="C145" s="65"/>
      <c r="D145" s="66" t="s">
        <v>0</v>
      </c>
      <c r="E145" s="69">
        <v>0.42899999999999999</v>
      </c>
      <c r="F145" s="65"/>
      <c r="G145" s="66" t="s">
        <v>0</v>
      </c>
      <c r="H145" s="69">
        <v>0.42899999999999999</v>
      </c>
      <c r="I145" s="65"/>
      <c r="J145" s="65"/>
    </row>
    <row r="146" spans="1:12" x14ac:dyDescent="0.4">
      <c r="A146" s="70" t="s">
        <v>1</v>
      </c>
      <c r="B146" s="69">
        <v>4.0990000000000002</v>
      </c>
      <c r="C146" s="65"/>
      <c r="D146" s="70" t="s">
        <v>1</v>
      </c>
      <c r="E146" s="69">
        <v>4.0990000000000002</v>
      </c>
      <c r="F146" s="65"/>
      <c r="G146" s="70" t="s">
        <v>1</v>
      </c>
      <c r="H146" s="69">
        <v>4.0990000000000002</v>
      </c>
      <c r="J146" s="65"/>
    </row>
    <row r="147" spans="1:12" x14ac:dyDescent="0.4">
      <c r="A147" s="65"/>
      <c r="B147" s="74"/>
      <c r="C147" s="65"/>
      <c r="D147" s="65"/>
      <c r="E147" s="74"/>
      <c r="F147" s="65"/>
      <c r="G147" s="73"/>
      <c r="H147" s="74"/>
      <c r="J147" s="65"/>
    </row>
    <row r="148" spans="1:12" x14ac:dyDescent="0.4">
      <c r="A148" s="66" t="s">
        <v>49</v>
      </c>
      <c r="B148" s="67" t="s">
        <v>289</v>
      </c>
      <c r="C148" s="65"/>
      <c r="D148" s="66" t="s">
        <v>174</v>
      </c>
      <c r="E148" s="67" t="s">
        <v>289</v>
      </c>
      <c r="F148" s="65"/>
      <c r="G148" s="66" t="s">
        <v>172</v>
      </c>
      <c r="H148" s="67" t="s">
        <v>289</v>
      </c>
      <c r="I148" s="65"/>
      <c r="J148" s="65"/>
      <c r="L148" t="s">
        <v>338</v>
      </c>
    </row>
    <row r="149" spans="1:12" x14ac:dyDescent="0.4">
      <c r="A149" s="66" t="s">
        <v>11</v>
      </c>
      <c r="B149" s="49">
        <v>-2.8656999999999999</v>
      </c>
      <c r="C149" s="65"/>
      <c r="D149" s="66" t="s">
        <v>11</v>
      </c>
      <c r="E149" s="49">
        <v>-2.8504</v>
      </c>
      <c r="F149" s="65"/>
      <c r="G149" s="66" t="s">
        <v>11</v>
      </c>
      <c r="H149" s="49">
        <v>-2.8586</v>
      </c>
      <c r="I149" s="66" t="s">
        <v>2</v>
      </c>
      <c r="J149" s="1">
        <v>3.0030000000000001</v>
      </c>
      <c r="L149" t="s">
        <v>339</v>
      </c>
    </row>
    <row r="150" spans="1:12" x14ac:dyDescent="0.4">
      <c r="A150" s="66" t="s">
        <v>19</v>
      </c>
      <c r="B150" s="68">
        <v>18.975471226</v>
      </c>
      <c r="C150" s="65"/>
      <c r="D150" s="66" t="s">
        <v>19</v>
      </c>
      <c r="E150" s="69">
        <v>19.272983076000003</v>
      </c>
      <c r="F150" s="65"/>
      <c r="G150" s="66" t="s">
        <v>19</v>
      </c>
      <c r="H150" s="1">
        <v>19.149296223228315</v>
      </c>
      <c r="I150" s="66" t="s">
        <v>252</v>
      </c>
      <c r="J150" s="69">
        <v>4.903899</v>
      </c>
    </row>
    <row r="151" spans="1:12" x14ac:dyDescent="0.4">
      <c r="A151" s="66" t="s">
        <v>0</v>
      </c>
      <c r="B151">
        <v>0.31519621494908862</v>
      </c>
      <c r="C151" s="65"/>
      <c r="D151" s="66" t="s">
        <v>0</v>
      </c>
      <c r="E151">
        <v>0.31519621494908862</v>
      </c>
      <c r="F151" s="65"/>
      <c r="G151" s="66" t="s">
        <v>0</v>
      </c>
      <c r="H151">
        <v>0.31519621494908862</v>
      </c>
      <c r="I151" s="67" t="s">
        <v>248</v>
      </c>
      <c r="J151" s="1">
        <v>1.633</v>
      </c>
    </row>
    <row r="152" spans="1:12" x14ac:dyDescent="0.4">
      <c r="A152" s="70" t="s">
        <v>1</v>
      </c>
      <c r="B152" s="69"/>
      <c r="C152" s="65"/>
      <c r="D152" s="70" t="s">
        <v>1</v>
      </c>
      <c r="E152" s="69"/>
      <c r="F152" s="65"/>
      <c r="G152" s="70" t="s">
        <v>1</v>
      </c>
      <c r="H152" s="69"/>
      <c r="J152" s="65"/>
    </row>
    <row r="154" spans="1:12" x14ac:dyDescent="0.4">
      <c r="A154" s="66" t="s">
        <v>49</v>
      </c>
      <c r="B154" s="67" t="s">
        <v>134</v>
      </c>
      <c r="C154" s="65"/>
      <c r="D154" s="66" t="s">
        <v>174</v>
      </c>
      <c r="E154" s="67" t="s">
        <v>134</v>
      </c>
      <c r="F154" s="65"/>
      <c r="G154" s="66" t="s">
        <v>172</v>
      </c>
      <c r="H154" s="67" t="s">
        <v>134</v>
      </c>
      <c r="I154" s="65"/>
      <c r="J154" s="65"/>
    </row>
    <row r="155" spans="1:12" x14ac:dyDescent="0.4">
      <c r="A155" s="66" t="s">
        <v>11</v>
      </c>
      <c r="B155" s="49">
        <v>-4.2889999999999997</v>
      </c>
      <c r="C155" s="65"/>
      <c r="D155" s="66" t="s">
        <v>11</v>
      </c>
      <c r="E155" s="49">
        <v>-4.2771999999999997</v>
      </c>
      <c r="F155" s="65"/>
      <c r="G155" s="66" t="s">
        <v>11</v>
      </c>
      <c r="H155" s="49">
        <v>-4.2916999999999996</v>
      </c>
      <c r="I155" s="66" t="s">
        <v>2</v>
      </c>
      <c r="J155" s="69">
        <v>2.9910000000000001</v>
      </c>
    </row>
    <row r="156" spans="1:12" x14ac:dyDescent="0.4">
      <c r="A156" s="66" t="s">
        <v>19</v>
      </c>
      <c r="B156" s="68">
        <v>19.652999999999999</v>
      </c>
      <c r="C156" s="65"/>
      <c r="D156" s="66" t="s">
        <v>19</v>
      </c>
      <c r="E156" s="69">
        <v>19.513999999999999</v>
      </c>
      <c r="F156" s="65"/>
      <c r="G156" s="66" t="s">
        <v>19</v>
      </c>
      <c r="H156" s="1">
        <v>19.383500000000002</v>
      </c>
      <c r="I156" s="66" t="s">
        <v>252</v>
      </c>
      <c r="J156" s="69">
        <v>5.0030000000000001</v>
      </c>
    </row>
    <row r="157" spans="1:12" x14ac:dyDescent="0.4">
      <c r="A157" s="66" t="s">
        <v>0</v>
      </c>
      <c r="B157" s="69">
        <v>0.35299999999999998</v>
      </c>
      <c r="C157" s="65"/>
      <c r="D157" s="66" t="s">
        <v>0</v>
      </c>
      <c r="E157" s="69">
        <v>0.35299999999999998</v>
      </c>
      <c r="F157" s="65"/>
      <c r="G157" s="66" t="s">
        <v>0</v>
      </c>
      <c r="H157" s="69">
        <v>0.35299999999999998</v>
      </c>
      <c r="I157" s="65"/>
      <c r="J157" s="65"/>
    </row>
    <row r="158" spans="1:12" x14ac:dyDescent="0.4">
      <c r="A158" s="70" t="s">
        <v>1</v>
      </c>
      <c r="B158" s="69">
        <v>3.5870000000000002</v>
      </c>
      <c r="C158" s="65"/>
      <c r="D158" s="70" t="s">
        <v>1</v>
      </c>
      <c r="E158" s="69">
        <v>3.5870000000000002</v>
      </c>
      <c r="F158" s="65"/>
      <c r="G158" s="70" t="s">
        <v>1</v>
      </c>
      <c r="H158" s="69">
        <v>3.5870000000000002</v>
      </c>
      <c r="J158" s="65"/>
    </row>
    <row r="160" spans="1:12" x14ac:dyDescent="0.4">
      <c r="A160" s="66" t="s">
        <v>49</v>
      </c>
      <c r="B160" s="67" t="s">
        <v>233</v>
      </c>
      <c r="C160" s="65"/>
      <c r="D160" s="66" t="s">
        <v>174</v>
      </c>
      <c r="E160" s="67" t="s">
        <v>290</v>
      </c>
      <c r="F160" s="65"/>
      <c r="G160" s="66" t="s">
        <v>172</v>
      </c>
      <c r="H160" s="67" t="s">
        <v>290</v>
      </c>
      <c r="I160" s="65"/>
      <c r="J160" s="65"/>
    </row>
    <row r="161" spans="1:10" x14ac:dyDescent="0.4">
      <c r="A161" s="66" t="s">
        <v>11</v>
      </c>
      <c r="B161" s="49">
        <v>-4.1005000000000003</v>
      </c>
      <c r="C161" s="65"/>
      <c r="D161" s="66" t="s">
        <v>11</v>
      </c>
      <c r="E161" s="49">
        <v>-4.2373000000000003</v>
      </c>
      <c r="F161" s="65"/>
      <c r="G161" s="66" t="s">
        <v>11</v>
      </c>
      <c r="H161" s="49">
        <v>-4.1764000000000001</v>
      </c>
      <c r="I161" s="66" t="s">
        <v>2</v>
      </c>
      <c r="J161" s="1">
        <v>2.96</v>
      </c>
    </row>
    <row r="162" spans="1:10" x14ac:dyDescent="0.4">
      <c r="A162" s="66" t="s">
        <v>19</v>
      </c>
      <c r="B162" s="68">
        <v>19.417999999999999</v>
      </c>
      <c r="C162" s="65"/>
      <c r="D162" s="66" t="s">
        <v>19</v>
      </c>
      <c r="E162" s="69">
        <v>19.102326015999996</v>
      </c>
      <c r="F162" s="65"/>
      <c r="G162" s="66" t="s">
        <v>19</v>
      </c>
      <c r="H162" s="1">
        <v>19.562480405271014</v>
      </c>
      <c r="I162" s="66" t="s">
        <v>252</v>
      </c>
      <c r="J162" s="69">
        <v>5.15632</v>
      </c>
    </row>
    <row r="163" spans="1:10" x14ac:dyDescent="0.4">
      <c r="A163" s="66" t="s">
        <v>0</v>
      </c>
      <c r="B163" s="69">
        <v>0.41</v>
      </c>
      <c r="C163" s="65"/>
      <c r="D163" s="66" t="s">
        <v>0</v>
      </c>
      <c r="E163" s="69">
        <v>0.35299999999999998</v>
      </c>
      <c r="F163" s="65"/>
      <c r="G163" s="66" t="s">
        <v>0</v>
      </c>
      <c r="H163" s="69">
        <v>0.35299999999999998</v>
      </c>
      <c r="I163" s="67" t="s">
        <v>248</v>
      </c>
      <c r="J163" s="1">
        <v>1.742</v>
      </c>
    </row>
    <row r="164" spans="1:10" x14ac:dyDescent="0.4">
      <c r="A164" s="70" t="s">
        <v>1</v>
      </c>
      <c r="B164" s="69">
        <v>3.085</v>
      </c>
      <c r="C164" s="65"/>
      <c r="D164" s="70" t="s">
        <v>1</v>
      </c>
      <c r="E164" s="69">
        <v>3.5870000000000002</v>
      </c>
      <c r="F164" s="65"/>
      <c r="G164" s="70" t="s">
        <v>1</v>
      </c>
      <c r="H164" s="69">
        <v>3.5870000000000002</v>
      </c>
      <c r="J164" s="65"/>
    </row>
    <row r="166" spans="1:10" x14ac:dyDescent="0.4">
      <c r="A166" s="66" t="s">
        <v>49</v>
      </c>
      <c r="B166" s="67" t="s">
        <v>311</v>
      </c>
      <c r="C166" s="65"/>
      <c r="D166" s="66" t="s">
        <v>174</v>
      </c>
      <c r="E166" s="67" t="s">
        <v>234</v>
      </c>
      <c r="F166" s="65"/>
      <c r="G166" s="66" t="s">
        <v>172</v>
      </c>
      <c r="H166" s="67" t="s">
        <v>311</v>
      </c>
      <c r="I166" s="65"/>
      <c r="J166" s="65"/>
    </row>
    <row r="167" spans="1:10" x14ac:dyDescent="0.4">
      <c r="A167" s="66" t="s">
        <v>11</v>
      </c>
      <c r="B167" s="49">
        <v>-2.7928999999999999</v>
      </c>
      <c r="C167" s="65"/>
      <c r="D167" s="66" t="s">
        <v>11</v>
      </c>
      <c r="E167" s="49">
        <v>-2.8936000000000002</v>
      </c>
      <c r="F167" s="65"/>
      <c r="G167" s="66" t="s">
        <v>11</v>
      </c>
      <c r="H167" s="49">
        <v>-3.1648000000000001</v>
      </c>
      <c r="I167" s="66" t="s">
        <v>2</v>
      </c>
      <c r="J167" s="69">
        <v>3.6659999999999999</v>
      </c>
    </row>
    <row r="168" spans="1:10" x14ac:dyDescent="0.4">
      <c r="A168" s="66" t="s">
        <v>19</v>
      </c>
      <c r="B168" s="68">
        <v>20.47903540175</v>
      </c>
      <c r="C168" s="65"/>
      <c r="D168" s="66" t="s">
        <v>19</v>
      </c>
      <c r="E168" s="69">
        <v>20.492000000000001</v>
      </c>
      <c r="F168" s="65"/>
      <c r="G168" s="66" t="s">
        <v>19</v>
      </c>
      <c r="H168" s="1">
        <v>22.379661124540391</v>
      </c>
      <c r="I168" s="66" t="s">
        <v>252</v>
      </c>
      <c r="J168" s="69">
        <v>3.8456339999999996</v>
      </c>
    </row>
    <row r="169" spans="1:10" x14ac:dyDescent="0.4">
      <c r="A169" s="66" t="s">
        <v>0</v>
      </c>
      <c r="B169" s="69">
        <v>0.28399999999999997</v>
      </c>
      <c r="C169" s="65"/>
      <c r="D169" s="66" t="s">
        <v>0</v>
      </c>
      <c r="E169" s="69">
        <v>0.28399999999999997</v>
      </c>
      <c r="F169" s="65"/>
      <c r="G169" s="66" t="s">
        <v>0</v>
      </c>
      <c r="H169" s="69">
        <v>0.28399999999999997</v>
      </c>
      <c r="I169" s="67" t="s">
        <v>248</v>
      </c>
      <c r="J169" s="1">
        <v>1.0489999999999999</v>
      </c>
    </row>
    <row r="170" spans="1:10" x14ac:dyDescent="0.4">
      <c r="A170" s="70" t="s">
        <v>1</v>
      </c>
      <c r="B170" s="69">
        <v>3.3039999999999998</v>
      </c>
      <c r="C170" s="65"/>
      <c r="D170" s="70" t="s">
        <v>1</v>
      </c>
      <c r="E170" s="69">
        <v>3.3039999999999998</v>
      </c>
      <c r="F170" s="65"/>
      <c r="G170" s="70" t="s">
        <v>1</v>
      </c>
      <c r="H170" s="69">
        <v>3.3039999999999998</v>
      </c>
      <c r="J170" s="65"/>
    </row>
    <row r="172" spans="1:10" x14ac:dyDescent="0.4">
      <c r="A172" s="66" t="s">
        <v>49</v>
      </c>
      <c r="B172" s="67" t="s">
        <v>236</v>
      </c>
      <c r="C172" s="65"/>
      <c r="D172" s="66" t="s">
        <v>174</v>
      </c>
      <c r="E172" s="67" t="s">
        <v>236</v>
      </c>
      <c r="F172" s="65"/>
      <c r="G172" s="66" t="s">
        <v>172</v>
      </c>
      <c r="H172" s="67" t="s">
        <v>318</v>
      </c>
      <c r="I172" s="65"/>
      <c r="J172" s="65"/>
    </row>
    <row r="173" spans="1:10" x14ac:dyDescent="0.4">
      <c r="A173" s="66" t="s">
        <v>11</v>
      </c>
      <c r="B173" s="49">
        <v>-0.97070000000000001</v>
      </c>
      <c r="C173" s="65"/>
      <c r="D173" s="66" t="s">
        <v>11</v>
      </c>
      <c r="E173" s="49">
        <v>-1.0074000000000001</v>
      </c>
      <c r="F173" s="65"/>
      <c r="G173" s="66" t="s">
        <v>11</v>
      </c>
      <c r="H173" s="49">
        <v>-0.97629999999999995</v>
      </c>
      <c r="I173" s="66" t="s">
        <v>2</v>
      </c>
      <c r="J173" s="1">
        <v>3.3490000000000002</v>
      </c>
    </row>
    <row r="174" spans="1:10" x14ac:dyDescent="0.4">
      <c r="A174" s="66" t="s">
        <v>19</v>
      </c>
      <c r="B174" s="68">
        <v>26.373999999999999</v>
      </c>
      <c r="C174" s="65"/>
      <c r="D174" s="66" t="s">
        <v>19</v>
      </c>
      <c r="E174" s="69">
        <v>26.596</v>
      </c>
      <c r="F174" s="65"/>
      <c r="G174" s="66" t="s">
        <v>19</v>
      </c>
      <c r="H174" s="1">
        <v>26.543991711483166</v>
      </c>
      <c r="I174" s="66" t="s">
        <v>252</v>
      </c>
      <c r="J174" s="69">
        <v>5.4655680000000002</v>
      </c>
    </row>
    <row r="175" spans="1:10" x14ac:dyDescent="0.4">
      <c r="A175" s="66" t="s">
        <v>0</v>
      </c>
      <c r="B175" s="69">
        <v>0.13500000000000001</v>
      </c>
      <c r="C175" s="65"/>
      <c r="D175" s="66" t="s">
        <v>0</v>
      </c>
      <c r="E175" s="69">
        <v>0.13500000000000001</v>
      </c>
      <c r="F175" s="65"/>
      <c r="G175" s="66" t="s">
        <v>0</v>
      </c>
      <c r="H175" s="69">
        <v>0.13500000000000001</v>
      </c>
      <c r="I175" s="67" t="s">
        <v>248</v>
      </c>
      <c r="J175" s="67">
        <v>1.6319999999999999</v>
      </c>
    </row>
    <row r="176" spans="1:10" x14ac:dyDescent="0.4">
      <c r="A176" s="70" t="s">
        <v>1</v>
      </c>
      <c r="B176" s="69">
        <v>3.6619999999999999</v>
      </c>
      <c r="C176" s="65"/>
      <c r="D176" s="70" t="s">
        <v>1</v>
      </c>
      <c r="E176" s="69">
        <v>3.6619999999999999</v>
      </c>
      <c r="F176" s="65"/>
      <c r="G176" s="70" t="s">
        <v>1</v>
      </c>
      <c r="H176" s="69">
        <v>3.6619999999999999</v>
      </c>
      <c r="J176" s="65"/>
    </row>
    <row r="178" spans="1:10" x14ac:dyDescent="0.4">
      <c r="A178" s="66" t="s">
        <v>49</v>
      </c>
      <c r="B178" s="67" t="s">
        <v>135</v>
      </c>
      <c r="C178" s="65"/>
      <c r="D178" s="66" t="s">
        <v>174</v>
      </c>
      <c r="E178" s="67" t="s">
        <v>135</v>
      </c>
      <c r="F178" s="65"/>
      <c r="G178" s="66" t="s">
        <v>172</v>
      </c>
      <c r="H178" s="67" t="s">
        <v>135</v>
      </c>
      <c r="I178" s="65"/>
      <c r="J178" s="65"/>
    </row>
    <row r="179" spans="1:10" x14ac:dyDescent="0.4">
      <c r="A179" s="66" t="s">
        <v>11</v>
      </c>
      <c r="B179" s="49">
        <v>-0.96519999999999995</v>
      </c>
      <c r="C179" s="65"/>
      <c r="D179" s="66" t="s">
        <v>11</v>
      </c>
      <c r="E179" s="49">
        <v>-0.97130000000000005</v>
      </c>
      <c r="F179" s="65"/>
      <c r="G179" s="66" t="s">
        <v>11</v>
      </c>
      <c r="H179" s="49">
        <v>-0.97050000000000003</v>
      </c>
      <c r="I179" s="66" t="s">
        <v>2</v>
      </c>
      <c r="J179" s="69">
        <v>5.0510000000000002</v>
      </c>
    </row>
    <row r="180" spans="1:10" x14ac:dyDescent="0.4">
      <c r="A180" s="66" t="s">
        <v>19</v>
      </c>
      <c r="B180" s="68">
        <v>90.891999999999996</v>
      </c>
      <c r="C180" s="65"/>
      <c r="D180" s="66" t="s">
        <v>19</v>
      </c>
      <c r="E180" s="69">
        <v>89.902000000000001</v>
      </c>
      <c r="F180" s="65"/>
      <c r="G180" s="66" t="s">
        <v>19</v>
      </c>
      <c r="H180" s="1">
        <v>90.495000000000005</v>
      </c>
      <c r="I180" s="66" t="s">
        <v>252</v>
      </c>
      <c r="J180" s="69">
        <v>8.1929999999999996</v>
      </c>
    </row>
    <row r="181" spans="1:10" x14ac:dyDescent="0.4">
      <c r="A181" s="66" t="s">
        <v>0</v>
      </c>
      <c r="B181" s="69">
        <v>1.7000000000000001E-2</v>
      </c>
      <c r="C181" s="65"/>
      <c r="D181" s="66" t="s">
        <v>0</v>
      </c>
      <c r="E181" s="69">
        <v>1.7000000000000001E-2</v>
      </c>
      <c r="F181" s="65"/>
      <c r="G181" s="66" t="s">
        <v>0</v>
      </c>
      <c r="H181" s="69">
        <v>1.7000000000000001E-2</v>
      </c>
      <c r="I181" s="65"/>
      <c r="J181" s="65"/>
    </row>
    <row r="182" spans="1:10" x14ac:dyDescent="0.4">
      <c r="A182" s="70" t="s">
        <v>1</v>
      </c>
      <c r="B182" s="69">
        <v>2.661</v>
      </c>
      <c r="C182" s="65"/>
      <c r="D182" s="70" t="s">
        <v>1</v>
      </c>
      <c r="E182" s="69">
        <v>2.661</v>
      </c>
      <c r="F182" s="65"/>
      <c r="G182" s="70" t="s">
        <v>1</v>
      </c>
      <c r="H182" s="69">
        <v>2.661</v>
      </c>
      <c r="J182" s="65"/>
    </row>
    <row r="184" spans="1:10" x14ac:dyDescent="0.4">
      <c r="A184" s="66" t="s">
        <v>49</v>
      </c>
      <c r="B184" s="67" t="s">
        <v>202</v>
      </c>
      <c r="C184" s="65"/>
      <c r="D184" s="66" t="s">
        <v>174</v>
      </c>
      <c r="E184" s="67" t="s">
        <v>202</v>
      </c>
      <c r="F184" s="65"/>
      <c r="G184" s="66" t="s">
        <v>172</v>
      </c>
      <c r="H184" s="67" t="s">
        <v>202</v>
      </c>
      <c r="I184" s="65"/>
      <c r="J184" s="65"/>
    </row>
    <row r="185" spans="1:10" x14ac:dyDescent="0.4">
      <c r="A185" s="66" t="s">
        <v>11</v>
      </c>
      <c r="B185" s="49">
        <v>-1.6831</v>
      </c>
      <c r="C185" s="65"/>
      <c r="D185" s="66" t="s">
        <v>11</v>
      </c>
      <c r="E185" s="49">
        <v>-1.6763999999999999</v>
      </c>
      <c r="F185" s="65"/>
      <c r="G185" s="66" t="s">
        <v>11</v>
      </c>
      <c r="H185" s="49">
        <v>-1.6839</v>
      </c>
      <c r="I185" s="66" t="s">
        <v>2</v>
      </c>
      <c r="J185" s="69">
        <v>4.2510000000000003</v>
      </c>
    </row>
    <row r="186" spans="1:10" x14ac:dyDescent="0.4">
      <c r="A186" s="66" t="s">
        <v>19</v>
      </c>
      <c r="B186" s="68">
        <v>54.610999999999997</v>
      </c>
      <c r="C186" s="65"/>
      <c r="D186" s="66" t="s">
        <v>19</v>
      </c>
      <c r="E186" s="69">
        <v>53.706000000000003</v>
      </c>
      <c r="F186" s="65"/>
      <c r="G186" s="66" t="s">
        <v>19</v>
      </c>
      <c r="H186" s="1">
        <v>55.220500000000001</v>
      </c>
      <c r="I186" s="66" t="s">
        <v>252</v>
      </c>
      <c r="J186" s="69">
        <v>7.056</v>
      </c>
    </row>
    <row r="187" spans="1:10" x14ac:dyDescent="0.4">
      <c r="A187" s="66" t="s">
        <v>0</v>
      </c>
      <c r="B187" s="69">
        <v>1.7000000000000001E-2</v>
      </c>
      <c r="C187" s="65"/>
      <c r="D187" s="66" t="s">
        <v>0</v>
      </c>
      <c r="E187" s="69">
        <v>1.7000000000000001E-2</v>
      </c>
      <c r="F187" s="65"/>
      <c r="G187" s="66" t="s">
        <v>0</v>
      </c>
      <c r="H187" s="69">
        <v>4.4999999999999998E-2</v>
      </c>
      <c r="I187" s="65"/>
      <c r="J187" s="65"/>
    </row>
    <row r="188" spans="1:10" x14ac:dyDescent="0.4">
      <c r="A188" s="70" t="s">
        <v>1</v>
      </c>
      <c r="B188" s="69">
        <v>2.661</v>
      </c>
      <c r="C188" s="65"/>
      <c r="D188" s="70" t="s">
        <v>1</v>
      </c>
      <c r="E188" s="69">
        <v>2.661</v>
      </c>
      <c r="F188" s="65"/>
      <c r="G188" s="70" t="s">
        <v>1</v>
      </c>
      <c r="H188" s="69">
        <v>5.3410000000000002</v>
      </c>
      <c r="J188" s="65"/>
    </row>
    <row r="190" spans="1:10" x14ac:dyDescent="0.4">
      <c r="A190" s="66" t="s">
        <v>49</v>
      </c>
      <c r="B190" s="67" t="s">
        <v>136</v>
      </c>
      <c r="C190" s="65"/>
      <c r="D190" s="66" t="s">
        <v>174</v>
      </c>
      <c r="E190" s="67" t="s">
        <v>291</v>
      </c>
      <c r="F190" s="65"/>
      <c r="G190" s="66" t="s">
        <v>172</v>
      </c>
      <c r="H190" s="67" t="s">
        <v>136</v>
      </c>
      <c r="I190" s="65"/>
      <c r="J190" s="65"/>
    </row>
    <row r="191" spans="1:10" x14ac:dyDescent="0.4">
      <c r="A191" s="66" t="s">
        <v>11</v>
      </c>
      <c r="B191" s="49">
        <v>-6.4424999999999999</v>
      </c>
      <c r="C191" s="65"/>
      <c r="D191" s="66" t="s">
        <v>11</v>
      </c>
      <c r="E191" s="49">
        <v>-6.2576999999999998</v>
      </c>
      <c r="F191" s="65"/>
      <c r="G191" s="66" t="s">
        <v>11</v>
      </c>
      <c r="H191" s="49">
        <v>-6.4629000000000003</v>
      </c>
      <c r="I191" s="66" t="s">
        <v>2</v>
      </c>
      <c r="J191" s="69">
        <v>3.6589999999999998</v>
      </c>
    </row>
    <row r="192" spans="1:10" x14ac:dyDescent="0.4">
      <c r="A192" s="66" t="s">
        <v>19</v>
      </c>
      <c r="B192" s="68">
        <v>32.439</v>
      </c>
      <c r="C192" s="65"/>
      <c r="D192" s="66" t="s">
        <v>19</v>
      </c>
      <c r="E192" s="69">
        <v>32.7010581945</v>
      </c>
      <c r="F192" s="65"/>
      <c r="G192" s="66" t="s">
        <v>19</v>
      </c>
      <c r="H192" s="1">
        <v>32.847000000000001</v>
      </c>
      <c r="I192" s="66" t="s">
        <v>252</v>
      </c>
      <c r="J192" s="69">
        <v>5.6660000000000004</v>
      </c>
    </row>
    <row r="193" spans="1:10" x14ac:dyDescent="0.4">
      <c r="A193" s="66" t="s">
        <v>0</v>
      </c>
      <c r="B193" s="69">
        <v>0.245</v>
      </c>
      <c r="C193" s="65"/>
      <c r="D193" s="66" t="s">
        <v>0</v>
      </c>
      <c r="E193" s="69">
        <v>0.245</v>
      </c>
      <c r="F193" s="65"/>
      <c r="G193" s="66" t="s">
        <v>0</v>
      </c>
      <c r="H193" s="69">
        <v>0.245</v>
      </c>
      <c r="I193" s="65"/>
      <c r="J193" s="65"/>
    </row>
    <row r="194" spans="1:10" x14ac:dyDescent="0.4">
      <c r="A194" s="70" t="s">
        <v>1</v>
      </c>
      <c r="B194" s="69">
        <v>2.0310000000000001</v>
      </c>
      <c r="C194" s="65"/>
      <c r="D194" s="70" t="s">
        <v>1</v>
      </c>
      <c r="E194" s="69">
        <v>2.0310000000000001</v>
      </c>
      <c r="F194" s="65"/>
      <c r="G194" s="70" t="s">
        <v>1</v>
      </c>
      <c r="H194" s="69">
        <v>2.0310000000000001</v>
      </c>
      <c r="J194" s="65"/>
    </row>
    <row r="196" spans="1:10" x14ac:dyDescent="0.4">
      <c r="A196" s="66" t="s">
        <v>49</v>
      </c>
      <c r="B196" s="67" t="s">
        <v>137</v>
      </c>
      <c r="C196" s="65"/>
      <c r="D196" s="66" t="s">
        <v>174</v>
      </c>
      <c r="E196" s="67" t="s">
        <v>137</v>
      </c>
      <c r="F196" s="65"/>
      <c r="G196" s="66" t="s">
        <v>172</v>
      </c>
      <c r="H196" s="67" t="s">
        <v>137</v>
      </c>
      <c r="I196" s="65"/>
      <c r="J196" s="65"/>
    </row>
    <row r="197" spans="1:10" x14ac:dyDescent="0.4">
      <c r="A197" s="66" t="s">
        <v>11</v>
      </c>
      <c r="B197" s="49">
        <v>-8.5068999999999999</v>
      </c>
      <c r="C197" s="65"/>
      <c r="D197" s="66" t="s">
        <v>11</v>
      </c>
      <c r="E197" s="49">
        <v>-8.4731000000000005</v>
      </c>
      <c r="F197" s="65"/>
      <c r="G197" s="66" t="s">
        <v>11</v>
      </c>
      <c r="H197" s="71">
        <v>-8.5477000000000007</v>
      </c>
      <c r="I197" s="66" t="s">
        <v>2</v>
      </c>
      <c r="J197" s="69">
        <v>3.2389999999999999</v>
      </c>
    </row>
    <row r="198" spans="1:10" x14ac:dyDescent="0.4">
      <c r="A198" s="66" t="s">
        <v>19</v>
      </c>
      <c r="B198" s="68">
        <v>23.344999999999999</v>
      </c>
      <c r="C198" s="65"/>
      <c r="D198" s="66" t="s">
        <v>19</v>
      </c>
      <c r="E198" s="69">
        <v>23.004000000000001</v>
      </c>
      <c r="F198" s="65"/>
      <c r="G198" s="66" t="s">
        <v>19</v>
      </c>
      <c r="H198" s="1">
        <v>23.499500000000001</v>
      </c>
      <c r="I198" s="66" t="s">
        <v>252</v>
      </c>
      <c r="J198" s="69">
        <v>5.1719999999999997</v>
      </c>
    </row>
    <row r="199" spans="1:10" x14ac:dyDescent="0.4">
      <c r="A199" s="66" t="s">
        <v>0</v>
      </c>
      <c r="B199" s="69">
        <v>0.56999999999999995</v>
      </c>
      <c r="C199" s="65"/>
      <c r="D199" s="66" t="s">
        <v>0</v>
      </c>
      <c r="E199" s="69">
        <v>0.56999999999999995</v>
      </c>
      <c r="F199" s="65"/>
      <c r="G199" s="66" t="s">
        <v>0</v>
      </c>
      <c r="H199" s="69">
        <v>0.56999999999999995</v>
      </c>
      <c r="I199" s="65"/>
      <c r="J199" s="65"/>
    </row>
    <row r="200" spans="1:10" x14ac:dyDescent="0.4">
      <c r="A200" s="70" t="s">
        <v>1</v>
      </c>
      <c r="B200" s="69">
        <v>2.2959999999999998</v>
      </c>
      <c r="C200" s="65"/>
      <c r="D200" s="70" t="s">
        <v>1</v>
      </c>
      <c r="E200" s="69">
        <v>2.2959999999999998</v>
      </c>
      <c r="F200" s="65"/>
      <c r="G200" s="70" t="s">
        <v>1</v>
      </c>
      <c r="H200" s="69">
        <v>2.2959999999999998</v>
      </c>
      <c r="J200" s="65"/>
    </row>
    <row r="202" spans="1:10" x14ac:dyDescent="0.4">
      <c r="A202" s="66" t="s">
        <v>49</v>
      </c>
      <c r="B202" s="67" t="s">
        <v>138</v>
      </c>
      <c r="C202" s="65"/>
      <c r="D202" s="66" t="s">
        <v>174</v>
      </c>
      <c r="E202" s="67" t="s">
        <v>138</v>
      </c>
      <c r="F202" s="65"/>
      <c r="G202" s="66" t="s">
        <v>172</v>
      </c>
      <c r="H202" s="67" t="s">
        <v>319</v>
      </c>
      <c r="I202" s="65"/>
      <c r="J202" s="65"/>
    </row>
    <row r="203" spans="1:10" x14ac:dyDescent="0.4">
      <c r="A203" s="66" t="s">
        <v>11</v>
      </c>
      <c r="B203" s="49">
        <v>-9.7811000000000003</v>
      </c>
      <c r="C203" s="65"/>
      <c r="D203" s="66" t="s">
        <v>11</v>
      </c>
      <c r="E203" s="49">
        <v>-10.1013</v>
      </c>
      <c r="F203" s="65"/>
      <c r="G203" s="66" t="s">
        <v>11</v>
      </c>
      <c r="H203" s="71">
        <v>-9.7551000000000005</v>
      </c>
      <c r="I203" s="66" t="s">
        <v>2</v>
      </c>
      <c r="J203" s="69">
        <v>2.88</v>
      </c>
    </row>
    <row r="204" spans="1:10" x14ac:dyDescent="0.4">
      <c r="A204" s="66" t="s">
        <v>19</v>
      </c>
      <c r="B204" s="68">
        <v>18.936</v>
      </c>
      <c r="C204" s="65"/>
      <c r="D204" s="66" t="s">
        <v>19</v>
      </c>
      <c r="E204" s="69">
        <v>18.306000000000001</v>
      </c>
      <c r="F204" s="65"/>
      <c r="G204" s="66" t="s">
        <v>19</v>
      </c>
      <c r="H204" s="1">
        <v>18.835972386856568</v>
      </c>
      <c r="I204" s="66" t="s">
        <v>252</v>
      </c>
      <c r="J204" s="69">
        <v>5.2444799999999994</v>
      </c>
    </row>
    <row r="205" spans="1:10" x14ac:dyDescent="0.4">
      <c r="A205" s="66" t="s">
        <v>0</v>
      </c>
      <c r="B205" s="69">
        <v>1.0469999999999999</v>
      </c>
      <c r="C205" s="65"/>
      <c r="D205" s="66" t="s">
        <v>0</v>
      </c>
      <c r="E205" s="69">
        <v>1.0469999999999999</v>
      </c>
      <c r="F205" s="65"/>
      <c r="G205" s="66" t="s">
        <v>0</v>
      </c>
      <c r="H205" s="69">
        <v>1.0469999999999999</v>
      </c>
      <c r="I205" s="67" t="s">
        <v>248</v>
      </c>
      <c r="J205" s="1">
        <v>1.821</v>
      </c>
    </row>
    <row r="206" spans="1:10" x14ac:dyDescent="0.4">
      <c r="A206" s="70" t="s">
        <v>1</v>
      </c>
      <c r="B206" s="69">
        <v>2.7519999999999998</v>
      </c>
      <c r="C206" s="65"/>
      <c r="D206" s="70" t="s">
        <v>1</v>
      </c>
      <c r="E206" s="69">
        <v>2.7519999999999998</v>
      </c>
      <c r="F206" s="65"/>
      <c r="G206" s="70" t="s">
        <v>1</v>
      </c>
      <c r="H206" s="69">
        <v>2.7519999999999998</v>
      </c>
      <c r="J206" s="65"/>
    </row>
    <row r="208" spans="1:10" x14ac:dyDescent="0.4">
      <c r="A208" s="66" t="s">
        <v>49</v>
      </c>
      <c r="B208" s="67" t="s">
        <v>139</v>
      </c>
      <c r="C208" s="65"/>
      <c r="D208" s="66" t="s">
        <v>174</v>
      </c>
      <c r="E208" s="67" t="s">
        <v>139</v>
      </c>
      <c r="F208" s="65"/>
      <c r="G208" s="66" t="s">
        <v>172</v>
      </c>
      <c r="H208" s="67" t="s">
        <v>320</v>
      </c>
      <c r="I208" s="65"/>
      <c r="J208" s="65"/>
    </row>
    <row r="209" spans="1:10" x14ac:dyDescent="0.4">
      <c r="A209" s="66" t="s">
        <v>11</v>
      </c>
      <c r="B209" s="49">
        <v>-10.4193</v>
      </c>
      <c r="C209" s="65"/>
      <c r="D209" s="66" t="s">
        <v>11</v>
      </c>
      <c r="E209" s="49">
        <v>-10.845599999999999</v>
      </c>
      <c r="F209" s="65"/>
      <c r="G209" s="66" t="s">
        <v>11</v>
      </c>
      <c r="H209" s="71">
        <v>-10.3666</v>
      </c>
      <c r="I209" s="66" t="s">
        <v>2</v>
      </c>
      <c r="J209" s="69">
        <v>2.7669999999999999</v>
      </c>
    </row>
    <row r="210" spans="1:10" x14ac:dyDescent="0.4">
      <c r="A210" s="66" t="s">
        <v>19</v>
      </c>
      <c r="B210" s="68">
        <v>16.143999999999998</v>
      </c>
      <c r="C210" s="65"/>
      <c r="D210" s="66" t="s">
        <v>19</v>
      </c>
      <c r="E210" s="69">
        <v>15.891999999999999</v>
      </c>
      <c r="F210" s="65"/>
      <c r="G210" s="66" t="s">
        <v>19</v>
      </c>
      <c r="H210" s="1">
        <v>16.218488385203393</v>
      </c>
      <c r="I210" s="66" t="s">
        <v>252</v>
      </c>
      <c r="J210" s="69">
        <v>4.8920560000000002</v>
      </c>
    </row>
    <row r="211" spans="1:10" x14ac:dyDescent="0.4">
      <c r="A211" s="66" t="s">
        <v>0</v>
      </c>
      <c r="B211" s="69">
        <v>1.5780000000000001</v>
      </c>
      <c r="C211" s="65"/>
      <c r="D211" s="66" t="s">
        <v>0</v>
      </c>
      <c r="E211" s="69">
        <v>1.5780000000000001</v>
      </c>
      <c r="F211" s="65"/>
      <c r="G211" s="66" t="s">
        <v>0</v>
      </c>
      <c r="H211" s="69">
        <v>1.5780000000000001</v>
      </c>
      <c r="I211" s="67" t="s">
        <v>248</v>
      </c>
      <c r="J211" s="67">
        <v>1.768</v>
      </c>
    </row>
    <row r="212" spans="1:10" x14ac:dyDescent="0.4">
      <c r="A212" s="70" t="s">
        <v>1</v>
      </c>
      <c r="B212" s="69">
        <v>3.2</v>
      </c>
      <c r="C212" s="65"/>
      <c r="D212" s="70" t="s">
        <v>1</v>
      </c>
      <c r="E212" s="69">
        <v>3.2</v>
      </c>
      <c r="F212" s="65"/>
      <c r="G212" s="70" t="s">
        <v>1</v>
      </c>
      <c r="H212" s="69">
        <v>3.2</v>
      </c>
      <c r="J212" s="65"/>
    </row>
    <row r="214" spans="1:10" x14ac:dyDescent="0.4">
      <c r="A214" s="66" t="s">
        <v>49</v>
      </c>
      <c r="B214" s="67" t="s">
        <v>204</v>
      </c>
      <c r="C214" s="65"/>
      <c r="D214" s="66" t="s">
        <v>174</v>
      </c>
      <c r="E214" s="67" t="s">
        <v>292</v>
      </c>
      <c r="F214" s="65"/>
      <c r="G214" s="66" t="s">
        <v>172</v>
      </c>
      <c r="H214" s="67" t="s">
        <v>204</v>
      </c>
      <c r="I214" s="65"/>
      <c r="J214" s="65"/>
    </row>
    <row r="215" spans="1:10" x14ac:dyDescent="0.4">
      <c r="A215" s="66" t="s">
        <v>11</v>
      </c>
      <c r="B215" s="49">
        <v>-10.293799999999999</v>
      </c>
      <c r="C215" s="65"/>
      <c r="D215" s="66" t="s">
        <v>11</v>
      </c>
      <c r="E215" s="49">
        <v>-10.7799</v>
      </c>
      <c r="F215" s="65"/>
      <c r="G215" s="66" t="s">
        <v>11</v>
      </c>
      <c r="H215" s="71">
        <v>-10.3606</v>
      </c>
      <c r="I215" s="66" t="s">
        <v>2</v>
      </c>
      <c r="J215" s="69">
        <v>2.7610000000000001</v>
      </c>
    </row>
    <row r="216" spans="1:10" x14ac:dyDescent="0.4">
      <c r="A216" s="66" t="s">
        <v>19</v>
      </c>
      <c r="B216" s="68">
        <v>14.66</v>
      </c>
      <c r="C216" s="65"/>
      <c r="D216" s="66" t="s">
        <v>19</v>
      </c>
      <c r="E216" s="69">
        <v>16.048397875999999</v>
      </c>
      <c r="F216" s="65"/>
      <c r="G216" s="66" t="s">
        <v>19</v>
      </c>
      <c r="H216" s="1">
        <v>14.5915</v>
      </c>
      <c r="I216" s="66" t="s">
        <v>252</v>
      </c>
      <c r="J216" s="69">
        <v>4.4210000000000003</v>
      </c>
    </row>
    <row r="217" spans="1:10" x14ac:dyDescent="0.4">
      <c r="A217" s="66" t="s">
        <v>0</v>
      </c>
      <c r="B217" s="69">
        <v>1.784</v>
      </c>
      <c r="C217" s="65"/>
      <c r="D217" s="66" t="s">
        <v>0</v>
      </c>
      <c r="E217" s="69">
        <v>1.784</v>
      </c>
      <c r="F217" s="65"/>
      <c r="G217" s="66" t="s">
        <v>0</v>
      </c>
      <c r="H217" s="69">
        <v>1.784</v>
      </c>
      <c r="I217" s="65"/>
      <c r="J217" s="65"/>
    </row>
    <row r="218" spans="1:10" x14ac:dyDescent="0.4">
      <c r="A218" s="70" t="s">
        <v>1</v>
      </c>
      <c r="B218" s="69">
        <v>3.39</v>
      </c>
      <c r="C218" s="65"/>
      <c r="D218" s="70" t="s">
        <v>1</v>
      </c>
      <c r="E218" s="69">
        <v>3.39</v>
      </c>
      <c r="F218" s="65"/>
      <c r="G218" s="70" t="s">
        <v>1</v>
      </c>
      <c r="H218" s="69">
        <v>3.39</v>
      </c>
      <c r="J218" s="65"/>
    </row>
    <row r="220" spans="1:10" x14ac:dyDescent="0.4">
      <c r="A220" s="66" t="s">
        <v>49</v>
      </c>
      <c r="B220" s="67" t="s">
        <v>140</v>
      </c>
      <c r="C220" s="65"/>
      <c r="D220" s="66" t="s">
        <v>174</v>
      </c>
      <c r="E220" s="67" t="s">
        <v>293</v>
      </c>
      <c r="F220" s="65"/>
      <c r="G220" s="66" t="s">
        <v>172</v>
      </c>
      <c r="H220" s="67" t="s">
        <v>140</v>
      </c>
      <c r="I220" s="65"/>
      <c r="J220" s="65"/>
    </row>
    <row r="221" spans="1:10" x14ac:dyDescent="0.4">
      <c r="A221" s="66" t="s">
        <v>11</v>
      </c>
      <c r="B221" s="49">
        <v>-9.1651000000000007</v>
      </c>
      <c r="C221" s="65"/>
      <c r="D221" s="66" t="s">
        <v>11</v>
      </c>
      <c r="E221" s="49">
        <v>-8.4677000000000007</v>
      </c>
      <c r="F221" s="65"/>
      <c r="G221" s="66" t="s">
        <v>11</v>
      </c>
      <c r="H221" s="71">
        <v>-9.2744</v>
      </c>
      <c r="I221" s="66" t="s">
        <v>2</v>
      </c>
      <c r="J221" s="69">
        <v>2.7330000000000001</v>
      </c>
    </row>
    <row r="222" spans="1:10" x14ac:dyDescent="0.4">
      <c r="A222" s="66" t="s">
        <v>19</v>
      </c>
      <c r="B222" s="68">
        <v>13.996</v>
      </c>
      <c r="C222" s="65"/>
      <c r="D222" s="66" t="s">
        <v>19</v>
      </c>
      <c r="E222" s="69">
        <v>14.438965216000001</v>
      </c>
      <c r="F222" s="65"/>
      <c r="G222" s="66" t="s">
        <v>19</v>
      </c>
      <c r="H222" s="1">
        <v>13.952</v>
      </c>
      <c r="I222" s="66" t="s">
        <v>252</v>
      </c>
      <c r="J222" s="69">
        <v>4.3140000000000001</v>
      </c>
    </row>
    <row r="223" spans="1:10" x14ac:dyDescent="0.4">
      <c r="A223" s="66" t="s">
        <v>0</v>
      </c>
      <c r="B223" s="69">
        <v>1.843</v>
      </c>
      <c r="C223" s="65"/>
      <c r="D223" s="66" t="s">
        <v>0</v>
      </c>
      <c r="E223" s="69">
        <v>1.843</v>
      </c>
      <c r="F223" s="65"/>
      <c r="G223" s="66" t="s">
        <v>0</v>
      </c>
      <c r="H223" s="69">
        <v>1.843</v>
      </c>
      <c r="I223" s="65"/>
      <c r="J223" s="65"/>
    </row>
    <row r="224" spans="1:10" x14ac:dyDescent="0.4">
      <c r="A224" s="70" t="s">
        <v>1</v>
      </c>
      <c r="B224" s="69">
        <v>3.7130000000000001</v>
      </c>
      <c r="C224" s="65"/>
      <c r="D224" s="70" t="s">
        <v>1</v>
      </c>
      <c r="E224" s="69">
        <v>3.7130000000000001</v>
      </c>
      <c r="F224" s="65"/>
      <c r="G224" s="70" t="s">
        <v>1</v>
      </c>
      <c r="H224" s="69">
        <v>3.7130000000000001</v>
      </c>
      <c r="J224" s="65"/>
    </row>
    <row r="226" spans="1:10" x14ac:dyDescent="0.4">
      <c r="A226" s="66" t="s">
        <v>49</v>
      </c>
      <c r="B226" s="67" t="s">
        <v>163</v>
      </c>
      <c r="C226" s="65"/>
      <c r="D226" s="66" t="s">
        <v>174</v>
      </c>
      <c r="E226" s="67" t="s">
        <v>294</v>
      </c>
      <c r="F226" s="65"/>
      <c r="G226" s="66" t="s">
        <v>172</v>
      </c>
      <c r="H226" s="67" t="s">
        <v>294</v>
      </c>
      <c r="I226" s="65"/>
      <c r="J226" s="65"/>
    </row>
    <row r="227" spans="1:10" x14ac:dyDescent="0.4">
      <c r="A227" s="66" t="s">
        <v>11</v>
      </c>
      <c r="B227" s="49">
        <v>-7.3384999999999998</v>
      </c>
      <c r="C227" s="65"/>
      <c r="D227" s="66" t="s">
        <v>11</v>
      </c>
      <c r="E227" s="49">
        <v>-8.4677000000000007</v>
      </c>
      <c r="F227" s="65"/>
      <c r="G227" s="66" t="s">
        <v>11</v>
      </c>
      <c r="H227" s="49">
        <v>-7.1052</v>
      </c>
      <c r="I227" s="66" t="s">
        <v>2</v>
      </c>
      <c r="J227" s="69">
        <v>2.7410000000000001</v>
      </c>
    </row>
    <row r="228" spans="1:10" x14ac:dyDescent="0.4">
      <c r="A228" s="66" t="s">
        <v>19</v>
      </c>
      <c r="B228" s="68">
        <v>14.199</v>
      </c>
      <c r="C228" s="65"/>
      <c r="D228" s="66" t="s">
        <v>19</v>
      </c>
      <c r="E228" s="69">
        <v>14.637533683999997</v>
      </c>
      <c r="F228" s="65"/>
      <c r="G228" s="66" t="s">
        <v>19</v>
      </c>
      <c r="H228" s="1">
        <v>14.374501089454286</v>
      </c>
      <c r="I228" s="66" t="s">
        <v>252</v>
      </c>
      <c r="J228" s="69">
        <v>4.4184920000000005</v>
      </c>
    </row>
    <row r="229" spans="1:10" x14ac:dyDescent="0.4">
      <c r="A229" s="66" t="s">
        <v>0</v>
      </c>
      <c r="B229" s="69">
        <v>1.496</v>
      </c>
      <c r="C229" s="65"/>
      <c r="D229" s="66" t="s">
        <v>0</v>
      </c>
      <c r="E229" s="69">
        <v>1.496</v>
      </c>
      <c r="F229" s="65"/>
      <c r="G229" s="66" t="s">
        <v>0</v>
      </c>
      <c r="H229" s="69">
        <v>1.496</v>
      </c>
      <c r="I229" s="67" t="s">
        <v>248</v>
      </c>
      <c r="J229" s="1">
        <v>1.6120000000000001</v>
      </c>
    </row>
    <row r="230" spans="1:10" x14ac:dyDescent="0.4">
      <c r="A230" s="70" t="s">
        <v>1</v>
      </c>
      <c r="B230" s="69">
        <v>3.9740000000000002</v>
      </c>
      <c r="C230" s="65"/>
      <c r="D230" s="70" t="s">
        <v>1</v>
      </c>
      <c r="E230" s="69">
        <v>3.9740000000000002</v>
      </c>
      <c r="F230" s="65"/>
      <c r="G230" s="70" t="s">
        <v>1</v>
      </c>
      <c r="H230" s="69">
        <v>3.9740000000000002</v>
      </c>
      <c r="J230" s="65"/>
    </row>
    <row r="232" spans="1:10" x14ac:dyDescent="0.4">
      <c r="A232" s="66" t="s">
        <v>49</v>
      </c>
      <c r="B232" s="67" t="s">
        <v>141</v>
      </c>
      <c r="C232" s="65"/>
      <c r="D232" s="66" t="s">
        <v>174</v>
      </c>
      <c r="E232" s="67" t="s">
        <v>295</v>
      </c>
      <c r="F232" s="65"/>
      <c r="G232" s="66" t="s">
        <v>172</v>
      </c>
      <c r="H232" s="67" t="s">
        <v>295</v>
      </c>
      <c r="I232" s="65"/>
      <c r="J232" s="65"/>
    </row>
    <row r="233" spans="1:10" x14ac:dyDescent="0.4">
      <c r="A233" s="66" t="s">
        <v>11</v>
      </c>
      <c r="B233" s="49">
        <v>-5.1764999999999999</v>
      </c>
      <c r="C233" s="65"/>
      <c r="D233" s="66" t="s">
        <v>11</v>
      </c>
      <c r="E233" s="49">
        <v>-5.1001000000000003</v>
      </c>
      <c r="F233" s="65"/>
      <c r="G233" s="66" t="s">
        <v>11</v>
      </c>
      <c r="H233" s="49">
        <v>-5.1130000000000004</v>
      </c>
      <c r="I233" s="66" t="s">
        <v>2</v>
      </c>
      <c r="J233" s="69">
        <v>2.7850000000000001</v>
      </c>
    </row>
    <row r="234" spans="1:10" x14ac:dyDescent="0.4">
      <c r="A234" s="66" t="s">
        <v>19</v>
      </c>
      <c r="B234" s="68">
        <v>15.49</v>
      </c>
      <c r="C234" s="65"/>
      <c r="D234" s="66" t="s">
        <v>19</v>
      </c>
      <c r="E234" s="69">
        <v>15.553636812500001</v>
      </c>
      <c r="F234" s="65"/>
      <c r="G234" s="66" t="s">
        <v>19</v>
      </c>
      <c r="H234" s="1">
        <v>15.629773499992849</v>
      </c>
      <c r="I234" s="66" t="s">
        <v>252</v>
      </c>
      <c r="J234" s="69">
        <v>4.6537350000000002</v>
      </c>
    </row>
    <row r="235" spans="1:10" x14ac:dyDescent="0.4">
      <c r="A235" s="66" t="s">
        <v>0</v>
      </c>
      <c r="B235" s="69">
        <v>0.97399999999999998</v>
      </c>
      <c r="C235" s="65"/>
      <c r="D235" s="66" t="s">
        <v>0</v>
      </c>
      <c r="E235" s="69">
        <v>0.97399999999999998</v>
      </c>
      <c r="F235" s="65"/>
      <c r="G235" s="66" t="s">
        <v>0</v>
      </c>
      <c r="H235" s="69">
        <v>0.97399999999999998</v>
      </c>
      <c r="I235" s="67" t="s">
        <v>248</v>
      </c>
      <c r="J235" s="67">
        <v>1.671</v>
      </c>
    </row>
    <row r="236" spans="1:10" x14ac:dyDescent="0.4">
      <c r="A236" s="70" t="s">
        <v>1</v>
      </c>
      <c r="B236" s="69">
        <v>4.2569999999999997</v>
      </c>
      <c r="C236" s="65"/>
      <c r="D236" s="70" t="s">
        <v>1</v>
      </c>
      <c r="E236" s="69">
        <v>4.2569999999999997</v>
      </c>
      <c r="F236" s="65"/>
      <c r="G236" s="70" t="s">
        <v>1</v>
      </c>
      <c r="H236" s="69">
        <v>4.2569999999999997</v>
      </c>
      <c r="J236" s="65"/>
    </row>
    <row r="238" spans="1:10" x14ac:dyDescent="0.4">
      <c r="A238" s="66" t="s">
        <v>49</v>
      </c>
      <c r="B238" s="67" t="s">
        <v>116</v>
      </c>
      <c r="C238" s="65"/>
      <c r="D238" s="66" t="s">
        <v>174</v>
      </c>
      <c r="E238" s="67" t="s">
        <v>296</v>
      </c>
      <c r="F238" s="65"/>
      <c r="G238" s="66" t="s">
        <v>172</v>
      </c>
      <c r="H238" s="67" t="s">
        <v>116</v>
      </c>
      <c r="I238" s="65"/>
      <c r="J238" s="65"/>
    </row>
    <row r="239" spans="1:10" x14ac:dyDescent="0.4">
      <c r="A239" s="66" t="s">
        <v>11</v>
      </c>
      <c r="B239" s="49">
        <v>-2.8289</v>
      </c>
      <c r="C239" s="65"/>
      <c r="D239" s="66" t="s">
        <v>11</v>
      </c>
      <c r="E239" s="49">
        <v>-2.7031999999999998</v>
      </c>
      <c r="F239" s="65"/>
      <c r="G239" s="66" t="s">
        <v>11</v>
      </c>
      <c r="H239" s="71">
        <v>-2.8250000000000002</v>
      </c>
      <c r="I239" s="66" t="s">
        <v>2</v>
      </c>
      <c r="J239" s="69">
        <v>2.9529999999999998</v>
      </c>
    </row>
    <row r="240" spans="1:10" x14ac:dyDescent="0.4">
      <c r="A240" s="66" t="s">
        <v>19</v>
      </c>
      <c r="B240" s="68">
        <v>18.004999999999999</v>
      </c>
      <c r="C240" s="65"/>
      <c r="D240" s="66" t="s">
        <v>19</v>
      </c>
      <c r="E240" s="69">
        <v>18.066688308</v>
      </c>
      <c r="F240" s="65"/>
      <c r="G240" s="66" t="s">
        <v>19</v>
      </c>
      <c r="H240" s="1">
        <v>18.114000000000001</v>
      </c>
      <c r="I240" s="66" t="s">
        <v>252</v>
      </c>
      <c r="J240" s="69">
        <v>4.798</v>
      </c>
    </row>
    <row r="241" spans="1:10" x14ac:dyDescent="0.4">
      <c r="A241" s="66" t="s">
        <v>0</v>
      </c>
      <c r="B241" s="69">
        <v>0.52400000000000002</v>
      </c>
      <c r="C241" s="65"/>
      <c r="D241" s="66" t="s">
        <v>0</v>
      </c>
      <c r="E241" s="69">
        <v>0.52400000000000002</v>
      </c>
      <c r="F241" s="65"/>
      <c r="G241" s="66" t="s">
        <v>0</v>
      </c>
      <c r="H241" s="69">
        <v>0.52400000000000002</v>
      </c>
      <c r="I241" s="65"/>
      <c r="J241" s="65"/>
    </row>
    <row r="242" spans="1:10" x14ac:dyDescent="0.4">
      <c r="A242" s="70" t="s">
        <v>1</v>
      </c>
      <c r="B242" s="69">
        <v>4.4649999999999999</v>
      </c>
      <c r="C242" s="65"/>
      <c r="D242" s="70" t="s">
        <v>1</v>
      </c>
      <c r="E242" s="69">
        <v>4.4649999999999999</v>
      </c>
      <c r="F242" s="65"/>
      <c r="G242" s="70" t="s">
        <v>1</v>
      </c>
      <c r="H242" s="69">
        <v>4.4649999999999999</v>
      </c>
      <c r="J242" s="65"/>
    </row>
    <row r="244" spans="1:10" x14ac:dyDescent="0.4">
      <c r="A244" s="66" t="s">
        <v>49</v>
      </c>
      <c r="B244" s="67" t="s">
        <v>142</v>
      </c>
      <c r="C244" s="65"/>
      <c r="D244" s="66" t="s">
        <v>174</v>
      </c>
      <c r="E244" s="67" t="s">
        <v>297</v>
      </c>
      <c r="F244" s="65"/>
      <c r="G244" s="66" t="s">
        <v>172</v>
      </c>
      <c r="H244" s="67" t="s">
        <v>142</v>
      </c>
      <c r="I244" s="65"/>
      <c r="J244" s="65"/>
    </row>
    <row r="245" spans="1:10" x14ac:dyDescent="0.4">
      <c r="A245" s="66" t="s">
        <v>11</v>
      </c>
      <c r="B245" s="49">
        <v>-0.90480000000000005</v>
      </c>
      <c r="C245" s="65"/>
      <c r="D245" s="66" t="s">
        <v>11</v>
      </c>
      <c r="E245" s="49">
        <v>-0.70599999999999996</v>
      </c>
      <c r="F245" s="65"/>
      <c r="G245" s="66" t="s">
        <v>11</v>
      </c>
      <c r="H245" s="71">
        <v>-0.90620000000000001</v>
      </c>
      <c r="I245" s="66" t="s">
        <v>2</v>
      </c>
      <c r="J245" s="69">
        <v>3.008</v>
      </c>
    </row>
    <row r="246" spans="1:10" x14ac:dyDescent="0.4">
      <c r="A246" s="66" t="s">
        <v>19</v>
      </c>
      <c r="B246" s="68">
        <v>23.254999999999999</v>
      </c>
      <c r="C246" s="65"/>
      <c r="D246" s="66" t="s">
        <v>19</v>
      </c>
      <c r="E246" s="69">
        <v>23.777982683500007</v>
      </c>
      <c r="F246" s="65"/>
      <c r="G246" s="66" t="s">
        <v>19</v>
      </c>
      <c r="H246" s="1">
        <v>23.277999999999999</v>
      </c>
      <c r="I246" s="66" t="s">
        <v>252</v>
      </c>
      <c r="J246" s="69">
        <v>5.9420000000000002</v>
      </c>
    </row>
    <row r="247" spans="1:10" x14ac:dyDescent="0.4">
      <c r="A247" s="66" t="s">
        <v>0</v>
      </c>
      <c r="B247" s="69">
        <v>0.248</v>
      </c>
      <c r="C247" s="65"/>
      <c r="D247" s="66" t="s">
        <v>0</v>
      </c>
      <c r="E247" s="69">
        <v>0.248</v>
      </c>
      <c r="F247" s="65"/>
      <c r="G247" s="66" t="s">
        <v>0</v>
      </c>
      <c r="H247" s="69">
        <v>0.248</v>
      </c>
      <c r="I247" s="65"/>
      <c r="J247" s="65"/>
    </row>
    <row r="248" spans="1:10" x14ac:dyDescent="0.4">
      <c r="A248" s="70" t="s">
        <v>1</v>
      </c>
      <c r="B248" s="69">
        <v>4.83</v>
      </c>
      <c r="C248" s="65"/>
      <c r="D248" s="70" t="s">
        <v>1</v>
      </c>
      <c r="E248" s="69">
        <v>4.83</v>
      </c>
      <c r="F248" s="65"/>
      <c r="G248" s="70" t="s">
        <v>1</v>
      </c>
      <c r="H248" s="69">
        <v>4.83</v>
      </c>
      <c r="J248" s="65"/>
    </row>
    <row r="250" spans="1:10" x14ac:dyDescent="0.4">
      <c r="A250" s="66" t="s">
        <v>49</v>
      </c>
      <c r="B250" s="67" t="s">
        <v>143</v>
      </c>
      <c r="C250" s="65"/>
      <c r="D250" s="66" t="s">
        <v>174</v>
      </c>
      <c r="E250" s="67" t="s">
        <v>143</v>
      </c>
      <c r="F250" s="65"/>
      <c r="G250" s="66" t="s">
        <v>172</v>
      </c>
      <c r="H250" s="67" t="s">
        <v>143</v>
      </c>
      <c r="I250" s="65"/>
      <c r="J250" s="65"/>
    </row>
    <row r="251" spans="1:10" x14ac:dyDescent="0.4">
      <c r="A251" s="66" t="s">
        <v>11</v>
      </c>
      <c r="B251" s="49">
        <v>-2.7149000000000001</v>
      </c>
      <c r="C251" s="65"/>
      <c r="D251" s="66" t="s">
        <v>11</v>
      </c>
      <c r="E251" s="49">
        <v>-2.7168000000000001</v>
      </c>
      <c r="F251" s="65"/>
      <c r="G251" s="66" t="s">
        <v>11</v>
      </c>
      <c r="H251" s="71">
        <v>-2.7040000000000002</v>
      </c>
      <c r="I251" s="66" t="s">
        <v>2</v>
      </c>
      <c r="J251" s="69">
        <v>3.423</v>
      </c>
    </row>
    <row r="252" spans="1:10" x14ac:dyDescent="0.4">
      <c r="A252" s="66" t="s">
        <v>19</v>
      </c>
      <c r="B252" s="68">
        <v>27.58</v>
      </c>
      <c r="C252" s="65"/>
      <c r="D252" s="66" t="s">
        <v>19</v>
      </c>
      <c r="E252" s="69">
        <v>28.093</v>
      </c>
      <c r="F252" s="65"/>
      <c r="G252" s="66" t="s">
        <v>19</v>
      </c>
      <c r="H252" s="1">
        <v>28.282499999999999</v>
      </c>
      <c r="I252" s="66" t="s">
        <v>252</v>
      </c>
      <c r="J252" s="69">
        <v>5.5759999999999996</v>
      </c>
    </row>
    <row r="253" spans="1:10" x14ac:dyDescent="0.4">
      <c r="A253" s="66" t="s">
        <v>0</v>
      </c>
      <c r="B253" s="69">
        <v>0.21299999999999999</v>
      </c>
      <c r="C253" s="65"/>
      <c r="D253" s="66" t="s">
        <v>0</v>
      </c>
      <c r="E253" s="69">
        <v>0.21299999999999999</v>
      </c>
      <c r="F253" s="65"/>
      <c r="G253" s="66" t="s">
        <v>0</v>
      </c>
      <c r="H253" s="69">
        <v>0.21299999999999999</v>
      </c>
      <c r="I253" s="65"/>
      <c r="J253" s="65"/>
    </row>
    <row r="254" spans="1:10" x14ac:dyDescent="0.4">
      <c r="A254" s="70" t="s">
        <v>1</v>
      </c>
      <c r="B254" s="69">
        <v>3.8929999999999998</v>
      </c>
      <c r="C254" s="65"/>
      <c r="D254" s="70" t="s">
        <v>1</v>
      </c>
      <c r="E254" s="69">
        <v>3.8929999999999998</v>
      </c>
      <c r="F254" s="65"/>
      <c r="G254" s="70" t="s">
        <v>1</v>
      </c>
      <c r="H254" s="69">
        <v>3.8929999999999998</v>
      </c>
      <c r="J254" s="65"/>
    </row>
    <row r="256" spans="1:10" x14ac:dyDescent="0.4">
      <c r="A256" s="66" t="s">
        <v>49</v>
      </c>
      <c r="B256" s="67" t="s">
        <v>205</v>
      </c>
      <c r="C256" s="65"/>
      <c r="D256" s="66" t="s">
        <v>174</v>
      </c>
      <c r="E256" s="67" t="s">
        <v>205</v>
      </c>
      <c r="F256" s="65"/>
      <c r="G256" s="66" t="s">
        <v>172</v>
      </c>
      <c r="H256" s="67" t="s">
        <v>321</v>
      </c>
      <c r="I256" s="65"/>
      <c r="J256" s="65"/>
    </row>
    <row r="257" spans="1:12" x14ac:dyDescent="0.4">
      <c r="A257" s="66" t="s">
        <v>11</v>
      </c>
      <c r="B257" s="49">
        <v>-3.9552999999999998</v>
      </c>
      <c r="C257" s="65"/>
      <c r="D257" s="66" t="s">
        <v>11</v>
      </c>
      <c r="E257" s="49">
        <v>-3.9352999999999998</v>
      </c>
      <c r="F257" s="65"/>
      <c r="G257" s="66" t="s">
        <v>11</v>
      </c>
      <c r="H257" s="71">
        <v>-3.7564000000000002</v>
      </c>
      <c r="I257" s="66" t="s">
        <v>2</v>
      </c>
      <c r="J257" s="1">
        <v>3.4</v>
      </c>
    </row>
    <row r="258" spans="1:12" x14ac:dyDescent="0.4">
      <c r="A258" s="66" t="s">
        <v>19</v>
      </c>
      <c r="B258" s="68">
        <v>27.879000000000001</v>
      </c>
      <c r="C258" s="65"/>
      <c r="D258" s="66" t="s">
        <v>19</v>
      </c>
      <c r="E258" s="69">
        <v>27.64</v>
      </c>
      <c r="F258" s="65"/>
      <c r="G258" s="66" t="s">
        <v>19</v>
      </c>
      <c r="H258" s="1">
        <v>27.809260438270694</v>
      </c>
      <c r="I258" s="66" t="s">
        <v>252</v>
      </c>
      <c r="J258" s="69">
        <v>5.5555999999999992</v>
      </c>
    </row>
    <row r="259" spans="1:12" x14ac:dyDescent="0.4">
      <c r="A259" s="66" t="s">
        <v>0</v>
      </c>
      <c r="B259" s="69">
        <v>0.28299999999999997</v>
      </c>
      <c r="C259" s="65"/>
      <c r="D259" s="66" t="s">
        <v>0</v>
      </c>
      <c r="E259" s="69">
        <v>0.28299999999999997</v>
      </c>
      <c r="F259" s="65"/>
      <c r="G259" s="66" t="s">
        <v>0</v>
      </c>
      <c r="H259" s="69">
        <v>0.28299999999999997</v>
      </c>
      <c r="I259" s="67" t="s">
        <v>248</v>
      </c>
      <c r="J259" s="1">
        <v>1.6339999999999999</v>
      </c>
    </row>
    <row r="260" spans="1:12" x14ac:dyDescent="0.4">
      <c r="A260" s="70" t="s">
        <v>1</v>
      </c>
      <c r="B260" s="69">
        <v>3.54</v>
      </c>
      <c r="C260" s="65"/>
      <c r="D260" s="70" t="s">
        <v>1</v>
      </c>
      <c r="E260" s="69">
        <v>3.54</v>
      </c>
      <c r="F260" s="65"/>
      <c r="G260" s="70" t="s">
        <v>1</v>
      </c>
      <c r="H260" s="69">
        <v>3.54</v>
      </c>
      <c r="J260" s="65"/>
    </row>
    <row r="262" spans="1:12" x14ac:dyDescent="0.4">
      <c r="A262" s="66" t="s">
        <v>49</v>
      </c>
      <c r="B262" s="67" t="s">
        <v>207</v>
      </c>
      <c r="C262" s="65"/>
      <c r="D262" s="66" t="s">
        <v>174</v>
      </c>
      <c r="E262" s="67" t="s">
        <v>207</v>
      </c>
      <c r="F262" s="65"/>
      <c r="G262" s="66" t="s">
        <v>172</v>
      </c>
      <c r="H262" s="67" t="s">
        <v>207</v>
      </c>
      <c r="I262" s="65"/>
      <c r="J262" s="65"/>
    </row>
    <row r="263" spans="1:12" x14ac:dyDescent="0.4">
      <c r="A263" s="66" t="s">
        <v>11</v>
      </c>
      <c r="B263" s="49">
        <v>-3.8006000000000002</v>
      </c>
      <c r="C263" s="65"/>
      <c r="D263" s="66" t="s">
        <v>11</v>
      </c>
      <c r="E263" s="49">
        <v>-3.8904999999999998</v>
      </c>
      <c r="F263" s="65"/>
      <c r="G263" s="66" t="s">
        <v>11</v>
      </c>
      <c r="H263" s="71">
        <v>-3.8386999999999998</v>
      </c>
      <c r="I263" s="66" t="s">
        <v>2</v>
      </c>
      <c r="J263" s="69">
        <v>3.3940000000000001</v>
      </c>
    </row>
    <row r="264" spans="1:12" x14ac:dyDescent="0.4">
      <c r="A264" s="66" t="s">
        <v>19</v>
      </c>
      <c r="B264" s="68">
        <v>27.491</v>
      </c>
      <c r="C264" s="65"/>
      <c r="D264" s="66" t="s">
        <v>19</v>
      </c>
      <c r="E264" s="69">
        <v>27.119</v>
      </c>
      <c r="F264" s="65"/>
      <c r="G264" s="66" t="s">
        <v>19</v>
      </c>
      <c r="H264" s="1">
        <v>27.408999999999999</v>
      </c>
      <c r="I264" s="66" t="s">
        <v>252</v>
      </c>
      <c r="J264" s="69">
        <v>5.4950000000000001</v>
      </c>
    </row>
    <row r="265" spans="1:12" x14ac:dyDescent="0.4">
      <c r="A265" s="66" t="s">
        <v>0</v>
      </c>
      <c r="B265" s="69">
        <v>0.30599999999999999</v>
      </c>
      <c r="C265" s="65"/>
      <c r="D265" s="66" t="s">
        <v>0</v>
      </c>
      <c r="E265" s="69">
        <v>0.30599999999999999</v>
      </c>
      <c r="F265" s="65"/>
      <c r="G265" s="66" t="s">
        <v>0</v>
      </c>
      <c r="H265" s="69">
        <v>0.30599999999999999</v>
      </c>
      <c r="I265" s="65"/>
      <c r="J265" s="65"/>
    </row>
    <row r="266" spans="1:12" x14ac:dyDescent="0.4">
      <c r="A266" s="70" t="s">
        <v>1</v>
      </c>
      <c r="B266" s="69">
        <v>3.3769999999999998</v>
      </c>
      <c r="C266" s="65"/>
      <c r="D266" s="70" t="s">
        <v>1</v>
      </c>
      <c r="E266" s="69">
        <v>3.3769999999999998</v>
      </c>
      <c r="F266" s="65"/>
      <c r="G266" s="70" t="s">
        <v>1</v>
      </c>
      <c r="H266" s="69">
        <v>3.3769999999999998</v>
      </c>
      <c r="J266" s="65"/>
    </row>
    <row r="267" spans="1:12" x14ac:dyDescent="0.4">
      <c r="A267" s="65"/>
      <c r="B267" s="74"/>
      <c r="C267" s="65"/>
      <c r="D267" s="65"/>
      <c r="E267" s="74"/>
      <c r="F267" s="65"/>
      <c r="G267" s="73"/>
      <c r="H267" s="74"/>
      <c r="J267" s="65"/>
    </row>
    <row r="268" spans="1:12" x14ac:dyDescent="0.4">
      <c r="A268" s="66" t="s">
        <v>49</v>
      </c>
      <c r="B268" s="67" t="s">
        <v>306</v>
      </c>
      <c r="C268" s="65"/>
      <c r="D268" s="66" t="s">
        <v>174</v>
      </c>
      <c r="E268" s="67" t="s">
        <v>306</v>
      </c>
      <c r="F268" s="65"/>
      <c r="G268" s="66" t="s">
        <v>172</v>
      </c>
      <c r="H268" s="67" t="s">
        <v>306</v>
      </c>
      <c r="I268" s="65"/>
      <c r="J268" s="65"/>
      <c r="L268" t="s">
        <v>329</v>
      </c>
    </row>
    <row r="269" spans="1:12" x14ac:dyDescent="0.4">
      <c r="A269" s="66" t="s">
        <v>11</v>
      </c>
      <c r="B269" s="49">
        <v>-2.7421000000000002</v>
      </c>
      <c r="C269" s="65"/>
      <c r="D269" s="66" t="s">
        <v>11</v>
      </c>
      <c r="E269" s="49">
        <v>-2.8580999999999999</v>
      </c>
      <c r="F269" s="65"/>
      <c r="G269" s="66" t="s">
        <v>11</v>
      </c>
      <c r="H269" s="71">
        <v>-2.9830000000000001</v>
      </c>
      <c r="I269" s="66" t="s">
        <v>2</v>
      </c>
      <c r="J269" s="1">
        <v>4.0880000000000001</v>
      </c>
      <c r="L269" t="s">
        <v>330</v>
      </c>
    </row>
    <row r="270" spans="1:12" x14ac:dyDescent="0.4">
      <c r="A270" s="66" t="s">
        <v>19</v>
      </c>
      <c r="B270" s="68">
        <v>28.380128921999994</v>
      </c>
      <c r="C270" s="65"/>
      <c r="D270" s="66" t="s">
        <v>19</v>
      </c>
      <c r="E270" s="69">
        <v>28.577803103999994</v>
      </c>
      <c r="F270" s="65"/>
      <c r="G270" s="66" t="s">
        <v>19</v>
      </c>
      <c r="H270" s="1">
        <v>31.564412972795498</v>
      </c>
      <c r="I270" s="66" t="s">
        <v>252</v>
      </c>
      <c r="J270" s="69">
        <v>4.3618959999999998</v>
      </c>
    </row>
    <row r="271" spans="1:12" x14ac:dyDescent="0.4">
      <c r="A271" s="66" t="s">
        <v>0</v>
      </c>
      <c r="B271" s="1">
        <v>0.39945658924240934</v>
      </c>
      <c r="C271" s="65"/>
      <c r="D271" s="66" t="s">
        <v>0</v>
      </c>
      <c r="E271" s="1">
        <v>0.39945658924240934</v>
      </c>
      <c r="F271" s="65"/>
      <c r="G271" s="66" t="s">
        <v>0</v>
      </c>
      <c r="H271">
        <v>0.39945658924240934</v>
      </c>
      <c r="I271" s="67" t="s">
        <v>248</v>
      </c>
      <c r="J271" s="1">
        <v>1.0669999999999999</v>
      </c>
    </row>
    <row r="272" spans="1:12" x14ac:dyDescent="0.4">
      <c r="A272" s="70" t="s">
        <v>1</v>
      </c>
      <c r="B272" s="69"/>
      <c r="C272" s="65"/>
      <c r="D272" s="70" t="s">
        <v>1</v>
      </c>
      <c r="E272" s="69"/>
      <c r="F272" s="65"/>
      <c r="G272" s="70" t="s">
        <v>1</v>
      </c>
      <c r="H272" s="69"/>
      <c r="J272" s="65"/>
    </row>
    <row r="274" spans="1:10" x14ac:dyDescent="0.4">
      <c r="A274" s="66" t="s">
        <v>49</v>
      </c>
      <c r="B274" s="67" t="s">
        <v>312</v>
      </c>
      <c r="C274" s="65"/>
      <c r="D274" s="66" t="s">
        <v>174</v>
      </c>
      <c r="E274" s="67" t="s">
        <v>238</v>
      </c>
      <c r="F274" s="65"/>
      <c r="G274" s="66" t="s">
        <v>172</v>
      </c>
      <c r="H274" s="67" t="s">
        <v>312</v>
      </c>
      <c r="I274" s="65"/>
      <c r="J274" s="65"/>
    </row>
    <row r="275" spans="1:10" x14ac:dyDescent="0.4">
      <c r="A275" s="66" t="s">
        <v>11</v>
      </c>
      <c r="B275" s="49">
        <v>-1.0702</v>
      </c>
      <c r="C275" s="65"/>
      <c r="D275" s="66" t="s">
        <v>11</v>
      </c>
      <c r="E275" s="49">
        <v>-1.0550999999999999</v>
      </c>
      <c r="F275" s="65"/>
      <c r="G275" s="66" t="s">
        <v>11</v>
      </c>
      <c r="H275" s="71">
        <v>-1.0599000000000001</v>
      </c>
      <c r="I275" s="66" t="s">
        <v>2</v>
      </c>
      <c r="J275" s="1">
        <v>3.3359999999999999</v>
      </c>
    </row>
    <row r="276" spans="1:10" x14ac:dyDescent="0.4">
      <c r="A276" s="66" t="s">
        <v>19</v>
      </c>
      <c r="B276" s="68">
        <v>35.050697468750009</v>
      </c>
      <c r="C276" s="65"/>
      <c r="D276" s="66" t="s">
        <v>19</v>
      </c>
      <c r="E276" s="69">
        <v>35.594999999999999</v>
      </c>
      <c r="F276" s="65"/>
      <c r="G276" s="66" t="s">
        <v>19</v>
      </c>
      <c r="H276" s="1">
        <v>31.380407233130537</v>
      </c>
      <c r="I276" s="66" t="s">
        <v>252</v>
      </c>
      <c r="J276" s="69">
        <v>6.5118719999999994</v>
      </c>
    </row>
    <row r="277" spans="1:10" x14ac:dyDescent="0.4">
      <c r="A277" s="66" t="s">
        <v>0</v>
      </c>
      <c r="B277" s="69">
        <v>0.113</v>
      </c>
      <c r="C277" s="65"/>
      <c r="D277" s="66" t="s">
        <v>0</v>
      </c>
      <c r="E277" s="69">
        <v>0.113</v>
      </c>
      <c r="F277" s="65"/>
      <c r="G277" s="66" t="s">
        <v>0</v>
      </c>
      <c r="H277" s="69">
        <v>0.113</v>
      </c>
      <c r="I277" s="67" t="s">
        <v>248</v>
      </c>
      <c r="J277" s="1">
        <v>1.952</v>
      </c>
    </row>
    <row r="278" spans="1:10" x14ac:dyDescent="0.4">
      <c r="A278" s="70" t="s">
        <v>1</v>
      </c>
      <c r="B278" s="69">
        <v>3.835</v>
      </c>
      <c r="C278" s="65"/>
      <c r="D278" s="70" t="s">
        <v>1</v>
      </c>
      <c r="E278" s="69">
        <v>3.835</v>
      </c>
      <c r="F278" s="65"/>
      <c r="G278" s="70" t="s">
        <v>1</v>
      </c>
      <c r="H278" s="69">
        <v>3.835</v>
      </c>
      <c r="J278" s="65"/>
    </row>
    <row r="280" spans="1:10" x14ac:dyDescent="0.4">
      <c r="A280" s="66" t="s">
        <v>49</v>
      </c>
      <c r="B280" s="67" t="s">
        <v>144</v>
      </c>
      <c r="C280" s="65"/>
      <c r="D280" s="66" t="s">
        <v>174</v>
      </c>
      <c r="E280" s="67" t="s">
        <v>144</v>
      </c>
      <c r="F280" s="65"/>
      <c r="G280" s="66" t="s">
        <v>172</v>
      </c>
      <c r="H280" s="67" t="s">
        <v>144</v>
      </c>
      <c r="I280" s="65"/>
      <c r="J280" s="65"/>
    </row>
    <row r="281" spans="1:10" x14ac:dyDescent="0.4">
      <c r="A281" s="66" t="s">
        <v>11</v>
      </c>
      <c r="B281" s="49">
        <v>-0.85399999999999998</v>
      </c>
      <c r="C281" s="65"/>
      <c r="D281" s="66" t="s">
        <v>11</v>
      </c>
      <c r="E281" s="49">
        <v>-0.85660000000000003</v>
      </c>
      <c r="F281" s="65"/>
      <c r="G281" s="66" t="s">
        <v>11</v>
      </c>
      <c r="H281" s="71">
        <v>-0.86029999999999995</v>
      </c>
      <c r="I281" s="66" t="s">
        <v>2</v>
      </c>
      <c r="J281" s="69">
        <v>5.5119999999999996</v>
      </c>
    </row>
    <row r="282" spans="1:10" x14ac:dyDescent="0.4">
      <c r="A282" s="66" t="s">
        <v>19</v>
      </c>
      <c r="B282" s="68">
        <v>114.992</v>
      </c>
      <c r="C282" s="65"/>
      <c r="D282" s="66" t="s">
        <v>19</v>
      </c>
      <c r="E282" s="69">
        <v>114.05200000000001</v>
      </c>
      <c r="F282" s="65"/>
      <c r="G282" s="66" t="s">
        <v>19</v>
      </c>
      <c r="H282" s="1">
        <v>117.0235</v>
      </c>
      <c r="I282" s="66" t="s">
        <v>252</v>
      </c>
      <c r="J282" s="69">
        <v>8.8940000000000001</v>
      </c>
    </row>
    <row r="283" spans="1:10" x14ac:dyDescent="0.4">
      <c r="A283" s="66" t="s">
        <v>0</v>
      </c>
      <c r="B283" s="69">
        <v>1.2E-2</v>
      </c>
      <c r="C283" s="65"/>
      <c r="D283" s="66" t="s">
        <v>0</v>
      </c>
      <c r="E283" s="69">
        <v>1.2E-2</v>
      </c>
      <c r="F283" s="65"/>
      <c r="G283" s="66" t="s">
        <v>0</v>
      </c>
      <c r="H283" s="69">
        <v>1.2E-2</v>
      </c>
      <c r="I283" s="65"/>
      <c r="J283" s="65"/>
    </row>
    <row r="284" spans="1:10" x14ac:dyDescent="0.4">
      <c r="A284" s="70" t="s">
        <v>1</v>
      </c>
      <c r="B284" s="69">
        <v>2.29</v>
      </c>
      <c r="C284" s="65"/>
      <c r="D284" s="70" t="s">
        <v>1</v>
      </c>
      <c r="E284" s="69">
        <v>2.29</v>
      </c>
      <c r="F284" s="65"/>
      <c r="G284" s="70" t="s">
        <v>1</v>
      </c>
      <c r="H284" s="69">
        <v>2.29</v>
      </c>
      <c r="J284" s="65"/>
    </row>
    <row r="286" spans="1:10" x14ac:dyDescent="0.4">
      <c r="A286" s="66" t="s">
        <v>49</v>
      </c>
      <c r="B286" s="67" t="s">
        <v>145</v>
      </c>
      <c r="C286" s="65"/>
      <c r="D286" s="66" t="s">
        <v>174</v>
      </c>
      <c r="E286" s="67" t="s">
        <v>145</v>
      </c>
      <c r="F286" s="65"/>
      <c r="G286" s="66" t="s">
        <v>172</v>
      </c>
      <c r="H286" s="67" t="s">
        <v>145</v>
      </c>
      <c r="I286" s="65"/>
      <c r="J286" s="65"/>
    </row>
    <row r="287" spans="1:10" x14ac:dyDescent="0.4">
      <c r="A287" s="66" t="s">
        <v>11</v>
      </c>
      <c r="B287" s="49">
        <v>-1.9059999999999999</v>
      </c>
      <c r="C287" s="65"/>
      <c r="D287" s="66" t="s">
        <v>11</v>
      </c>
      <c r="E287" s="49">
        <v>-1.919</v>
      </c>
      <c r="F287" s="65"/>
      <c r="G287" s="66" t="s">
        <v>11</v>
      </c>
      <c r="H287" s="71">
        <v>-1.903</v>
      </c>
      <c r="I287" s="66" t="s">
        <v>2</v>
      </c>
      <c r="J287" s="69">
        <v>4.4790000000000001</v>
      </c>
    </row>
    <row r="288" spans="1:10" x14ac:dyDescent="0.4">
      <c r="A288" s="66" t="s">
        <v>19</v>
      </c>
      <c r="B288" s="68">
        <v>64.069999999999993</v>
      </c>
      <c r="C288" s="65"/>
      <c r="D288" s="66" t="s">
        <v>19</v>
      </c>
      <c r="E288" s="69">
        <v>63.643000000000001</v>
      </c>
      <c r="F288" s="65"/>
      <c r="G288" s="66" t="s">
        <v>19</v>
      </c>
      <c r="H288" s="1">
        <v>63.853499999999997</v>
      </c>
      <c r="I288" s="66" t="s">
        <v>252</v>
      </c>
      <c r="J288" s="69">
        <v>7.3520000000000003</v>
      </c>
    </row>
    <row r="289" spans="1:10" x14ac:dyDescent="0.4">
      <c r="A289" s="66" t="s">
        <v>0</v>
      </c>
      <c r="B289" s="69">
        <v>5.3999999999999999E-2</v>
      </c>
      <c r="C289" s="65"/>
      <c r="D289" s="66" t="s">
        <v>0</v>
      </c>
      <c r="E289" s="69">
        <v>5.3999999999999999E-2</v>
      </c>
      <c r="F289" s="65"/>
      <c r="G289" s="66" t="s">
        <v>0</v>
      </c>
      <c r="H289" s="69">
        <v>5.3999999999999999E-2</v>
      </c>
      <c r="I289" s="65"/>
      <c r="J289" s="65"/>
    </row>
    <row r="290" spans="1:10" x14ac:dyDescent="0.4">
      <c r="A290" s="70" t="s">
        <v>1</v>
      </c>
      <c r="B290" s="69">
        <v>1.897</v>
      </c>
      <c r="C290" s="65"/>
      <c r="D290" s="70" t="s">
        <v>1</v>
      </c>
      <c r="E290" s="69">
        <v>1.897</v>
      </c>
      <c r="F290" s="65"/>
      <c r="G290" s="70" t="s">
        <v>1</v>
      </c>
      <c r="H290" s="69">
        <v>1.897</v>
      </c>
      <c r="J290" s="65"/>
    </row>
    <row r="292" spans="1:10" x14ac:dyDescent="0.4">
      <c r="A292" s="66" t="s">
        <v>49</v>
      </c>
      <c r="B292" s="67" t="s">
        <v>208</v>
      </c>
      <c r="C292" s="65"/>
      <c r="D292" s="66" t="s">
        <v>174</v>
      </c>
      <c r="E292" s="67" t="s">
        <v>208</v>
      </c>
      <c r="F292" s="65"/>
      <c r="G292" s="66" t="s">
        <v>172</v>
      </c>
      <c r="H292" s="67" t="s">
        <v>322</v>
      </c>
      <c r="I292" s="65"/>
      <c r="J292" s="65"/>
    </row>
    <row r="293" spans="1:10" x14ac:dyDescent="0.4">
      <c r="A293" s="66" t="s">
        <v>11</v>
      </c>
      <c r="B293" s="49">
        <v>-4.9352999999999998</v>
      </c>
      <c r="C293" s="65"/>
      <c r="D293" s="66" t="s">
        <v>11</v>
      </c>
      <c r="E293" s="49">
        <v>-4.8025000000000002</v>
      </c>
      <c r="F293" s="65"/>
      <c r="G293" s="66" t="s">
        <v>11</v>
      </c>
      <c r="H293" s="71">
        <v>-4.8817000000000004</v>
      </c>
      <c r="I293" s="66" t="s">
        <v>2</v>
      </c>
      <c r="J293" s="69">
        <v>3.7530000000000001</v>
      </c>
    </row>
    <row r="294" spans="1:10" x14ac:dyDescent="0.4">
      <c r="A294" s="66" t="s">
        <v>19</v>
      </c>
      <c r="B294" s="68">
        <v>37.030999999999999</v>
      </c>
      <c r="C294" s="65"/>
      <c r="D294" s="66" t="s">
        <v>19</v>
      </c>
      <c r="E294" s="69">
        <v>37.673000000000002</v>
      </c>
      <c r="F294" s="65"/>
      <c r="G294" s="66" t="s">
        <v>19</v>
      </c>
      <c r="H294" s="1">
        <v>37.241218494145805</v>
      </c>
      <c r="I294" s="66" t="s">
        <v>252</v>
      </c>
      <c r="J294" s="69">
        <v>6.1061310000000004</v>
      </c>
    </row>
    <row r="295" spans="1:10" x14ac:dyDescent="0.4">
      <c r="A295" s="66" t="s">
        <v>0</v>
      </c>
      <c r="B295" s="69">
        <v>0.155</v>
      </c>
      <c r="C295" s="65"/>
      <c r="D295" s="66" t="s">
        <v>0</v>
      </c>
      <c r="E295" s="69">
        <v>0.155</v>
      </c>
      <c r="F295" s="65"/>
      <c r="G295" s="66" t="s">
        <v>0</v>
      </c>
      <c r="H295" s="69">
        <v>0.155</v>
      </c>
      <c r="I295" s="67" t="s">
        <v>248</v>
      </c>
      <c r="J295" s="1">
        <v>1.627</v>
      </c>
    </row>
    <row r="296" spans="1:10" x14ac:dyDescent="0.4">
      <c r="A296" s="70" t="s">
        <v>1</v>
      </c>
      <c r="B296" s="69">
        <v>1.5609999999999999</v>
      </c>
      <c r="C296" s="65"/>
      <c r="D296" s="70" t="s">
        <v>1</v>
      </c>
      <c r="E296" s="69">
        <v>1.5609999999999999</v>
      </c>
      <c r="F296" s="65"/>
      <c r="G296" s="70" t="s">
        <v>1</v>
      </c>
      <c r="H296" s="69">
        <v>1.5609999999999999</v>
      </c>
      <c r="J296" s="65"/>
    </row>
    <row r="298" spans="1:10" x14ac:dyDescent="0.4">
      <c r="A298" s="66" t="s">
        <v>49</v>
      </c>
      <c r="B298" s="67" t="s">
        <v>146</v>
      </c>
      <c r="C298" s="65"/>
      <c r="D298" s="66" t="s">
        <v>174</v>
      </c>
      <c r="E298" s="67" t="s">
        <v>146</v>
      </c>
      <c r="F298" s="65"/>
      <c r="G298" s="66" t="s">
        <v>172</v>
      </c>
      <c r="H298" s="67" t="s">
        <v>146</v>
      </c>
      <c r="I298" s="65"/>
      <c r="J298" s="65"/>
    </row>
    <row r="299" spans="1:10" x14ac:dyDescent="0.4">
      <c r="A299" s="66" t="s">
        <v>11</v>
      </c>
      <c r="B299" s="49">
        <v>-5.9314999999999998</v>
      </c>
      <c r="C299" s="65"/>
      <c r="D299" s="66" t="s">
        <v>11</v>
      </c>
      <c r="E299" s="49">
        <v>-4.8025000000000002</v>
      </c>
      <c r="F299" s="65"/>
      <c r="G299" s="66" t="s">
        <v>11</v>
      </c>
      <c r="H299" s="71">
        <v>-5.8357999999999999</v>
      </c>
      <c r="I299" s="66" t="s">
        <v>2</v>
      </c>
      <c r="J299" s="69">
        <v>3.2610000000000001</v>
      </c>
    </row>
    <row r="300" spans="1:10" x14ac:dyDescent="0.4">
      <c r="A300" s="66" t="s">
        <v>19</v>
      </c>
      <c r="B300" s="68">
        <v>26.295999999999999</v>
      </c>
      <c r="C300" s="65"/>
      <c r="D300" s="66" t="s">
        <v>19</v>
      </c>
      <c r="E300" s="69">
        <v>37.673000000000002</v>
      </c>
      <c r="F300" s="65"/>
      <c r="G300" s="66" t="s">
        <v>19</v>
      </c>
      <c r="H300" s="1">
        <v>26.506499999999999</v>
      </c>
      <c r="I300" s="66" t="s">
        <v>252</v>
      </c>
      <c r="J300" s="69">
        <v>5.7560000000000002</v>
      </c>
    </row>
    <row r="301" spans="1:10" x14ac:dyDescent="0.4">
      <c r="A301" s="66" t="s">
        <v>0</v>
      </c>
      <c r="B301" s="69">
        <v>0.24399999999999999</v>
      </c>
      <c r="C301" s="65"/>
      <c r="D301" s="66" t="s">
        <v>0</v>
      </c>
      <c r="E301" s="69">
        <v>0.24399999999999999</v>
      </c>
      <c r="F301" s="65"/>
      <c r="G301" s="66" t="s">
        <v>0</v>
      </c>
      <c r="H301" s="69">
        <v>0.24399999999999999</v>
      </c>
      <c r="I301" s="65"/>
      <c r="J301" s="65"/>
    </row>
    <row r="302" spans="1:10" x14ac:dyDescent="0.4">
      <c r="A302" s="70" t="s">
        <v>1</v>
      </c>
      <c r="B302" s="69">
        <v>3.3029999999999999</v>
      </c>
      <c r="C302" s="65"/>
      <c r="D302" s="70" t="s">
        <v>1</v>
      </c>
      <c r="E302" s="69">
        <v>3.3029999999999999</v>
      </c>
      <c r="F302" s="65"/>
      <c r="G302" s="70" t="s">
        <v>1</v>
      </c>
      <c r="H302" s="69">
        <v>3.3029999999999999</v>
      </c>
      <c r="J302" s="65"/>
    </row>
    <row r="304" spans="1:10" x14ac:dyDescent="0.4">
      <c r="A304" s="66" t="s">
        <v>49</v>
      </c>
      <c r="B304" s="67" t="s">
        <v>209</v>
      </c>
      <c r="C304" s="65"/>
      <c r="D304" s="66" t="s">
        <v>174</v>
      </c>
      <c r="E304" s="67" t="s">
        <v>209</v>
      </c>
      <c r="F304" s="65"/>
      <c r="G304" s="66" t="s">
        <v>172</v>
      </c>
      <c r="H304" s="67" t="s">
        <v>209</v>
      </c>
      <c r="I304" s="65"/>
      <c r="J304" s="65"/>
    </row>
    <row r="305" spans="1:10" x14ac:dyDescent="0.4">
      <c r="A305" s="66" t="s">
        <v>11</v>
      </c>
      <c r="B305" s="49">
        <v>-4.7728999999999999</v>
      </c>
      <c r="C305" s="65"/>
      <c r="D305" s="66" t="s">
        <v>11</v>
      </c>
      <c r="E305" s="49">
        <v>-4.6452999999999998</v>
      </c>
      <c r="F305" s="65"/>
      <c r="G305" s="66" t="s">
        <v>11</v>
      </c>
      <c r="H305" s="71">
        <v>-4.7519999999999998</v>
      </c>
      <c r="I305" s="66" t="s">
        <v>2</v>
      </c>
      <c r="J305" s="69">
        <v>3.766</v>
      </c>
    </row>
    <row r="306" spans="1:10" x14ac:dyDescent="0.4">
      <c r="A306" s="66" t="s">
        <v>19</v>
      </c>
      <c r="B306" s="68">
        <v>36.56</v>
      </c>
      <c r="C306" s="65"/>
      <c r="D306" s="66" t="s">
        <v>19</v>
      </c>
      <c r="E306" s="69">
        <v>36.375</v>
      </c>
      <c r="F306" s="65"/>
      <c r="G306" s="66" t="s">
        <v>19</v>
      </c>
      <c r="H306" s="1">
        <v>36.521500000000003</v>
      </c>
      <c r="I306" s="66" t="s">
        <v>252</v>
      </c>
      <c r="J306" s="69">
        <v>5.9480000000000004</v>
      </c>
    </row>
    <row r="307" spans="1:10" x14ac:dyDescent="0.4">
      <c r="A307" s="66" t="s">
        <v>0</v>
      </c>
      <c r="B307" s="69">
        <v>0.19600000000000001</v>
      </c>
      <c r="C307" s="65"/>
      <c r="D307" s="66" t="s">
        <v>0</v>
      </c>
      <c r="E307" s="69">
        <v>0.19600000000000001</v>
      </c>
      <c r="F307" s="65"/>
      <c r="G307" s="66" t="s">
        <v>0</v>
      </c>
      <c r="H307" s="69">
        <v>0.19600000000000001</v>
      </c>
      <c r="I307" s="65"/>
      <c r="J307" s="65"/>
    </row>
    <row r="308" spans="1:10" x14ac:dyDescent="0.4">
      <c r="A308" s="70" t="s">
        <v>1</v>
      </c>
      <c r="B308" s="69">
        <v>1.9350000000000001</v>
      </c>
      <c r="C308" s="65"/>
      <c r="D308" s="70" t="s">
        <v>1</v>
      </c>
      <c r="E308" s="69">
        <v>1.9350000000000001</v>
      </c>
      <c r="F308" s="65"/>
      <c r="G308" s="70" t="s">
        <v>1</v>
      </c>
      <c r="H308" s="69">
        <v>1.9350000000000001</v>
      </c>
      <c r="J308" s="65"/>
    </row>
    <row r="310" spans="1:10" x14ac:dyDescent="0.4">
      <c r="A310" s="66" t="s">
        <v>49</v>
      </c>
      <c r="B310" s="67" t="s">
        <v>164</v>
      </c>
      <c r="C310" s="65"/>
      <c r="D310" s="66" t="s">
        <v>174</v>
      </c>
      <c r="E310" s="67" t="s">
        <v>164</v>
      </c>
      <c r="F310" s="65"/>
      <c r="G310" s="66" t="s">
        <v>172</v>
      </c>
      <c r="H310" s="67" t="s">
        <v>323</v>
      </c>
      <c r="I310" s="65"/>
      <c r="J310" s="65"/>
    </row>
    <row r="311" spans="1:10" x14ac:dyDescent="0.4">
      <c r="A311" s="66" t="s">
        <v>11</v>
      </c>
      <c r="B311" s="49">
        <v>-4.7591000000000001</v>
      </c>
      <c r="C311" s="65"/>
      <c r="D311" s="66" t="s">
        <v>11</v>
      </c>
      <c r="E311" s="49">
        <v>-4.6281999999999996</v>
      </c>
      <c r="F311" s="65"/>
      <c r="G311" s="66" t="s">
        <v>11</v>
      </c>
      <c r="H311" s="71">
        <v>-4.6833999999999998</v>
      </c>
      <c r="I311" s="66" t="s">
        <v>2</v>
      </c>
      <c r="J311" s="1">
        <v>3.6840000000000002</v>
      </c>
    </row>
    <row r="312" spans="1:10" x14ac:dyDescent="0.4">
      <c r="A312" s="66" t="s">
        <v>19</v>
      </c>
      <c r="B312" s="68">
        <v>35.473999999999997</v>
      </c>
      <c r="C312" s="65"/>
      <c r="D312" s="66" t="s">
        <v>19</v>
      </c>
      <c r="E312" s="69">
        <v>35.308</v>
      </c>
      <c r="F312" s="65"/>
      <c r="G312" s="66" t="s">
        <v>19</v>
      </c>
      <c r="H312" s="1">
        <v>35.008178967962941</v>
      </c>
      <c r="I312" s="66" t="s">
        <v>252</v>
      </c>
      <c r="J312" s="69">
        <v>5.9570280000000002</v>
      </c>
    </row>
    <row r="313" spans="1:10" x14ac:dyDescent="0.4">
      <c r="A313" s="66" t="s">
        <v>0</v>
      </c>
      <c r="B313" s="69">
        <v>0.20599999999999999</v>
      </c>
      <c r="C313" s="65"/>
      <c r="D313" s="66" t="s">
        <v>0</v>
      </c>
      <c r="E313" s="69">
        <v>0.20599999999999999</v>
      </c>
      <c r="F313" s="65"/>
      <c r="G313" s="66" t="s">
        <v>0</v>
      </c>
      <c r="H313" s="69">
        <v>0.20599999999999999</v>
      </c>
      <c r="I313" s="67" t="s">
        <v>248</v>
      </c>
      <c r="J313" s="1">
        <v>1.617</v>
      </c>
    </row>
    <row r="314" spans="1:10" x14ac:dyDescent="0.4">
      <c r="A314" s="70" t="s">
        <v>1</v>
      </c>
      <c r="B314" s="69">
        <v>1.94</v>
      </c>
      <c r="C314" s="65"/>
      <c r="D314" s="70" t="s">
        <v>1</v>
      </c>
      <c r="E314" s="69">
        <v>1.94</v>
      </c>
      <c r="F314" s="65"/>
      <c r="G314" s="70" t="s">
        <v>1</v>
      </c>
      <c r="H314" s="69">
        <v>1.94</v>
      </c>
      <c r="J314" s="65"/>
    </row>
    <row r="316" spans="1:10" x14ac:dyDescent="0.4">
      <c r="A316" s="66" t="s">
        <v>49</v>
      </c>
      <c r="B316" s="67" t="s">
        <v>210</v>
      </c>
      <c r="C316" s="65"/>
      <c r="D316" s="66" t="s">
        <v>174</v>
      </c>
      <c r="E316" s="67" t="s">
        <v>298</v>
      </c>
      <c r="F316" s="65"/>
      <c r="G316" s="66" t="s">
        <v>172</v>
      </c>
      <c r="H316" s="67" t="s">
        <v>298</v>
      </c>
      <c r="I316" s="65"/>
      <c r="J316" s="65"/>
    </row>
    <row r="317" spans="1:10" x14ac:dyDescent="0.4">
      <c r="A317" s="66" t="s">
        <v>11</v>
      </c>
      <c r="B317" s="49">
        <v>-4.7409999999999997</v>
      </c>
      <c r="C317" s="65"/>
      <c r="D317" s="66" t="s">
        <v>11</v>
      </c>
      <c r="E317" s="49">
        <v>-4.5435999999999996</v>
      </c>
      <c r="F317" s="65"/>
      <c r="G317" s="66" t="s">
        <v>11</v>
      </c>
      <c r="H317" s="71">
        <v>-4.6551999999999998</v>
      </c>
      <c r="I317" s="66" t="s">
        <v>2</v>
      </c>
      <c r="J317" s="1">
        <v>3.6739999999999999</v>
      </c>
    </row>
    <row r="318" spans="1:10" x14ac:dyDescent="0.4">
      <c r="A318" s="66" t="s">
        <v>19</v>
      </c>
      <c r="B318" s="68">
        <v>34.51</v>
      </c>
      <c r="C318" s="65"/>
      <c r="D318" s="66" t="s">
        <v>19</v>
      </c>
      <c r="E318" s="69">
        <v>34.359738368000002</v>
      </c>
      <c r="F318" s="65"/>
      <c r="G318" s="66" t="s">
        <v>19</v>
      </c>
      <c r="H318" s="1">
        <v>34.487652420399669</v>
      </c>
      <c r="I318" s="66" t="s">
        <v>252</v>
      </c>
      <c r="J318" s="1">
        <v>5.9004440000000002</v>
      </c>
    </row>
    <row r="319" spans="1:10" x14ac:dyDescent="0.4">
      <c r="A319" s="66" t="s">
        <v>0</v>
      </c>
      <c r="B319" s="69">
        <v>0.215</v>
      </c>
      <c r="C319" s="65"/>
      <c r="D319" s="66" t="s">
        <v>0</v>
      </c>
      <c r="E319" s="69">
        <v>0.215</v>
      </c>
      <c r="F319" s="65"/>
      <c r="G319" s="66" t="s">
        <v>0</v>
      </c>
      <c r="H319" s="69">
        <v>0.215</v>
      </c>
      <c r="I319" s="67" t="s">
        <v>248</v>
      </c>
      <c r="J319" s="1">
        <v>1.6060000000000001</v>
      </c>
    </row>
    <row r="320" spans="1:10" x14ac:dyDescent="0.4">
      <c r="A320" s="70" t="s">
        <v>1</v>
      </c>
      <c r="B320" s="69">
        <v>1.968</v>
      </c>
      <c r="C320" s="65"/>
      <c r="D320" s="70" t="s">
        <v>1</v>
      </c>
      <c r="E320" s="69">
        <v>1.968</v>
      </c>
      <c r="F320" s="65"/>
      <c r="G320" s="70" t="s">
        <v>1</v>
      </c>
      <c r="H320" s="69">
        <v>1.968</v>
      </c>
      <c r="J320" s="65"/>
    </row>
    <row r="322" spans="1:10" x14ac:dyDescent="0.4">
      <c r="A322" s="66" t="s">
        <v>49</v>
      </c>
      <c r="B322" s="67" t="s">
        <v>211</v>
      </c>
      <c r="C322" s="65"/>
      <c r="D322" s="66" t="s">
        <v>174</v>
      </c>
      <c r="E322" s="67" t="s">
        <v>299</v>
      </c>
      <c r="F322" s="65"/>
      <c r="G322" s="66" t="s">
        <v>172</v>
      </c>
      <c r="H322" s="67" t="s">
        <v>211</v>
      </c>
      <c r="I322" s="65"/>
      <c r="J322" s="65"/>
    </row>
    <row r="323" spans="1:10" x14ac:dyDescent="0.4">
      <c r="A323" s="66" t="s">
        <v>11</v>
      </c>
      <c r="B323" s="49">
        <v>-4.7081</v>
      </c>
      <c r="C323" s="65"/>
      <c r="D323" s="66" t="s">
        <v>11</v>
      </c>
      <c r="E323" s="49">
        <v>-4.4984000000000002</v>
      </c>
      <c r="F323" s="65"/>
      <c r="G323" s="66" t="s">
        <v>11</v>
      </c>
      <c r="H323" s="71">
        <v>-4.6965000000000003</v>
      </c>
      <c r="I323" s="66" t="s">
        <v>2</v>
      </c>
      <c r="J323" s="69">
        <v>3.6819999999999999</v>
      </c>
    </row>
    <row r="324" spans="1:10" x14ac:dyDescent="0.4">
      <c r="A324" s="66" t="s">
        <v>19</v>
      </c>
      <c r="B324" s="68">
        <v>34.261000000000003</v>
      </c>
      <c r="C324" s="65"/>
      <c r="D324" s="66" t="s">
        <v>19</v>
      </c>
      <c r="E324" s="69">
        <v>33.610279748000004</v>
      </c>
      <c r="F324" s="65"/>
      <c r="G324" s="66" t="s">
        <v>19</v>
      </c>
      <c r="H324" s="1">
        <v>34.336500000000001</v>
      </c>
      <c r="I324" s="66" t="s">
        <v>252</v>
      </c>
      <c r="J324" s="69">
        <v>5.85</v>
      </c>
    </row>
    <row r="325" spans="1:10" x14ac:dyDescent="0.4">
      <c r="A325" s="66" t="s">
        <v>0</v>
      </c>
      <c r="B325" s="69">
        <v>0.222</v>
      </c>
      <c r="C325" s="65"/>
      <c r="D325" s="66" t="s">
        <v>0</v>
      </c>
      <c r="E325" s="69">
        <v>0.222</v>
      </c>
      <c r="F325" s="65"/>
      <c r="G325" s="66" t="s">
        <v>0</v>
      </c>
      <c r="H325" s="69">
        <v>0.222</v>
      </c>
      <c r="I325" s="65"/>
      <c r="J325" s="65"/>
    </row>
    <row r="326" spans="1:10" x14ac:dyDescent="0.4">
      <c r="A326" s="70" t="s">
        <v>1</v>
      </c>
      <c r="B326" s="69">
        <v>2.0339999999999998</v>
      </c>
      <c r="C326" s="65"/>
      <c r="D326" s="70" t="s">
        <v>1</v>
      </c>
      <c r="E326" s="69">
        <v>2.0339999999999998</v>
      </c>
      <c r="F326" s="65"/>
      <c r="G326" s="70" t="s">
        <v>1</v>
      </c>
      <c r="H326" s="69">
        <v>2.0339999999999998</v>
      </c>
      <c r="J326" s="65"/>
    </row>
    <row r="328" spans="1:10" x14ac:dyDescent="0.4">
      <c r="A328" s="66" t="s">
        <v>49</v>
      </c>
      <c r="B328" s="67" t="s">
        <v>147</v>
      </c>
      <c r="C328" s="65"/>
      <c r="D328" s="66" t="s">
        <v>174</v>
      </c>
      <c r="E328" s="67" t="s">
        <v>147</v>
      </c>
      <c r="F328" s="65"/>
      <c r="G328" s="66" t="s">
        <v>172</v>
      </c>
      <c r="H328" s="67" t="s">
        <v>147</v>
      </c>
      <c r="I328" s="65"/>
      <c r="J328" s="65"/>
    </row>
    <row r="329" spans="1:10" x14ac:dyDescent="0.4">
      <c r="A329" s="66" t="s">
        <v>11</v>
      </c>
      <c r="B329" s="49">
        <v>-10.2569</v>
      </c>
      <c r="C329" s="65"/>
      <c r="D329" s="66" t="s">
        <v>11</v>
      </c>
      <c r="E329" s="49">
        <v>-10.207000000000001</v>
      </c>
      <c r="F329" s="65"/>
      <c r="G329" s="66" t="s">
        <v>11</v>
      </c>
      <c r="H329" s="49">
        <v>-10.246499999999999</v>
      </c>
      <c r="I329" s="66" t="s">
        <v>2</v>
      </c>
      <c r="J329" s="69">
        <v>4.0510000000000002</v>
      </c>
    </row>
    <row r="330" spans="1:10" x14ac:dyDescent="0.4">
      <c r="A330" s="66" t="s">
        <v>19</v>
      </c>
      <c r="B330" s="68">
        <v>41.97</v>
      </c>
      <c r="C330" s="65"/>
      <c r="D330" s="66" t="s">
        <v>19</v>
      </c>
      <c r="E330" s="69">
        <v>49.917000000000002</v>
      </c>
      <c r="F330" s="65"/>
      <c r="G330" s="66" t="s">
        <v>19</v>
      </c>
      <c r="H330" s="1">
        <f>92.558/2</f>
        <v>46.279000000000003</v>
      </c>
      <c r="I330" s="66" t="s">
        <v>252</v>
      </c>
      <c r="J330" s="69">
        <v>6.5140000000000002</v>
      </c>
    </row>
    <row r="331" spans="1:10" x14ac:dyDescent="0.4">
      <c r="A331" s="66" t="s">
        <v>0</v>
      </c>
      <c r="B331" s="69">
        <v>8.5999999999999993E-2</v>
      </c>
      <c r="C331" s="65"/>
      <c r="D331" s="66" t="s">
        <v>0</v>
      </c>
      <c r="E331" s="69">
        <v>0.222</v>
      </c>
      <c r="F331" s="65"/>
      <c r="G331" s="66" t="s">
        <v>0</v>
      </c>
      <c r="H331" s="69">
        <v>0.222</v>
      </c>
      <c r="I331" s="65"/>
      <c r="J331" s="65"/>
    </row>
    <row r="332" spans="1:10" x14ac:dyDescent="0.4">
      <c r="A332" s="70" t="s">
        <v>1</v>
      </c>
      <c r="B332" s="69">
        <v>2.0790000000000002</v>
      </c>
      <c r="C332" s="65"/>
      <c r="D332" s="70" t="s">
        <v>1</v>
      </c>
      <c r="E332" s="69">
        <v>2.0339999999999998</v>
      </c>
      <c r="F332" s="65"/>
      <c r="G332" s="70" t="s">
        <v>1</v>
      </c>
      <c r="H332" s="69">
        <v>2.0339999999999998</v>
      </c>
      <c r="J332" s="65"/>
    </row>
    <row r="334" spans="1:10" x14ac:dyDescent="0.4">
      <c r="A334" s="66" t="s">
        <v>49</v>
      </c>
      <c r="B334" s="67" t="s">
        <v>148</v>
      </c>
      <c r="C334" s="65"/>
      <c r="D334" s="66" t="s">
        <v>174</v>
      </c>
      <c r="E334" s="67" t="s">
        <v>148</v>
      </c>
      <c r="F334" s="65"/>
      <c r="G334" s="66" t="s">
        <v>172</v>
      </c>
      <c r="H334" s="67" t="s">
        <v>148</v>
      </c>
      <c r="I334" s="65"/>
      <c r="J334" s="65"/>
    </row>
    <row r="335" spans="1:10" x14ac:dyDescent="0.4">
      <c r="A335" s="66" t="s">
        <v>11</v>
      </c>
      <c r="B335" s="49">
        <v>-14.027699999999999</v>
      </c>
      <c r="C335" s="65"/>
      <c r="D335" s="66" t="s">
        <v>11</v>
      </c>
      <c r="E335" s="49">
        <v>-13.9885</v>
      </c>
      <c r="F335" s="65"/>
      <c r="G335" s="66" t="s">
        <v>11</v>
      </c>
      <c r="H335" s="49">
        <v>-14.0761</v>
      </c>
      <c r="I335" s="66" t="s">
        <v>2</v>
      </c>
      <c r="J335" s="69">
        <v>3.6139999999999999</v>
      </c>
    </row>
    <row r="336" spans="1:10" x14ac:dyDescent="0.4">
      <c r="A336" s="66" t="s">
        <v>19</v>
      </c>
      <c r="B336" s="68">
        <v>32.067</v>
      </c>
      <c r="C336" s="65"/>
      <c r="D336" s="66" t="s">
        <v>19</v>
      </c>
      <c r="E336" s="69">
        <v>32.893000000000001</v>
      </c>
      <c r="F336" s="65"/>
      <c r="G336" s="66" t="s">
        <v>19</v>
      </c>
      <c r="H336" s="1">
        <v>32.631999999999998</v>
      </c>
      <c r="I336" s="66" t="s">
        <v>252</v>
      </c>
      <c r="J336" s="69">
        <v>5.77</v>
      </c>
    </row>
    <row r="337" spans="1:10" x14ac:dyDescent="0.4">
      <c r="A337" s="66" t="s">
        <v>0</v>
      </c>
      <c r="B337" s="69">
        <v>0.20499999999999999</v>
      </c>
      <c r="C337" s="65"/>
      <c r="D337" s="66" t="s">
        <v>0</v>
      </c>
      <c r="E337" s="69">
        <v>0.20499999999999999</v>
      </c>
      <c r="F337" s="65"/>
      <c r="G337" s="66" t="s">
        <v>0</v>
      </c>
      <c r="H337" s="69">
        <v>0.20499999999999999</v>
      </c>
      <c r="I337" s="65"/>
      <c r="J337" s="65"/>
    </row>
    <row r="338" spans="1:10" x14ac:dyDescent="0.4">
      <c r="A338" s="70" t="s">
        <v>1</v>
      </c>
      <c r="B338" s="69">
        <v>1.9410000000000001</v>
      </c>
      <c r="C338" s="65"/>
      <c r="D338" s="70" t="s">
        <v>1</v>
      </c>
      <c r="E338" s="69">
        <v>1.9410000000000001</v>
      </c>
      <c r="F338" s="65"/>
      <c r="G338" s="70" t="s">
        <v>1</v>
      </c>
      <c r="H338" s="69">
        <v>1.9410000000000001</v>
      </c>
      <c r="J338" s="65"/>
    </row>
    <row r="340" spans="1:10" x14ac:dyDescent="0.4">
      <c r="A340" s="66" t="s">
        <v>49</v>
      </c>
      <c r="B340" s="67" t="s">
        <v>212</v>
      </c>
      <c r="C340" s="65"/>
      <c r="D340" s="66" t="s">
        <v>174</v>
      </c>
      <c r="E340" s="67" t="s">
        <v>212</v>
      </c>
      <c r="F340" s="65"/>
      <c r="G340" s="66" t="s">
        <v>172</v>
      </c>
      <c r="H340" s="67" t="s">
        <v>212</v>
      </c>
      <c r="I340" s="65"/>
      <c r="J340" s="65"/>
    </row>
    <row r="341" spans="1:10" x14ac:dyDescent="0.4">
      <c r="A341" s="66" t="s">
        <v>11</v>
      </c>
      <c r="B341" s="49">
        <v>-4.6154999999999999</v>
      </c>
      <c r="C341" s="65"/>
      <c r="D341" s="66" t="s">
        <v>11</v>
      </c>
      <c r="E341" s="49">
        <v>-4.4863</v>
      </c>
      <c r="F341" s="65"/>
      <c r="G341" s="66" t="s">
        <v>11</v>
      </c>
      <c r="H341" s="49">
        <v>-4.6154999999999999</v>
      </c>
      <c r="I341" s="66" t="s">
        <v>2</v>
      </c>
      <c r="J341" s="69">
        <v>3.64</v>
      </c>
    </row>
    <row r="342" spans="1:10" x14ac:dyDescent="0.4">
      <c r="A342" s="66" t="s">
        <v>19</v>
      </c>
      <c r="B342" s="68">
        <v>31.927</v>
      </c>
      <c r="C342" s="65"/>
      <c r="D342" s="66" t="s">
        <v>19</v>
      </c>
      <c r="E342" s="69">
        <v>32.481999999999999</v>
      </c>
      <c r="F342" s="65"/>
      <c r="G342" s="66" t="s">
        <v>19</v>
      </c>
      <c r="H342" s="1">
        <v>32.5</v>
      </c>
      <c r="I342" s="66" t="s">
        <v>252</v>
      </c>
      <c r="J342" s="69">
        <v>5.6639999999999997</v>
      </c>
    </row>
    <row r="343" spans="1:10" x14ac:dyDescent="0.4">
      <c r="A343" s="66" t="s">
        <v>0</v>
      </c>
      <c r="B343" s="69">
        <v>0.245</v>
      </c>
      <c r="C343" s="65"/>
      <c r="D343" s="66" t="s">
        <v>0</v>
      </c>
      <c r="E343" s="69">
        <v>0.245</v>
      </c>
      <c r="F343" s="65"/>
      <c r="G343" s="66" t="s">
        <v>0</v>
      </c>
      <c r="H343" s="69">
        <v>0.245</v>
      </c>
      <c r="I343" s="65"/>
      <c r="J343" s="65"/>
    </row>
    <row r="344" spans="1:10" x14ac:dyDescent="0.4">
      <c r="A344" s="70" t="s">
        <v>1</v>
      </c>
      <c r="B344" s="69">
        <v>2.1549999999999998</v>
      </c>
      <c r="C344" s="65"/>
      <c r="D344" s="70" t="s">
        <v>1</v>
      </c>
      <c r="E344" s="69">
        <v>2.1549999999999998</v>
      </c>
      <c r="F344" s="65"/>
      <c r="G344" s="70" t="s">
        <v>1</v>
      </c>
      <c r="H344" s="69">
        <v>2.1549999999999998</v>
      </c>
      <c r="J344" s="65"/>
    </row>
    <row r="346" spans="1:10" x14ac:dyDescent="0.4">
      <c r="A346" s="66" t="s">
        <v>49</v>
      </c>
      <c r="B346" s="67" t="s">
        <v>149</v>
      </c>
      <c r="C346" s="65"/>
      <c r="D346" s="66" t="s">
        <v>174</v>
      </c>
      <c r="E346" s="67" t="s">
        <v>149</v>
      </c>
      <c r="F346" s="65"/>
      <c r="G346" s="66" t="s">
        <v>172</v>
      </c>
      <c r="H346" s="67" t="s">
        <v>149</v>
      </c>
      <c r="I346" s="65"/>
      <c r="J346" s="65"/>
    </row>
    <row r="347" spans="1:10" x14ac:dyDescent="0.4">
      <c r="A347" s="66" t="s">
        <v>11</v>
      </c>
      <c r="B347" s="49">
        <v>-4.5854999999999997</v>
      </c>
      <c r="C347" s="65"/>
      <c r="D347" s="66" t="s">
        <v>11</v>
      </c>
      <c r="E347" s="49">
        <v>-4.4598000000000004</v>
      </c>
      <c r="F347" s="65"/>
      <c r="G347" s="66" t="s">
        <v>11</v>
      </c>
      <c r="H347" s="49">
        <v>-4.5872999999999999</v>
      </c>
      <c r="I347" s="66" t="s">
        <v>2</v>
      </c>
      <c r="J347" s="69">
        <v>3.6269999999999998</v>
      </c>
    </row>
    <row r="348" spans="1:10" x14ac:dyDescent="0.4">
      <c r="A348" s="66" t="s">
        <v>19</v>
      </c>
      <c r="B348" s="68">
        <v>31.471</v>
      </c>
      <c r="C348" s="65"/>
      <c r="D348" s="66" t="s">
        <v>19</v>
      </c>
      <c r="E348" s="69">
        <v>32.030999999999999</v>
      </c>
      <c r="F348" s="65"/>
      <c r="G348" s="66" t="s">
        <v>19</v>
      </c>
      <c r="H348" s="1">
        <v>31.987500000000001</v>
      </c>
      <c r="I348" s="66" t="s">
        <v>252</v>
      </c>
      <c r="J348" s="69">
        <v>5.6159999999999997</v>
      </c>
    </row>
    <row r="349" spans="1:10" x14ac:dyDescent="0.4">
      <c r="A349" s="66" t="s">
        <v>0</v>
      </c>
      <c r="B349" s="69">
        <v>0.252</v>
      </c>
      <c r="C349" s="65"/>
      <c r="D349" s="66" t="s">
        <v>0</v>
      </c>
      <c r="E349" s="69">
        <v>0.252</v>
      </c>
      <c r="F349" s="65"/>
      <c r="G349" s="66" t="s">
        <v>0</v>
      </c>
      <c r="H349" s="69">
        <v>0.252</v>
      </c>
      <c r="I349" s="65"/>
      <c r="J349" s="65"/>
    </row>
    <row r="350" spans="1:10" x14ac:dyDescent="0.4">
      <c r="A350" s="70" t="s">
        <v>1</v>
      </c>
      <c r="B350" s="69">
        <v>2.173</v>
      </c>
      <c r="C350" s="65"/>
      <c r="D350" s="70" t="s">
        <v>1</v>
      </c>
      <c r="E350" s="69">
        <v>2.173</v>
      </c>
      <c r="F350" s="65"/>
      <c r="G350" s="70" t="s">
        <v>1</v>
      </c>
      <c r="H350" s="69">
        <v>2.173</v>
      </c>
      <c r="J350" s="65"/>
    </row>
    <row r="352" spans="1:10" x14ac:dyDescent="0.4">
      <c r="A352" s="66" t="s">
        <v>49</v>
      </c>
      <c r="B352" s="67" t="s">
        <v>213</v>
      </c>
      <c r="C352" s="65"/>
      <c r="D352" s="66" t="s">
        <v>174</v>
      </c>
      <c r="E352" s="67" t="s">
        <v>213</v>
      </c>
      <c r="F352" s="65"/>
      <c r="G352" s="66" t="s">
        <v>172</v>
      </c>
      <c r="H352" s="67" t="s">
        <v>213</v>
      </c>
      <c r="I352" s="65"/>
      <c r="J352" s="65"/>
    </row>
    <row r="353" spans="1:12" x14ac:dyDescent="0.4">
      <c r="A353" s="66" t="s">
        <v>11</v>
      </c>
      <c r="B353" s="49">
        <v>-4.5587</v>
      </c>
      <c r="C353" s="65"/>
      <c r="D353" s="66" t="s">
        <v>11</v>
      </c>
      <c r="E353" s="49">
        <v>-4.4374000000000002</v>
      </c>
      <c r="F353" s="65"/>
      <c r="G353" s="66" t="s">
        <v>11</v>
      </c>
      <c r="H353" s="49">
        <v>-4.5682999999999998</v>
      </c>
      <c r="I353" s="66" t="s">
        <v>2</v>
      </c>
      <c r="J353" s="69">
        <v>3.609</v>
      </c>
    </row>
    <row r="354" spans="1:12" x14ac:dyDescent="0.4">
      <c r="A354" s="66" t="s">
        <v>19</v>
      </c>
      <c r="B354" s="68">
        <v>30.943999999999999</v>
      </c>
      <c r="C354" s="65"/>
      <c r="D354" s="66" t="s">
        <v>19</v>
      </c>
      <c r="E354" s="69">
        <v>31.593</v>
      </c>
      <c r="F354" s="65"/>
      <c r="G354" s="66" t="s">
        <v>19</v>
      </c>
      <c r="H354" s="1">
        <v>31.452500000000001</v>
      </c>
      <c r="I354" s="66" t="s">
        <v>252</v>
      </c>
      <c r="J354" s="69">
        <v>5.5780000000000003</v>
      </c>
    </row>
    <row r="355" spans="1:12" x14ac:dyDescent="0.4">
      <c r="A355" s="66" t="s">
        <v>0</v>
      </c>
      <c r="B355" s="69">
        <v>0.252</v>
      </c>
      <c r="C355" s="65"/>
      <c r="D355" s="66" t="s">
        <v>0</v>
      </c>
      <c r="E355" s="69">
        <v>0.252</v>
      </c>
      <c r="F355" s="65"/>
      <c r="G355" s="66" t="s">
        <v>0</v>
      </c>
      <c r="H355" s="69">
        <v>0.25800000000000001</v>
      </c>
      <c r="I355" s="65"/>
      <c r="J355" s="65"/>
    </row>
    <row r="356" spans="1:12" x14ac:dyDescent="0.4">
      <c r="A356" s="70" t="s">
        <v>1</v>
      </c>
      <c r="B356" s="69">
        <v>2.173</v>
      </c>
      <c r="C356" s="65"/>
      <c r="D356" s="70" t="s">
        <v>1</v>
      </c>
      <c r="E356" s="69">
        <v>2.173</v>
      </c>
      <c r="F356" s="65"/>
      <c r="G356" s="70" t="s">
        <v>1</v>
      </c>
      <c r="H356" s="69">
        <v>1.9790000000000001</v>
      </c>
      <c r="J356" s="65"/>
    </row>
    <row r="358" spans="1:12" x14ac:dyDescent="0.4">
      <c r="A358" s="66" t="s">
        <v>49</v>
      </c>
      <c r="B358" s="67" t="s">
        <v>150</v>
      </c>
      <c r="C358" s="65"/>
      <c r="D358" s="66" t="s">
        <v>174</v>
      </c>
      <c r="E358" s="67" t="s">
        <v>150</v>
      </c>
      <c r="F358" s="65"/>
      <c r="G358" s="66" t="s">
        <v>172</v>
      </c>
      <c r="H358" s="67" t="s">
        <v>150</v>
      </c>
      <c r="I358" s="65"/>
      <c r="J358" s="65"/>
    </row>
    <row r="359" spans="1:12" x14ac:dyDescent="0.4">
      <c r="A359" s="66" t="s">
        <v>11</v>
      </c>
      <c r="B359" s="49">
        <v>-4.5407999999999999</v>
      </c>
      <c r="C359" s="65"/>
      <c r="D359" s="66" t="s">
        <v>11</v>
      </c>
      <c r="E359" s="49">
        <v>-4.4248000000000003</v>
      </c>
      <c r="F359" s="65"/>
      <c r="G359" s="66" t="s">
        <v>11</v>
      </c>
      <c r="H359" s="49">
        <v>-4.5574000000000003</v>
      </c>
      <c r="I359" s="66" t="s">
        <v>2</v>
      </c>
      <c r="J359" s="69">
        <v>3.5870000000000002</v>
      </c>
    </row>
    <row r="360" spans="1:12" x14ac:dyDescent="0.4">
      <c r="A360" s="66" t="s">
        <v>19</v>
      </c>
      <c r="B360" s="68">
        <v>30.492000000000001</v>
      </c>
      <c r="C360" s="65"/>
      <c r="D360" s="66" t="s">
        <v>19</v>
      </c>
      <c r="E360" s="69">
        <v>31.103999999999999</v>
      </c>
      <c r="F360" s="65"/>
      <c r="G360" s="66" t="s">
        <v>19</v>
      </c>
      <c r="H360" s="1">
        <v>30.9025</v>
      </c>
      <c r="I360" s="66" t="s">
        <v>252</v>
      </c>
      <c r="J360" s="69">
        <v>5.5460000000000003</v>
      </c>
    </row>
    <row r="361" spans="1:12" x14ac:dyDescent="0.4">
      <c r="A361" s="66" t="s">
        <v>0</v>
      </c>
      <c r="B361" s="69">
        <v>0.26500000000000001</v>
      </c>
      <c r="C361" s="65"/>
      <c r="D361" s="66" t="s">
        <v>0</v>
      </c>
      <c r="E361" s="69">
        <v>0.26500000000000001</v>
      </c>
      <c r="F361" s="65"/>
      <c r="G361" s="66" t="s">
        <v>0</v>
      </c>
      <c r="H361" s="69">
        <v>0.26500000000000001</v>
      </c>
      <c r="I361" s="65"/>
      <c r="J361" s="65"/>
    </row>
    <row r="362" spans="1:12" x14ac:dyDescent="0.4">
      <c r="A362" s="70" t="s">
        <v>1</v>
      </c>
      <c r="B362" s="69">
        <v>2.036</v>
      </c>
      <c r="C362" s="65"/>
      <c r="D362" s="70" t="s">
        <v>1</v>
      </c>
      <c r="E362" s="69">
        <v>2.036</v>
      </c>
      <c r="F362" s="65"/>
      <c r="G362" s="70" t="s">
        <v>1</v>
      </c>
      <c r="H362" s="69">
        <v>2.036</v>
      </c>
      <c r="J362" s="65"/>
    </row>
    <row r="364" spans="1:12" x14ac:dyDescent="0.4">
      <c r="A364" s="66" t="s">
        <v>49</v>
      </c>
      <c r="B364" s="67" t="s">
        <v>241</v>
      </c>
      <c r="C364" s="65"/>
      <c r="D364" s="66" t="s">
        <v>174</v>
      </c>
      <c r="E364" s="67" t="s">
        <v>241</v>
      </c>
      <c r="F364" s="65"/>
      <c r="G364" s="66" t="s">
        <v>172</v>
      </c>
      <c r="H364" s="67" t="s">
        <v>241</v>
      </c>
      <c r="I364" s="65"/>
      <c r="J364" s="65"/>
      <c r="L364" t="s">
        <v>331</v>
      </c>
    </row>
    <row r="365" spans="1:12" x14ac:dyDescent="0.4">
      <c r="A365" s="66" t="s">
        <v>11</v>
      </c>
      <c r="B365" s="49">
        <v>-4.4443999999999999</v>
      </c>
      <c r="C365" s="65"/>
      <c r="D365" s="66" t="s">
        <v>11</v>
      </c>
      <c r="E365" s="49">
        <v>-4.3350999999999997</v>
      </c>
      <c r="F365" s="65"/>
      <c r="G365" s="66" t="s">
        <v>11</v>
      </c>
      <c r="H365" s="49">
        <v>-4.4722</v>
      </c>
      <c r="I365" s="66" t="s">
        <v>2</v>
      </c>
      <c r="J365" s="69">
        <v>3.5630000000000002</v>
      </c>
      <c r="L365" t="s">
        <v>332</v>
      </c>
    </row>
    <row r="366" spans="1:12" x14ac:dyDescent="0.4">
      <c r="A366" s="66" t="s">
        <v>19</v>
      </c>
      <c r="B366" s="68">
        <v>30.01</v>
      </c>
      <c r="C366" s="65"/>
      <c r="D366" s="66" t="s">
        <v>19</v>
      </c>
      <c r="E366" s="69">
        <v>30.603999999999999</v>
      </c>
      <c r="F366" s="65"/>
      <c r="G366" s="66" t="s">
        <v>19</v>
      </c>
      <c r="H366" s="1">
        <v>30.3</v>
      </c>
      <c r="I366" s="66" t="s">
        <v>252</v>
      </c>
      <c r="J366" s="69">
        <v>5.5129999999999999</v>
      </c>
    </row>
    <row r="367" spans="1:12" x14ac:dyDescent="0.4">
      <c r="A367" s="66" t="s">
        <v>0</v>
      </c>
      <c r="B367" s="69">
        <v>0.28086791431106911</v>
      </c>
      <c r="C367" s="65"/>
      <c r="D367" s="66" t="s">
        <v>0</v>
      </c>
      <c r="E367" s="69">
        <v>0.28086791431106911</v>
      </c>
      <c r="F367" s="65"/>
      <c r="G367" s="66" t="s">
        <v>0</v>
      </c>
      <c r="H367" s="69">
        <v>0.28086791431106911</v>
      </c>
      <c r="I367" s="65"/>
      <c r="J367" s="65"/>
    </row>
    <row r="368" spans="1:12" x14ac:dyDescent="0.4">
      <c r="A368" s="70" t="s">
        <v>1</v>
      </c>
      <c r="B368" s="69"/>
      <c r="C368" s="65"/>
      <c r="D368" s="70" t="s">
        <v>1</v>
      </c>
      <c r="E368" s="69"/>
      <c r="F368" s="65"/>
      <c r="G368" s="70" t="s">
        <v>1</v>
      </c>
      <c r="H368" s="69"/>
      <c r="J368" s="65"/>
    </row>
    <row r="370" spans="1:12" x14ac:dyDescent="0.4">
      <c r="A370" s="66" t="s">
        <v>49</v>
      </c>
      <c r="B370" s="67" t="s">
        <v>151</v>
      </c>
      <c r="C370" s="65"/>
      <c r="D370" s="66" t="s">
        <v>174</v>
      </c>
      <c r="E370" s="67" t="s">
        <v>151</v>
      </c>
      <c r="F370" s="65"/>
      <c r="G370" s="66" t="s">
        <v>172</v>
      </c>
      <c r="H370" s="67" t="s">
        <v>151</v>
      </c>
      <c r="I370" s="65"/>
      <c r="J370" s="65"/>
      <c r="L370" t="s">
        <v>333</v>
      </c>
    </row>
    <row r="371" spans="1:12" x14ac:dyDescent="0.4">
      <c r="A371" s="66" t="s">
        <v>11</v>
      </c>
      <c r="B371" s="49">
        <v>-1.5367999999999999</v>
      </c>
      <c r="C371" s="65"/>
      <c r="D371" s="66" t="s">
        <v>11</v>
      </c>
      <c r="E371" s="49">
        <v>-1.5224</v>
      </c>
      <c r="F371" s="65"/>
      <c r="G371" s="66" t="s">
        <v>11</v>
      </c>
      <c r="H371" s="49">
        <v>-1.5259</v>
      </c>
      <c r="I371" s="66" t="s">
        <v>2</v>
      </c>
      <c r="J371" s="69">
        <v>3.8530000000000002</v>
      </c>
      <c r="L371" t="s">
        <v>334</v>
      </c>
    </row>
    <row r="372" spans="1:12" x14ac:dyDescent="0.4">
      <c r="A372" s="66" t="s">
        <v>19</v>
      </c>
      <c r="B372" s="68">
        <v>40.453000000000003</v>
      </c>
      <c r="C372" s="65"/>
      <c r="D372" s="66" t="s">
        <v>19</v>
      </c>
      <c r="E372" s="69">
        <v>39.835999999999999</v>
      </c>
      <c r="F372" s="65"/>
      <c r="G372" s="66" t="s">
        <v>19</v>
      </c>
      <c r="H372" s="1">
        <v>40.991</v>
      </c>
      <c r="I372" s="66" t="s">
        <v>252</v>
      </c>
      <c r="J372" s="69">
        <v>6.3769999999999998</v>
      </c>
    </row>
    <row r="373" spans="1:12" x14ac:dyDescent="0.4">
      <c r="A373" s="66" t="s">
        <v>0</v>
      </c>
      <c r="B373" s="69">
        <v>0.19348678541429204</v>
      </c>
      <c r="C373" s="65"/>
      <c r="D373" s="66" t="s">
        <v>0</v>
      </c>
      <c r="E373" s="69">
        <v>0.19348678541429204</v>
      </c>
      <c r="F373" s="65"/>
      <c r="G373" s="66" t="s">
        <v>0</v>
      </c>
      <c r="H373" s="69">
        <v>0.19348678541429204</v>
      </c>
      <c r="I373" s="65"/>
      <c r="J373" s="65"/>
    </row>
    <row r="374" spans="1:12" x14ac:dyDescent="0.4">
      <c r="A374" s="70" t="s">
        <v>1</v>
      </c>
      <c r="B374" s="69"/>
      <c r="C374" s="65"/>
      <c r="D374" s="70" t="s">
        <v>1</v>
      </c>
      <c r="E374" s="69"/>
      <c r="F374" s="65"/>
      <c r="G374" s="70" t="s">
        <v>1</v>
      </c>
      <c r="H374" s="69"/>
      <c r="J374" s="65"/>
    </row>
    <row r="376" spans="1:12" x14ac:dyDescent="0.4">
      <c r="A376" s="66" t="s">
        <v>49</v>
      </c>
      <c r="B376" s="67" t="s">
        <v>214</v>
      </c>
      <c r="C376" s="65"/>
      <c r="D376" s="66" t="s">
        <v>174</v>
      </c>
      <c r="E376" s="67" t="s">
        <v>214</v>
      </c>
      <c r="F376" s="65"/>
      <c r="G376" s="66" t="s">
        <v>172</v>
      </c>
      <c r="H376" s="67" t="s">
        <v>214</v>
      </c>
      <c r="I376" s="65"/>
      <c r="J376" s="65"/>
    </row>
    <row r="377" spans="1:12" x14ac:dyDescent="0.4">
      <c r="A377" s="66" t="s">
        <v>11</v>
      </c>
      <c r="B377" s="49">
        <v>-4.3838999999999997</v>
      </c>
      <c r="C377" s="65"/>
      <c r="D377" s="66" t="s">
        <v>11</v>
      </c>
      <c r="E377" s="49">
        <v>-4.3888999999999996</v>
      </c>
      <c r="F377" s="65"/>
      <c r="G377" s="66" t="s">
        <v>11</v>
      </c>
      <c r="H377" s="49">
        <v>-4.5209999999999999</v>
      </c>
      <c r="I377" s="66" t="s">
        <v>2</v>
      </c>
      <c r="J377" s="69">
        <v>3.5249999999999999</v>
      </c>
    </row>
    <row r="378" spans="1:12" x14ac:dyDescent="0.4">
      <c r="A378" s="66" t="s">
        <v>19</v>
      </c>
      <c r="B378" s="68">
        <v>28.928721654250005</v>
      </c>
      <c r="C378" s="65"/>
      <c r="D378" s="66" t="s">
        <v>19</v>
      </c>
      <c r="E378" s="69">
        <v>29.852</v>
      </c>
      <c r="F378" s="65"/>
      <c r="G378" s="66" t="s">
        <v>19</v>
      </c>
      <c r="H378" s="1">
        <v>29.4315</v>
      </c>
      <c r="I378" s="66" t="s">
        <v>252</v>
      </c>
      <c r="J378" s="69">
        <v>5.4710000000000001</v>
      </c>
    </row>
    <row r="379" spans="1:12" x14ac:dyDescent="0.4">
      <c r="A379" s="66" t="s">
        <v>0</v>
      </c>
      <c r="B379" s="69">
        <v>0.28299999999999997</v>
      </c>
      <c r="C379" s="65"/>
      <c r="D379" s="66" t="s">
        <v>0</v>
      </c>
      <c r="E379" s="69">
        <v>0.28299999999999997</v>
      </c>
      <c r="F379" s="65"/>
      <c r="G379" s="66" t="s">
        <v>0</v>
      </c>
      <c r="H379" s="69">
        <v>0.28299999999999997</v>
      </c>
      <c r="I379" s="65"/>
      <c r="J379" s="65"/>
    </row>
    <row r="380" spans="1:12" x14ac:dyDescent="0.4">
      <c r="A380" s="70" t="s">
        <v>1</v>
      </c>
      <c r="B380" s="1">
        <v>2.2629999999999999</v>
      </c>
      <c r="C380" s="65"/>
      <c r="D380" s="70" t="s">
        <v>1</v>
      </c>
      <c r="E380" s="1">
        <v>2.2629999999999999</v>
      </c>
      <c r="F380" s="65"/>
      <c r="G380" s="70" t="s">
        <v>1</v>
      </c>
      <c r="H380" s="1">
        <v>2.2629999999999999</v>
      </c>
      <c r="J380" s="65"/>
    </row>
    <row r="382" spans="1:12" x14ac:dyDescent="0.4">
      <c r="A382" s="66" t="s">
        <v>49</v>
      </c>
      <c r="B382" s="67" t="s">
        <v>152</v>
      </c>
      <c r="C382" s="65"/>
      <c r="D382" s="66" t="s">
        <v>174</v>
      </c>
      <c r="E382" s="67" t="s">
        <v>152</v>
      </c>
      <c r="F382" s="65"/>
      <c r="G382" s="66" t="s">
        <v>172</v>
      </c>
      <c r="H382" s="67" t="s">
        <v>152</v>
      </c>
      <c r="I382" s="65"/>
      <c r="J382" s="65"/>
    </row>
    <row r="383" spans="1:12" x14ac:dyDescent="0.4">
      <c r="A383" s="66" t="s">
        <v>11</v>
      </c>
      <c r="B383" s="49">
        <v>-9.8841000000000001</v>
      </c>
      <c r="C383" s="65"/>
      <c r="D383" s="66" t="s">
        <v>11</v>
      </c>
      <c r="E383" s="49">
        <v>-9.7779000000000007</v>
      </c>
      <c r="F383" s="65"/>
      <c r="G383" s="66" t="s">
        <v>11</v>
      </c>
      <c r="H383" s="49">
        <v>-9.9572000000000003</v>
      </c>
      <c r="I383" s="66" t="s">
        <v>2</v>
      </c>
      <c r="J383" s="69">
        <v>3.198</v>
      </c>
    </row>
    <row r="384" spans="1:12" x14ac:dyDescent="0.4">
      <c r="A384" s="66" t="s">
        <v>19</v>
      </c>
      <c r="B384" s="68">
        <v>22.501000000000001</v>
      </c>
      <c r="C384" s="65"/>
      <c r="D384" s="66" t="s">
        <v>19</v>
      </c>
      <c r="E384" s="69">
        <v>22.212</v>
      </c>
      <c r="F384" s="65"/>
      <c r="G384" s="66" t="s">
        <v>19</v>
      </c>
      <c r="H384" s="1">
        <v>22.482500000000002</v>
      </c>
      <c r="I384" s="66" t="s">
        <v>252</v>
      </c>
      <c r="J384" s="69">
        <v>5.0750000000000002</v>
      </c>
    </row>
    <row r="385" spans="1:10" x14ac:dyDescent="0.4">
      <c r="A385" s="66" t="s">
        <v>0</v>
      </c>
      <c r="B385" s="69">
        <v>0.65600000000000003</v>
      </c>
      <c r="C385" s="65"/>
      <c r="D385" s="66" t="s">
        <v>0</v>
      </c>
      <c r="E385" s="69">
        <v>0.65600000000000003</v>
      </c>
      <c r="F385" s="65"/>
      <c r="G385" s="66" t="s">
        <v>0</v>
      </c>
      <c r="H385" s="69">
        <v>0.65600000000000003</v>
      </c>
      <c r="I385" s="65"/>
      <c r="J385" s="65"/>
    </row>
    <row r="386" spans="1:10" x14ac:dyDescent="0.4">
      <c r="A386" s="70" t="s">
        <v>1</v>
      </c>
      <c r="B386" s="1">
        <v>2.3410000000000002</v>
      </c>
      <c r="C386" s="65"/>
      <c r="D386" s="70" t="s">
        <v>1</v>
      </c>
      <c r="E386" s="1">
        <v>2.3410000000000002</v>
      </c>
      <c r="F386" s="65"/>
      <c r="G386" s="70" t="s">
        <v>1</v>
      </c>
      <c r="H386" s="1">
        <v>2.3410000000000002</v>
      </c>
      <c r="J386" s="65"/>
    </row>
    <row r="388" spans="1:10" x14ac:dyDescent="0.4">
      <c r="A388" s="66" t="s">
        <v>49</v>
      </c>
      <c r="B388" s="67" t="s">
        <v>153</v>
      </c>
      <c r="C388" s="65"/>
      <c r="D388" s="66" t="s">
        <v>174</v>
      </c>
      <c r="E388" s="67" t="s">
        <v>153</v>
      </c>
      <c r="F388" s="65"/>
      <c r="G388" s="66" t="s">
        <v>172</v>
      </c>
      <c r="H388" s="67" t="s">
        <v>153</v>
      </c>
      <c r="I388" s="65"/>
      <c r="J388" s="65"/>
    </row>
    <row r="389" spans="1:10" x14ac:dyDescent="0.4">
      <c r="A389" s="66" t="s">
        <v>11</v>
      </c>
      <c r="B389" s="49">
        <v>-11.6129</v>
      </c>
      <c r="C389" s="65"/>
      <c r="D389" s="66" t="s">
        <v>11</v>
      </c>
      <c r="E389" s="49">
        <v>-11.857799999999999</v>
      </c>
      <c r="F389" s="65"/>
      <c r="G389" s="66" t="s">
        <v>11</v>
      </c>
      <c r="H389" s="49">
        <v>-11.4579</v>
      </c>
      <c r="I389" s="66" t="s">
        <v>2</v>
      </c>
      <c r="J389" s="1">
        <v>2.8980000000000001</v>
      </c>
    </row>
    <row r="390" spans="1:10" x14ac:dyDescent="0.4">
      <c r="A390" s="66" t="s">
        <v>19</v>
      </c>
      <c r="B390" s="68">
        <v>18.88</v>
      </c>
      <c r="C390" s="65"/>
      <c r="D390" s="66" t="s">
        <v>19</v>
      </c>
      <c r="E390" s="68">
        <v>18.335000000000001</v>
      </c>
      <c r="F390" s="65"/>
      <c r="G390" s="66" t="s">
        <v>19</v>
      </c>
      <c r="H390" s="1">
        <v>18.75926341498381</v>
      </c>
      <c r="I390" s="66" t="s">
        <v>252</v>
      </c>
      <c r="J390" s="69">
        <v>5.1584400000000006</v>
      </c>
    </row>
    <row r="391" spans="1:10" x14ac:dyDescent="0.4">
      <c r="A391" s="66" t="s">
        <v>0</v>
      </c>
      <c r="B391" s="69">
        <v>1.181</v>
      </c>
      <c r="C391" s="65"/>
      <c r="D391" s="66" t="s">
        <v>0</v>
      </c>
      <c r="E391" s="69">
        <v>1.181</v>
      </c>
      <c r="F391" s="65"/>
      <c r="G391" s="66" t="s">
        <v>0</v>
      </c>
      <c r="H391" s="69">
        <v>1.181</v>
      </c>
      <c r="I391" s="67" t="s">
        <v>248</v>
      </c>
      <c r="J391" s="1">
        <v>1.78</v>
      </c>
    </row>
    <row r="392" spans="1:10" x14ac:dyDescent="0.4">
      <c r="A392" s="70" t="s">
        <v>1</v>
      </c>
      <c r="B392" s="1">
        <v>2.6859999999999999</v>
      </c>
      <c r="C392" s="65"/>
      <c r="D392" s="70" t="s">
        <v>1</v>
      </c>
      <c r="E392" s="1">
        <v>2.6859999999999999</v>
      </c>
      <c r="F392" s="65"/>
      <c r="G392" s="70" t="s">
        <v>1</v>
      </c>
      <c r="H392" s="1">
        <v>2.6859999999999999</v>
      </c>
      <c r="J392" s="65"/>
    </row>
    <row r="394" spans="1:10" x14ac:dyDescent="0.4">
      <c r="A394" s="66" t="s">
        <v>49</v>
      </c>
      <c r="B394" s="67" t="s">
        <v>154</v>
      </c>
      <c r="C394" s="65"/>
      <c r="D394" s="66" t="s">
        <v>174</v>
      </c>
      <c r="E394" s="67" t="s">
        <v>154</v>
      </c>
      <c r="F394" s="65"/>
      <c r="G394" s="66" t="s">
        <v>172</v>
      </c>
      <c r="H394" s="67" t="s">
        <v>154</v>
      </c>
      <c r="I394" s="65"/>
      <c r="J394" s="65"/>
    </row>
    <row r="395" spans="1:10" x14ac:dyDescent="0.4">
      <c r="A395" s="66" t="s">
        <v>11</v>
      </c>
      <c r="B395" s="49">
        <v>-12.486700000000001</v>
      </c>
      <c r="C395" s="65"/>
      <c r="D395" s="66" t="s">
        <v>11</v>
      </c>
      <c r="E395" s="49">
        <v>-12.9581</v>
      </c>
      <c r="F395" s="65"/>
      <c r="G395" s="66" t="s">
        <v>11</v>
      </c>
      <c r="H395" s="49">
        <v>-12.2928</v>
      </c>
      <c r="I395" s="66" t="s">
        <v>2</v>
      </c>
      <c r="J395" s="1">
        <v>2.7810000000000001</v>
      </c>
    </row>
    <row r="396" spans="1:10" x14ac:dyDescent="0.4">
      <c r="A396" s="66" t="s">
        <v>19</v>
      </c>
      <c r="B396" s="68">
        <v>16.524999999999999</v>
      </c>
      <c r="C396" s="65"/>
      <c r="D396" s="66" t="s">
        <v>19</v>
      </c>
      <c r="E396" s="68">
        <v>16.190999999999999</v>
      </c>
      <c r="F396" s="65"/>
      <c r="G396" s="66" t="s">
        <v>19</v>
      </c>
      <c r="H396" s="1">
        <v>16.605614280491299</v>
      </c>
      <c r="I396" s="66" t="s">
        <v>252</v>
      </c>
      <c r="J396" s="69">
        <v>4.9585230000000005</v>
      </c>
    </row>
    <row r="397" spans="1:10" x14ac:dyDescent="0.4">
      <c r="A397" s="66" t="s">
        <v>0</v>
      </c>
      <c r="B397" s="69">
        <v>1.8280000000000001</v>
      </c>
      <c r="C397" s="65"/>
      <c r="D397" s="66" t="s">
        <v>0</v>
      </c>
      <c r="E397" s="69">
        <v>1.8280000000000001</v>
      </c>
      <c r="F397" s="65"/>
      <c r="G397" s="66" t="s">
        <v>0</v>
      </c>
      <c r="H397" s="69">
        <v>1.8280000000000001</v>
      </c>
      <c r="I397" s="67" t="s">
        <v>248</v>
      </c>
      <c r="J397" s="1">
        <v>1.7829999999999999</v>
      </c>
    </row>
    <row r="398" spans="1:10" x14ac:dyDescent="0.4">
      <c r="A398" s="70" t="s">
        <v>1</v>
      </c>
      <c r="B398" s="1">
        <v>3.11</v>
      </c>
      <c r="C398" s="65"/>
      <c r="D398" s="70" t="s">
        <v>1</v>
      </c>
      <c r="E398" s="1">
        <v>3.11</v>
      </c>
      <c r="F398" s="65"/>
      <c r="G398" s="70" t="s">
        <v>1</v>
      </c>
      <c r="H398" s="1">
        <v>3.11</v>
      </c>
      <c r="J398" s="65"/>
    </row>
    <row r="400" spans="1:10" x14ac:dyDescent="0.4">
      <c r="A400" s="66" t="s">
        <v>49</v>
      </c>
      <c r="B400" s="67" t="s">
        <v>155</v>
      </c>
      <c r="C400" s="65"/>
      <c r="D400" s="66" t="s">
        <v>174</v>
      </c>
      <c r="E400" s="67" t="s">
        <v>300</v>
      </c>
      <c r="F400" s="65"/>
      <c r="G400" s="66" t="s">
        <v>172</v>
      </c>
      <c r="H400" s="67" t="s">
        <v>155</v>
      </c>
      <c r="I400" s="65"/>
      <c r="J400" s="65"/>
    </row>
    <row r="401" spans="1:10" x14ac:dyDescent="0.4">
      <c r="A401" s="66" t="s">
        <v>11</v>
      </c>
      <c r="B401" s="49">
        <v>-12.3818</v>
      </c>
      <c r="C401" s="65"/>
      <c r="D401" s="66" t="s">
        <v>11</v>
      </c>
      <c r="E401" s="49">
        <v>-11.9107</v>
      </c>
      <c r="F401" s="65"/>
      <c r="G401" s="66" t="s">
        <v>11</v>
      </c>
      <c r="H401" s="49">
        <v>-12.4445</v>
      </c>
      <c r="I401" s="66" t="s">
        <v>2</v>
      </c>
      <c r="J401" s="69">
        <v>2.7810000000000001</v>
      </c>
    </row>
    <row r="402" spans="1:10" x14ac:dyDescent="0.4">
      <c r="A402" s="66" t="s">
        <v>19</v>
      </c>
      <c r="B402" s="68">
        <v>15.116</v>
      </c>
      <c r="C402" s="65"/>
      <c r="D402" s="66" t="s">
        <v>19</v>
      </c>
      <c r="E402" s="68">
        <v>15.2587890625</v>
      </c>
      <c r="F402" s="65"/>
      <c r="G402" s="66" t="s">
        <v>19</v>
      </c>
      <c r="H402" s="1">
        <v>15.061</v>
      </c>
      <c r="I402" s="66" t="s">
        <v>252</v>
      </c>
      <c r="J402" s="69">
        <v>4.4969999999999999</v>
      </c>
    </row>
    <row r="403" spans="1:10" x14ac:dyDescent="0.4">
      <c r="A403" s="66" t="s">
        <v>0</v>
      </c>
      <c r="B403" s="69">
        <v>2.1779999999999999</v>
      </c>
      <c r="C403" s="65"/>
      <c r="D403" s="66" t="s">
        <v>0</v>
      </c>
      <c r="E403" s="69">
        <v>2.1779999999999999</v>
      </c>
      <c r="F403" s="65"/>
      <c r="G403" s="66" t="s">
        <v>0</v>
      </c>
      <c r="H403" s="69">
        <v>2.1779999999999999</v>
      </c>
      <c r="I403" s="65"/>
      <c r="J403" s="65"/>
    </row>
    <row r="404" spans="1:10" x14ac:dyDescent="0.4">
      <c r="A404" s="70" t="s">
        <v>1</v>
      </c>
      <c r="B404" s="1">
        <v>3.359</v>
      </c>
      <c r="C404" s="65"/>
      <c r="D404" s="70" t="s">
        <v>1</v>
      </c>
      <c r="E404" s="1">
        <v>3.359</v>
      </c>
      <c r="F404" s="65"/>
      <c r="G404" s="70" t="s">
        <v>1</v>
      </c>
      <c r="H404" s="1">
        <v>3.359</v>
      </c>
      <c r="J404" s="65"/>
    </row>
    <row r="406" spans="1:10" x14ac:dyDescent="0.4">
      <c r="A406" s="66" t="s">
        <v>49</v>
      </c>
      <c r="B406" s="67" t="s">
        <v>215</v>
      </c>
      <c r="C406" s="65"/>
      <c r="D406" s="66" t="s">
        <v>174</v>
      </c>
      <c r="E406" s="67" t="s">
        <v>301</v>
      </c>
      <c r="F406" s="65"/>
      <c r="G406" s="66" t="s">
        <v>172</v>
      </c>
      <c r="H406" s="67" t="s">
        <v>215</v>
      </c>
      <c r="I406" s="65"/>
      <c r="J406" s="65"/>
    </row>
    <row r="407" spans="1:10" x14ac:dyDescent="0.4">
      <c r="A407" s="66" t="s">
        <v>11</v>
      </c>
      <c r="B407" s="49">
        <v>-11.093999999999999</v>
      </c>
      <c r="C407" s="65"/>
      <c r="D407" s="66" t="s">
        <v>11</v>
      </c>
      <c r="E407" s="49">
        <v>-10.244</v>
      </c>
      <c r="F407" s="65"/>
      <c r="G407" s="66" t="s">
        <v>11</v>
      </c>
      <c r="H407" s="49">
        <v>-11.2273</v>
      </c>
      <c r="I407" s="66" t="s">
        <v>2</v>
      </c>
      <c r="J407" s="69">
        <v>2.7589999999999999</v>
      </c>
    </row>
    <row r="408" spans="1:10" x14ac:dyDescent="0.4">
      <c r="A408" s="66" t="s">
        <v>19</v>
      </c>
      <c r="B408" s="68">
        <v>14.417</v>
      </c>
      <c r="C408" s="65"/>
      <c r="D408" s="66" t="s">
        <v>19</v>
      </c>
      <c r="E408" s="68">
        <v>14.881089649500002</v>
      </c>
      <c r="F408" s="65"/>
      <c r="G408" s="66" t="s">
        <v>19</v>
      </c>
      <c r="H408" s="1">
        <v>14.355499999999999</v>
      </c>
      <c r="I408" s="66" t="s">
        <v>252</v>
      </c>
      <c r="J408" s="69">
        <v>4.3570000000000002</v>
      </c>
    </row>
    <row r="409" spans="1:10" x14ac:dyDescent="0.4">
      <c r="A409" s="66" t="s">
        <v>0</v>
      </c>
      <c r="B409" s="69">
        <v>2.3889999999999998</v>
      </c>
      <c r="C409" s="65"/>
      <c r="D409" s="66" t="s">
        <v>0</v>
      </c>
      <c r="E409" s="69">
        <v>2.3889999999999998</v>
      </c>
      <c r="F409" s="65"/>
      <c r="G409" s="66" t="s">
        <v>0</v>
      </c>
      <c r="H409" s="69">
        <v>2.3889999999999998</v>
      </c>
      <c r="I409" s="65"/>
      <c r="J409" s="65"/>
    </row>
    <row r="410" spans="1:10" x14ac:dyDescent="0.4">
      <c r="A410" s="70" t="s">
        <v>1</v>
      </c>
      <c r="B410" s="1">
        <v>3.6960000000000002</v>
      </c>
      <c r="C410" s="65"/>
      <c r="D410" s="70" t="s">
        <v>1</v>
      </c>
      <c r="E410" s="1">
        <v>3.6960000000000002</v>
      </c>
      <c r="F410" s="65"/>
      <c r="G410" s="70" t="s">
        <v>1</v>
      </c>
      <c r="H410" s="1">
        <v>3.6960000000000002</v>
      </c>
      <c r="J410" s="65"/>
    </row>
    <row r="412" spans="1:10" x14ac:dyDescent="0.4">
      <c r="A412" s="66" t="s">
        <v>49</v>
      </c>
      <c r="B412" s="67" t="s">
        <v>156</v>
      </c>
      <c r="C412" s="65"/>
      <c r="D412" s="66" t="s">
        <v>174</v>
      </c>
      <c r="E412" s="67" t="s">
        <v>302</v>
      </c>
      <c r="F412" s="65"/>
      <c r="G412" s="66" t="s">
        <v>172</v>
      </c>
      <c r="H412" s="67" t="s">
        <v>302</v>
      </c>
      <c r="I412" s="65"/>
      <c r="J412" s="65"/>
    </row>
    <row r="413" spans="1:10" x14ac:dyDescent="0.4">
      <c r="A413" s="66" t="s">
        <v>11</v>
      </c>
      <c r="B413" s="49">
        <v>-8.8384</v>
      </c>
      <c r="C413" s="65"/>
      <c r="D413" s="66" t="s">
        <v>11</v>
      </c>
      <c r="E413" s="49">
        <v>-8.1765000000000008</v>
      </c>
      <c r="F413" s="65"/>
      <c r="G413" s="66" t="s">
        <v>11</v>
      </c>
      <c r="H413" s="49">
        <v>-8.7241</v>
      </c>
      <c r="I413" s="66" t="s">
        <v>2</v>
      </c>
      <c r="J413" s="1">
        <v>2.7530000000000001</v>
      </c>
    </row>
    <row r="414" spans="1:10" x14ac:dyDescent="0.4">
      <c r="A414" s="66" t="s">
        <v>19</v>
      </c>
      <c r="B414" s="68">
        <v>14.555</v>
      </c>
      <c r="C414" s="65"/>
      <c r="D414" s="66" t="s">
        <v>19</v>
      </c>
      <c r="E414" s="68">
        <v>15.185664000000001</v>
      </c>
      <c r="F414" s="65"/>
      <c r="G414" s="66" t="s">
        <v>19</v>
      </c>
      <c r="H414" s="1">
        <v>14.654470132055399</v>
      </c>
      <c r="I414" s="66" t="s">
        <v>252</v>
      </c>
      <c r="J414" s="69">
        <v>4.4653660000000004</v>
      </c>
    </row>
    <row r="415" spans="1:10" x14ac:dyDescent="0.4">
      <c r="A415" s="66" t="s">
        <v>0</v>
      </c>
      <c r="B415" s="69">
        <v>2.0499999999999998</v>
      </c>
      <c r="C415" s="65"/>
      <c r="D415" s="66" t="s">
        <v>0</v>
      </c>
      <c r="E415" s="69">
        <v>2.0499999999999998</v>
      </c>
      <c r="F415" s="65"/>
      <c r="G415" s="66" t="s">
        <v>0</v>
      </c>
      <c r="H415" s="69">
        <v>2.0499999999999998</v>
      </c>
      <c r="I415" s="67" t="s">
        <v>248</v>
      </c>
      <c r="J415" s="1">
        <v>1.6220000000000001</v>
      </c>
    </row>
    <row r="416" spans="1:10" x14ac:dyDescent="0.4">
      <c r="A416" s="70" t="s">
        <v>1</v>
      </c>
      <c r="B416" s="1">
        <v>3.883</v>
      </c>
      <c r="C416" s="65"/>
      <c r="D416" s="70" t="s">
        <v>1</v>
      </c>
      <c r="E416" s="1">
        <v>3.883</v>
      </c>
      <c r="F416" s="65"/>
      <c r="G416" s="70" t="s">
        <v>1</v>
      </c>
      <c r="H416" s="1">
        <v>3.883</v>
      </c>
      <c r="J416" s="65"/>
    </row>
    <row r="418" spans="1:12" x14ac:dyDescent="0.4">
      <c r="A418" s="66" t="s">
        <v>49</v>
      </c>
      <c r="B418" s="67" t="s">
        <v>157</v>
      </c>
      <c r="C418" s="65"/>
      <c r="D418" s="66" t="s">
        <v>174</v>
      </c>
      <c r="E418" s="67" t="s">
        <v>303</v>
      </c>
      <c r="F418" s="65"/>
      <c r="G418" s="66" t="s">
        <v>172</v>
      </c>
      <c r="H418" s="67" t="s">
        <v>303</v>
      </c>
      <c r="I418" s="65"/>
      <c r="J418" s="65"/>
    </row>
    <row r="419" spans="1:12" x14ac:dyDescent="0.4">
      <c r="A419" s="66" t="s">
        <v>11</v>
      </c>
      <c r="B419" s="49">
        <v>-6.0709</v>
      </c>
      <c r="C419" s="65"/>
      <c r="D419" s="66" t="s">
        <v>11</v>
      </c>
      <c r="E419" s="49">
        <v>-5.9637000000000002</v>
      </c>
      <c r="F419" s="65"/>
      <c r="G419" s="66" t="s">
        <v>11</v>
      </c>
      <c r="H419" s="49">
        <v>-5.9931000000000001</v>
      </c>
      <c r="I419" s="66" t="s">
        <v>2</v>
      </c>
      <c r="J419" s="1">
        <v>2.7690000000000001</v>
      </c>
    </row>
    <row r="420" spans="1:12" x14ac:dyDescent="0.4">
      <c r="A420" s="66" t="s">
        <v>19</v>
      </c>
      <c r="B420" s="68">
        <v>15.723000000000001</v>
      </c>
      <c r="C420" s="65"/>
      <c r="D420" s="66" t="s">
        <v>19</v>
      </c>
      <c r="E420" s="68">
        <v>16.002992187499999</v>
      </c>
      <c r="F420" s="65"/>
      <c r="G420" s="66" t="s">
        <v>19</v>
      </c>
      <c r="H420" s="1">
        <v>15.941111387927066</v>
      </c>
      <c r="I420" s="66" t="s">
        <v>252</v>
      </c>
      <c r="J420" s="69">
        <v>4.8014460000000003</v>
      </c>
    </row>
    <row r="421" spans="1:12" x14ac:dyDescent="0.4">
      <c r="A421" s="66" t="s">
        <v>0</v>
      </c>
      <c r="B421" s="69">
        <v>1.45</v>
      </c>
      <c r="C421" s="65"/>
      <c r="D421" s="66" t="s">
        <v>0</v>
      </c>
      <c r="E421" s="69">
        <v>1.45</v>
      </c>
      <c r="F421" s="65"/>
      <c r="G421" s="66" t="s">
        <v>0</v>
      </c>
      <c r="H421" s="69">
        <v>1.45</v>
      </c>
      <c r="I421" s="67" t="s">
        <v>248</v>
      </c>
      <c r="J421" s="1">
        <v>1.734</v>
      </c>
    </row>
    <row r="422" spans="1:12" x14ac:dyDescent="0.4">
      <c r="A422" s="70" t="s">
        <v>1</v>
      </c>
      <c r="B422" s="1">
        <v>4.2439999999999998</v>
      </c>
      <c r="C422" s="65"/>
      <c r="D422" s="70" t="s">
        <v>1</v>
      </c>
      <c r="E422" s="1">
        <v>4.2439999999999998</v>
      </c>
      <c r="F422" s="65"/>
      <c r="G422" s="70" t="s">
        <v>1</v>
      </c>
      <c r="H422" s="1">
        <v>4.2439999999999998</v>
      </c>
      <c r="J422" s="65"/>
    </row>
    <row r="424" spans="1:12" x14ac:dyDescent="0.4">
      <c r="A424" s="66" t="s">
        <v>49</v>
      </c>
      <c r="B424" s="67" t="s">
        <v>158</v>
      </c>
      <c r="C424" s="65"/>
      <c r="D424" s="66" t="s">
        <v>174</v>
      </c>
      <c r="E424" s="67" t="s">
        <v>304</v>
      </c>
      <c r="F424" s="65"/>
      <c r="G424" s="66" t="s">
        <v>172</v>
      </c>
      <c r="H424" s="67" t="s">
        <v>158</v>
      </c>
      <c r="I424" s="65"/>
      <c r="J424" s="65"/>
      <c r="L424" t="s">
        <v>280</v>
      </c>
    </row>
    <row r="425" spans="1:12" x14ac:dyDescent="0.4">
      <c r="A425" s="66" t="s">
        <v>11</v>
      </c>
      <c r="B425" s="49">
        <v>-3.2738999999999998</v>
      </c>
      <c r="C425" s="65"/>
      <c r="D425" s="66" t="s">
        <v>11</v>
      </c>
      <c r="E425" s="49">
        <v>-3.1829000000000001</v>
      </c>
      <c r="F425" s="65"/>
      <c r="G425" s="66" t="s">
        <v>11</v>
      </c>
      <c r="H425">
        <v>-3.2044999999999999</v>
      </c>
      <c r="I425" s="66" t="s">
        <v>2</v>
      </c>
      <c r="J425" s="69">
        <v>2.952</v>
      </c>
    </row>
    <row r="426" spans="1:12" x14ac:dyDescent="0.4">
      <c r="A426" s="66" t="s">
        <v>19</v>
      </c>
      <c r="B426" s="68">
        <v>18.145</v>
      </c>
      <c r="C426" s="65"/>
      <c r="D426" s="66" t="s">
        <v>19</v>
      </c>
      <c r="E426" s="68">
        <v>18.280655379499997</v>
      </c>
      <c r="F426" s="65"/>
      <c r="G426" s="66" t="s">
        <v>19</v>
      </c>
      <c r="H426" s="1">
        <v>18.433080103933598</v>
      </c>
      <c r="I426" s="66" t="s">
        <v>252</v>
      </c>
      <c r="J426" s="69">
        <v>4.8849999999999998</v>
      </c>
    </row>
    <row r="427" spans="1:12" x14ac:dyDescent="0.4">
      <c r="A427" s="66" t="s">
        <v>0</v>
      </c>
      <c r="B427" s="69">
        <v>0.79600000000000004</v>
      </c>
      <c r="C427" s="65"/>
      <c r="D427" s="66" t="s">
        <v>0</v>
      </c>
      <c r="E427" s="69">
        <v>0.79600000000000004</v>
      </c>
      <c r="F427" s="65"/>
      <c r="G427" s="66" t="s">
        <v>0</v>
      </c>
      <c r="H427" s="69">
        <v>0.79600000000000004</v>
      </c>
      <c r="I427" s="67" t="s">
        <v>248</v>
      </c>
      <c r="J427" s="67">
        <f>J426/J425</f>
        <v>1.6548102981029811</v>
      </c>
    </row>
    <row r="428" spans="1:12" x14ac:dyDescent="0.4">
      <c r="A428" s="70" t="s">
        <v>1</v>
      </c>
      <c r="B428" s="1">
        <v>4.6050000000000004</v>
      </c>
      <c r="C428" s="65"/>
      <c r="D428" s="70" t="s">
        <v>1</v>
      </c>
      <c r="E428" s="1">
        <v>4.6050000000000004</v>
      </c>
      <c r="F428" s="65"/>
      <c r="G428" s="70" t="s">
        <v>1</v>
      </c>
      <c r="H428" s="1">
        <v>4.6050000000000004</v>
      </c>
      <c r="J428" s="65"/>
    </row>
    <row r="430" spans="1:12" x14ac:dyDescent="0.4">
      <c r="A430" s="66" t="s">
        <v>49</v>
      </c>
      <c r="B430" s="67" t="s">
        <v>271</v>
      </c>
      <c r="C430" s="65"/>
      <c r="D430" s="66" t="s">
        <v>174</v>
      </c>
      <c r="E430" s="67" t="s">
        <v>271</v>
      </c>
      <c r="F430" s="65"/>
      <c r="G430" s="66" t="s">
        <v>172</v>
      </c>
      <c r="H430" s="67" t="s">
        <v>271</v>
      </c>
      <c r="I430" s="65"/>
      <c r="J430" s="65"/>
    </row>
    <row r="431" spans="1:12" x14ac:dyDescent="0.4">
      <c r="A431" s="66" t="s">
        <v>11</v>
      </c>
      <c r="B431" s="49">
        <v>-0.29120000000000001</v>
      </c>
      <c r="C431" s="65"/>
      <c r="D431" s="66" t="s">
        <v>11</v>
      </c>
      <c r="E431" s="49">
        <v>-0.30259999999999998</v>
      </c>
      <c r="F431" s="65"/>
      <c r="G431" s="66" t="s">
        <v>11</v>
      </c>
      <c r="H431" s="49">
        <v>-0.30359999999999998</v>
      </c>
      <c r="I431" s="66" t="s">
        <v>2</v>
      </c>
      <c r="J431" s="69">
        <v>3.58</v>
      </c>
    </row>
    <row r="432" spans="1:12" x14ac:dyDescent="0.4">
      <c r="A432" s="66" t="s">
        <v>19</v>
      </c>
      <c r="B432" s="68">
        <v>32.597000000000001</v>
      </c>
      <c r="C432" s="65"/>
      <c r="D432" s="66" t="s">
        <v>19</v>
      </c>
      <c r="E432" s="68">
        <v>30.373000000000001</v>
      </c>
      <c r="F432" s="65"/>
      <c r="G432" s="66" t="s">
        <v>19</v>
      </c>
      <c r="H432" s="1">
        <v>31.823</v>
      </c>
      <c r="I432" s="66" t="s">
        <v>252</v>
      </c>
      <c r="J432" s="69">
        <v>5.7350000000000003</v>
      </c>
    </row>
    <row r="433" spans="1:10" x14ac:dyDescent="0.4">
      <c r="A433" s="66" t="s">
        <v>0</v>
      </c>
      <c r="B433" s="69">
        <v>4.1000000000000002E-2</v>
      </c>
      <c r="C433" s="65"/>
      <c r="D433" s="66" t="s">
        <v>0</v>
      </c>
      <c r="E433" s="69">
        <v>4.1000000000000002E-2</v>
      </c>
      <c r="F433" s="65"/>
      <c r="G433" s="66" t="s">
        <v>0</v>
      </c>
      <c r="H433" s="69">
        <v>4.1000000000000002E-2</v>
      </c>
      <c r="I433" s="65"/>
      <c r="J433" s="65"/>
    </row>
    <row r="434" spans="1:10" x14ac:dyDescent="0.4">
      <c r="A434" s="70" t="s">
        <v>1</v>
      </c>
      <c r="B434" s="1">
        <v>5.0860000000000003</v>
      </c>
      <c r="C434" s="65"/>
      <c r="D434" s="70" t="s">
        <v>1</v>
      </c>
      <c r="E434" s="1">
        <v>5.0860000000000003</v>
      </c>
      <c r="F434" s="65"/>
      <c r="G434" s="70" t="s">
        <v>1</v>
      </c>
      <c r="H434" s="1">
        <v>5.0860000000000003</v>
      </c>
      <c r="J434" s="65"/>
    </row>
    <row r="436" spans="1:10" x14ac:dyDescent="0.4">
      <c r="A436" s="66" t="s">
        <v>49</v>
      </c>
      <c r="B436" s="67" t="s">
        <v>159</v>
      </c>
      <c r="C436" s="65"/>
      <c r="D436" s="66" t="s">
        <v>174</v>
      </c>
      <c r="E436" s="67" t="s">
        <v>159</v>
      </c>
      <c r="F436" s="65"/>
      <c r="G436" s="66" t="s">
        <v>172</v>
      </c>
      <c r="H436" s="67" t="s">
        <v>159</v>
      </c>
      <c r="I436" s="65"/>
      <c r="J436" s="65"/>
    </row>
    <row r="437" spans="1:10" x14ac:dyDescent="0.4">
      <c r="A437" s="66" t="s">
        <v>11</v>
      </c>
      <c r="B437" s="49">
        <v>-2.3519999999999999</v>
      </c>
      <c r="C437" s="65"/>
      <c r="D437" s="66" t="s">
        <v>11</v>
      </c>
      <c r="E437" s="49">
        <v>-2.3616999999999999</v>
      </c>
      <c r="F437" s="65"/>
      <c r="G437" s="66" t="s">
        <v>11</v>
      </c>
      <c r="H437" s="49">
        <v>-2.3586999999999998</v>
      </c>
      <c r="I437" s="66" t="s">
        <v>2</v>
      </c>
      <c r="J437" s="69">
        <v>3.5489999999999999</v>
      </c>
    </row>
    <row r="438" spans="1:10" x14ac:dyDescent="0.4">
      <c r="A438" s="66" t="s">
        <v>19</v>
      </c>
      <c r="B438" s="68">
        <v>31.123000000000001</v>
      </c>
      <c r="C438" s="65"/>
      <c r="D438" s="66" t="s">
        <v>19</v>
      </c>
      <c r="E438" s="68">
        <v>31.132999999999999</v>
      </c>
      <c r="F438" s="65"/>
      <c r="G438" s="66" t="s">
        <v>19</v>
      </c>
      <c r="H438" s="1">
        <v>31.295999999999999</v>
      </c>
      <c r="I438" s="66" t="s">
        <v>252</v>
      </c>
      <c r="J438" s="69">
        <v>5.7380000000000004</v>
      </c>
    </row>
    <row r="439" spans="1:10" x14ac:dyDescent="0.4">
      <c r="A439" s="66" t="s">
        <v>0</v>
      </c>
      <c r="B439" s="69">
        <v>0.158</v>
      </c>
      <c r="C439" s="65"/>
      <c r="D439" s="66" t="s">
        <v>0</v>
      </c>
      <c r="E439" s="69">
        <v>0.158</v>
      </c>
      <c r="F439" s="65"/>
      <c r="G439" s="66" t="s">
        <v>0</v>
      </c>
      <c r="H439" s="69">
        <v>0.158</v>
      </c>
      <c r="I439" s="65"/>
      <c r="J439" s="65"/>
    </row>
    <row r="440" spans="1:10" x14ac:dyDescent="0.4">
      <c r="A440" s="70" t="s">
        <v>1</v>
      </c>
      <c r="B440" s="1">
        <v>4.1470000000000002</v>
      </c>
      <c r="C440" s="65"/>
      <c r="D440" s="70" t="s">
        <v>1</v>
      </c>
      <c r="E440" s="1">
        <v>4.1470000000000002</v>
      </c>
      <c r="F440" s="65"/>
      <c r="G440" s="70" t="s">
        <v>1</v>
      </c>
      <c r="H440" s="1">
        <v>4.1470000000000002</v>
      </c>
      <c r="J440" s="65"/>
    </row>
    <row r="442" spans="1:10" x14ac:dyDescent="0.4">
      <c r="A442" s="66" t="s">
        <v>49</v>
      </c>
      <c r="B442" s="67" t="s">
        <v>160</v>
      </c>
      <c r="C442" s="65"/>
      <c r="D442" s="66" t="s">
        <v>174</v>
      </c>
      <c r="E442" s="67" t="s">
        <v>160</v>
      </c>
      <c r="F442" s="65"/>
      <c r="G442" s="66" t="s">
        <v>172</v>
      </c>
      <c r="H442" s="67" t="s">
        <v>160</v>
      </c>
      <c r="I442" s="65"/>
      <c r="J442" s="65"/>
    </row>
    <row r="443" spans="1:10" x14ac:dyDescent="0.4">
      <c r="A443" s="66" t="s">
        <v>11</v>
      </c>
      <c r="B443" s="49">
        <v>-3.7126000000000001</v>
      </c>
      <c r="C443" s="65"/>
      <c r="D443" s="66" t="s">
        <v>11</v>
      </c>
      <c r="E443" s="49">
        <v>-3.665</v>
      </c>
      <c r="F443" s="65"/>
      <c r="G443" s="66" t="s">
        <v>11</v>
      </c>
      <c r="H443" s="49">
        <v>-3.6983000000000001</v>
      </c>
      <c r="I443" s="66" t="s">
        <v>2</v>
      </c>
      <c r="J443" s="69">
        <v>3.548</v>
      </c>
    </row>
    <row r="444" spans="1:10" x14ac:dyDescent="0.4">
      <c r="A444" s="66" t="s">
        <v>19</v>
      </c>
      <c r="B444" s="68">
        <v>32.207000000000001</v>
      </c>
      <c r="C444" s="65"/>
      <c r="D444" s="66" t="s">
        <v>19</v>
      </c>
      <c r="E444" s="68">
        <v>32.106000000000002</v>
      </c>
      <c r="F444" s="65"/>
      <c r="G444" s="66" t="s">
        <v>19</v>
      </c>
      <c r="H444" s="1">
        <v>31.847000000000001</v>
      </c>
      <c r="I444" s="66" t="s">
        <v>252</v>
      </c>
      <c r="J444" s="69">
        <v>5.8410000000000002</v>
      </c>
    </row>
    <row r="445" spans="1:10" x14ac:dyDescent="0.4">
      <c r="A445" s="66" t="s">
        <v>0</v>
      </c>
      <c r="B445" s="69">
        <v>0.23899999999999999</v>
      </c>
      <c r="C445" s="65"/>
      <c r="D445" s="66" t="s">
        <v>0</v>
      </c>
      <c r="E445" s="69">
        <v>0.23899999999999999</v>
      </c>
      <c r="F445" s="65"/>
      <c r="G445" s="66" t="s">
        <v>0</v>
      </c>
      <c r="H445" s="69">
        <v>0.23899999999999999</v>
      </c>
      <c r="I445" s="65"/>
      <c r="J445" s="65"/>
    </row>
    <row r="446" spans="1:10" x14ac:dyDescent="0.4">
      <c r="A446" s="70" t="s">
        <v>1</v>
      </c>
      <c r="B446" s="1">
        <v>3.62</v>
      </c>
      <c r="C446" s="65"/>
      <c r="D446" s="70" t="s">
        <v>1</v>
      </c>
      <c r="E446" s="1">
        <v>3.62</v>
      </c>
      <c r="F446" s="65"/>
      <c r="G446" s="70" t="s">
        <v>1</v>
      </c>
      <c r="H446" s="1">
        <v>3.62</v>
      </c>
      <c r="J446" s="65"/>
    </row>
    <row r="448" spans="1:10" x14ac:dyDescent="0.4">
      <c r="A448" s="66" t="s">
        <v>49</v>
      </c>
      <c r="B448" s="67" t="s">
        <v>165</v>
      </c>
      <c r="C448" s="65"/>
      <c r="D448" s="66" t="s">
        <v>174</v>
      </c>
      <c r="E448" s="67" t="s">
        <v>165</v>
      </c>
      <c r="F448" s="65"/>
      <c r="G448" s="66" t="s">
        <v>172</v>
      </c>
      <c r="H448" s="67" t="s">
        <v>324</v>
      </c>
      <c r="I448" s="65"/>
      <c r="J448" s="65"/>
    </row>
    <row r="449" spans="1:10" x14ac:dyDescent="0.4">
      <c r="A449" s="66" t="s">
        <v>11</v>
      </c>
      <c r="B449" s="49">
        <v>-3.6695000000000002</v>
      </c>
      <c r="C449" s="65"/>
      <c r="D449" s="66" t="s">
        <v>11</v>
      </c>
      <c r="E449" s="49">
        <v>-3.7507000000000001</v>
      </c>
      <c r="F449" s="65"/>
      <c r="G449" s="66" t="s">
        <v>11</v>
      </c>
      <c r="H449" s="49">
        <v>-3.7130000000000001</v>
      </c>
      <c r="I449" s="66" t="s">
        <v>2</v>
      </c>
      <c r="J449" s="1">
        <v>3.5369999999999999</v>
      </c>
    </row>
    <row r="450" spans="1:10" x14ac:dyDescent="0.4">
      <c r="A450" s="66" t="s">
        <v>19</v>
      </c>
      <c r="B450" s="68">
        <v>32.330980048250005</v>
      </c>
      <c r="C450" s="65"/>
      <c r="D450" s="66" t="s">
        <v>19</v>
      </c>
      <c r="E450" s="68">
        <v>31.706</v>
      </c>
      <c r="F450" s="65"/>
      <c r="G450" s="66" t="s">
        <v>19</v>
      </c>
      <c r="H450" s="1">
        <v>31.672231932347774</v>
      </c>
      <c r="I450" s="66" t="s">
        <v>252</v>
      </c>
      <c r="J450" s="1">
        <v>5.8466610000000001</v>
      </c>
    </row>
    <row r="451" spans="1:10" x14ac:dyDescent="0.4">
      <c r="A451" s="66" t="s">
        <v>0</v>
      </c>
      <c r="B451" s="69">
        <v>0.26</v>
      </c>
      <c r="C451" s="65"/>
      <c r="D451" s="66" t="s">
        <v>0</v>
      </c>
      <c r="E451" s="69">
        <v>0.26</v>
      </c>
      <c r="F451" s="65"/>
      <c r="G451" s="66" t="s">
        <v>0</v>
      </c>
      <c r="H451" s="69">
        <v>0.26</v>
      </c>
      <c r="I451" s="67" t="s">
        <v>248</v>
      </c>
      <c r="J451" s="1">
        <v>1.653</v>
      </c>
    </row>
    <row r="452" spans="1:10" x14ac:dyDescent="0.4">
      <c r="A452" s="70" t="s">
        <v>1</v>
      </c>
      <c r="B452" s="1">
        <v>3.4940000000000002</v>
      </c>
      <c r="C452" s="65"/>
      <c r="D452" s="70" t="s">
        <v>1</v>
      </c>
      <c r="E452" s="1">
        <v>3.4940000000000002</v>
      </c>
      <c r="F452" s="65"/>
      <c r="G452" s="70" t="s">
        <v>1</v>
      </c>
      <c r="H452" s="1">
        <v>3.4940000000000002</v>
      </c>
      <c r="J452" s="65"/>
    </row>
    <row r="454" spans="1:10" x14ac:dyDescent="0.4">
      <c r="A454" s="66" t="s">
        <v>49</v>
      </c>
      <c r="B454" s="67" t="s">
        <v>216</v>
      </c>
      <c r="C454" s="65"/>
      <c r="D454" s="66" t="s">
        <v>174</v>
      </c>
      <c r="E454" s="67" t="s">
        <v>335</v>
      </c>
      <c r="F454" s="65"/>
      <c r="G454" s="66" t="s">
        <v>172</v>
      </c>
      <c r="H454" s="67" t="s">
        <v>335</v>
      </c>
      <c r="I454" s="65"/>
      <c r="J454" s="65"/>
    </row>
    <row r="455" spans="1:10" x14ac:dyDescent="0.4">
      <c r="A455" s="66" t="s">
        <v>11</v>
      </c>
      <c r="B455" s="49">
        <v>-4.1007999999999996</v>
      </c>
      <c r="C455" s="65"/>
      <c r="D455" s="66" t="s">
        <v>11</v>
      </c>
      <c r="E455" s="49">
        <v>-3.9339</v>
      </c>
      <c r="F455" s="65"/>
      <c r="G455" s="66" t="s">
        <v>11</v>
      </c>
      <c r="H455" s="49">
        <v>-4.0557999999999996</v>
      </c>
      <c r="I455" s="66" t="s">
        <v>2</v>
      </c>
      <c r="J455" s="1">
        <v>4.0069999999999997</v>
      </c>
    </row>
    <row r="456" spans="1:10" x14ac:dyDescent="0.4">
      <c r="A456" s="66" t="s">
        <v>19</v>
      </c>
      <c r="B456" s="68">
        <v>45.384999999999998</v>
      </c>
      <c r="C456" s="65"/>
      <c r="D456" s="66" t="s">
        <v>19</v>
      </c>
      <c r="E456" s="68">
        <v>45.380492891999999</v>
      </c>
      <c r="F456" s="65"/>
      <c r="G456" s="66" t="s">
        <v>19</v>
      </c>
      <c r="H456" s="1">
        <v>45.325877036908921</v>
      </c>
      <c r="I456" s="66" t="s">
        <v>252</v>
      </c>
      <c r="J456" s="69">
        <v>6.5193889999999994</v>
      </c>
    </row>
    <row r="457" spans="1:10" x14ac:dyDescent="0.4">
      <c r="A457" s="66" t="s">
        <v>0</v>
      </c>
      <c r="B457" s="69">
        <v>0.151</v>
      </c>
      <c r="C457" s="65"/>
      <c r="D457" s="66" t="s">
        <v>0</v>
      </c>
      <c r="E457" s="69">
        <v>0.151</v>
      </c>
      <c r="F457" s="65"/>
      <c r="G457" s="66" t="s">
        <v>0</v>
      </c>
      <c r="H457" s="69">
        <v>0.151</v>
      </c>
      <c r="I457" s="67" t="s">
        <v>248</v>
      </c>
      <c r="J457" s="1">
        <v>1.627</v>
      </c>
    </row>
    <row r="458" spans="1:10" x14ac:dyDescent="0.4">
      <c r="A458" s="70" t="s">
        <v>1</v>
      </c>
      <c r="B458" s="1">
        <v>2.0489999999999999</v>
      </c>
      <c r="C458" s="65"/>
      <c r="D458" s="70" t="s">
        <v>1</v>
      </c>
      <c r="E458" s="1">
        <v>2.0489999999999999</v>
      </c>
      <c r="F458" s="65"/>
      <c r="G458" s="70" t="s">
        <v>1</v>
      </c>
      <c r="H458" s="1">
        <v>2.0489999999999999</v>
      </c>
      <c r="J458" s="65"/>
    </row>
    <row r="460" spans="1:10" x14ac:dyDescent="0.4">
      <c r="A460" s="66" t="s">
        <v>49</v>
      </c>
      <c r="B460" s="67" t="s">
        <v>161</v>
      </c>
      <c r="C460" s="65"/>
      <c r="D460" s="66" t="s">
        <v>174</v>
      </c>
      <c r="E460" s="67" t="s">
        <v>325</v>
      </c>
      <c r="F460" s="65"/>
      <c r="G460" s="66" t="s">
        <v>172</v>
      </c>
      <c r="H460" s="67" t="s">
        <v>325</v>
      </c>
      <c r="I460" s="65"/>
      <c r="J460" s="65"/>
    </row>
    <row r="461" spans="1:10" x14ac:dyDescent="0.4">
      <c r="A461" s="66" t="s">
        <v>11</v>
      </c>
      <c r="B461" s="49">
        <v>-7.4138999999999999</v>
      </c>
      <c r="C461" s="65"/>
      <c r="D461" s="66" t="s">
        <v>11</v>
      </c>
      <c r="E461" s="49">
        <v>-7.2039</v>
      </c>
      <c r="F461" s="65"/>
      <c r="G461" s="66" t="s">
        <v>11</v>
      </c>
      <c r="H461" s="49">
        <v>-7.3070000000000004</v>
      </c>
      <c r="I461" s="66" t="s">
        <v>2</v>
      </c>
      <c r="J461" s="1">
        <v>3.552</v>
      </c>
    </row>
    <row r="462" spans="1:10" x14ac:dyDescent="0.4">
      <c r="A462" s="66" t="s">
        <v>19</v>
      </c>
      <c r="B462" s="68">
        <v>32.029000000000003</v>
      </c>
      <c r="C462" s="65"/>
      <c r="D462" s="66" t="s">
        <v>19</v>
      </c>
      <c r="E462" s="68">
        <v>32.433946915999996</v>
      </c>
      <c r="F462" s="65"/>
      <c r="G462" s="66" t="s">
        <v>19</v>
      </c>
      <c r="H462" s="1">
        <v>32.600839905693441</v>
      </c>
      <c r="I462" s="66" t="s">
        <v>252</v>
      </c>
      <c r="J462" s="69">
        <v>5.9673600000000002</v>
      </c>
    </row>
    <row r="463" spans="1:10" x14ac:dyDescent="0.4">
      <c r="A463" s="66" t="s">
        <v>0</v>
      </c>
      <c r="B463" s="69">
        <v>0.34599999999999997</v>
      </c>
      <c r="C463" s="65"/>
      <c r="D463" s="66" t="s">
        <v>0</v>
      </c>
      <c r="E463" s="69">
        <v>0.34599999999999997</v>
      </c>
      <c r="F463" s="65"/>
      <c r="G463" s="66" t="s">
        <v>0</v>
      </c>
      <c r="H463" s="69">
        <v>0.34599999999999997</v>
      </c>
      <c r="I463" s="67" t="s">
        <v>248</v>
      </c>
      <c r="J463" s="1">
        <v>1.68</v>
      </c>
    </row>
    <row r="464" spans="1:10" x14ac:dyDescent="0.4">
      <c r="A464" s="70" t="s">
        <v>1</v>
      </c>
      <c r="B464" s="1">
        <v>2.3109999999999999</v>
      </c>
      <c r="C464" s="65"/>
      <c r="D464" s="70" t="s">
        <v>1</v>
      </c>
      <c r="E464" s="1">
        <v>2.3109999999999999</v>
      </c>
      <c r="F464" s="65"/>
      <c r="G464" s="70" t="s">
        <v>1</v>
      </c>
      <c r="H464" s="1">
        <v>2.3109999999999999</v>
      </c>
      <c r="J464" s="65"/>
    </row>
    <row r="466" spans="1:10" x14ac:dyDescent="0.4">
      <c r="A466" s="66" t="s">
        <v>49</v>
      </c>
      <c r="B466" s="67" t="s">
        <v>218</v>
      </c>
      <c r="C466" s="65"/>
      <c r="D466" s="66" t="s">
        <v>174</v>
      </c>
      <c r="E466" s="67" t="s">
        <v>305</v>
      </c>
      <c r="F466" s="65"/>
      <c r="G466" s="66" t="s">
        <v>172</v>
      </c>
      <c r="H466" s="67" t="s">
        <v>305</v>
      </c>
      <c r="I466" s="65"/>
      <c r="J466" s="65"/>
    </row>
    <row r="467" spans="1:10" x14ac:dyDescent="0.4">
      <c r="A467" s="66" t="s">
        <v>11</v>
      </c>
      <c r="B467" s="49">
        <v>-9.5146999999999995</v>
      </c>
      <c r="C467" s="65"/>
      <c r="D467" s="66" t="s">
        <v>11</v>
      </c>
      <c r="E467" s="49">
        <v>-9.2207000000000008</v>
      </c>
      <c r="F467" s="65"/>
      <c r="G467" s="66" t="s">
        <v>11</v>
      </c>
      <c r="H467" s="49">
        <v>-9.3926999999999996</v>
      </c>
      <c r="I467" s="66" t="s">
        <v>2</v>
      </c>
      <c r="J467" s="1">
        <v>3.19</v>
      </c>
    </row>
    <row r="468" spans="1:10" x14ac:dyDescent="0.4">
      <c r="A468" s="66" t="s">
        <v>19</v>
      </c>
      <c r="B468" s="68">
        <v>25.21</v>
      </c>
      <c r="C468" s="65"/>
      <c r="D468" s="66" t="s">
        <v>19</v>
      </c>
      <c r="E468" s="68">
        <v>24.857124866500001</v>
      </c>
      <c r="F468" s="65"/>
      <c r="G468" s="66" t="s">
        <v>19</v>
      </c>
      <c r="H468" s="1">
        <v>25.048422779465568</v>
      </c>
      <c r="I468" s="66" t="s">
        <v>252</v>
      </c>
      <c r="J468" s="69">
        <v>5.6845800000000004</v>
      </c>
    </row>
    <row r="469" spans="1:10" x14ac:dyDescent="0.4">
      <c r="A469" s="66" t="s">
        <v>0</v>
      </c>
      <c r="B469" s="69">
        <v>0.57699999999999996</v>
      </c>
      <c r="C469" s="65"/>
      <c r="D469" s="66" t="s">
        <v>0</v>
      </c>
      <c r="E469" s="69">
        <v>0.57699999999999996</v>
      </c>
      <c r="F469" s="65"/>
      <c r="G469" s="66" t="s">
        <v>0</v>
      </c>
      <c r="H469" s="69">
        <v>0.57699999999999996</v>
      </c>
      <c r="I469" s="67" t="s">
        <v>248</v>
      </c>
      <c r="J469" s="1">
        <v>1.782</v>
      </c>
    </row>
    <row r="470" spans="1:10" x14ac:dyDescent="0.4">
      <c r="A470" s="70" t="s">
        <v>1</v>
      </c>
      <c r="B470" s="1">
        <v>2.94</v>
      </c>
      <c r="C470" s="65"/>
      <c r="D470" s="70" t="s">
        <v>1</v>
      </c>
      <c r="E470" s="1">
        <v>2.94</v>
      </c>
      <c r="F470" s="65"/>
      <c r="G470" s="70" t="s">
        <v>1</v>
      </c>
      <c r="H470" s="1">
        <v>2.94</v>
      </c>
      <c r="J470" s="65"/>
    </row>
    <row r="472" spans="1:10" x14ac:dyDescent="0.4">
      <c r="A472" s="66" t="s">
        <v>49</v>
      </c>
      <c r="B472" s="67" t="s">
        <v>219</v>
      </c>
      <c r="C472" s="65"/>
      <c r="D472" s="66" t="s">
        <v>174</v>
      </c>
      <c r="E472" s="67" t="s">
        <v>219</v>
      </c>
      <c r="F472" s="65"/>
      <c r="G472" s="66" t="s">
        <v>172</v>
      </c>
      <c r="H472" s="67" t="s">
        <v>336</v>
      </c>
      <c r="I472" s="65"/>
      <c r="J472" s="65"/>
    </row>
    <row r="473" spans="1:10" x14ac:dyDescent="0.4">
      <c r="A473" s="66" t="s">
        <v>11</v>
      </c>
      <c r="B473" s="49">
        <v>-10.919</v>
      </c>
      <c r="C473" s="65"/>
      <c r="D473" s="66" t="s">
        <v>11</v>
      </c>
      <c r="E473" s="49">
        <v>-11.02</v>
      </c>
      <c r="F473" s="65"/>
      <c r="G473" s="66" t="s">
        <v>11</v>
      </c>
      <c r="H473" s="49">
        <v>-10.929399999999999</v>
      </c>
      <c r="I473" s="66" t="s">
        <v>2</v>
      </c>
      <c r="J473" s="1">
        <v>2.9860000000000002</v>
      </c>
    </row>
    <row r="474" spans="1:10" x14ac:dyDescent="0.4">
      <c r="A474" s="66" t="s">
        <v>19</v>
      </c>
      <c r="B474" s="68">
        <v>21.765999999999998</v>
      </c>
      <c r="C474" s="65"/>
      <c r="D474" s="66" t="s">
        <v>19</v>
      </c>
      <c r="E474" s="68">
        <v>20.228000000000002</v>
      </c>
      <c r="F474" s="65"/>
      <c r="G474" s="66" t="s">
        <v>19</v>
      </c>
      <c r="H474" s="1">
        <v>21.154663170648895</v>
      </c>
      <c r="I474" s="66" t="s">
        <v>252</v>
      </c>
      <c r="J474" s="69">
        <v>5.4793099999999999</v>
      </c>
    </row>
    <row r="475" spans="1:10" x14ac:dyDescent="0.4">
      <c r="A475" s="66" t="s">
        <v>0</v>
      </c>
      <c r="B475" s="69">
        <v>0.89900000000000002</v>
      </c>
      <c r="C475" s="65"/>
      <c r="D475" s="66" t="s">
        <v>0</v>
      </c>
      <c r="E475" s="69">
        <v>0.89900000000000002</v>
      </c>
      <c r="F475" s="65"/>
      <c r="G475" s="66" t="s">
        <v>0</v>
      </c>
      <c r="H475" s="69">
        <v>0.89900000000000002</v>
      </c>
      <c r="I475" s="67" t="s">
        <v>248</v>
      </c>
      <c r="J475" s="1">
        <v>1.835</v>
      </c>
    </row>
    <row r="476" spans="1:10" x14ac:dyDescent="0.4">
      <c r="A476" s="70" t="s">
        <v>1</v>
      </c>
      <c r="B476" s="1">
        <v>3.9710000000000001</v>
      </c>
      <c r="C476" s="65"/>
      <c r="D476" s="70" t="s">
        <v>1</v>
      </c>
      <c r="E476" s="1">
        <v>3.9710000000000001</v>
      </c>
      <c r="F476" s="65"/>
      <c r="G476" s="70" t="s">
        <v>1</v>
      </c>
      <c r="H476" s="1">
        <v>3.9710000000000001</v>
      </c>
      <c r="J476" s="65"/>
    </row>
    <row r="478" spans="1:10" x14ac:dyDescent="0.4">
      <c r="A478" s="66" t="s">
        <v>49</v>
      </c>
      <c r="B478" s="67" t="s">
        <v>221</v>
      </c>
      <c r="C478" s="65"/>
      <c r="D478" s="66" t="s">
        <v>174</v>
      </c>
      <c r="E478" s="67" t="s">
        <v>221</v>
      </c>
      <c r="F478" s="65"/>
      <c r="G478" s="66" t="s">
        <v>172</v>
      </c>
      <c r="H478" s="67" t="s">
        <v>337</v>
      </c>
      <c r="I478" s="65"/>
      <c r="J478" s="65"/>
    </row>
    <row r="479" spans="1:10" x14ac:dyDescent="0.4">
      <c r="A479" s="66" t="s">
        <v>11</v>
      </c>
      <c r="B479" s="49">
        <v>-12.060600000000001</v>
      </c>
      <c r="C479" s="65"/>
      <c r="D479" s="66" t="s">
        <v>11</v>
      </c>
      <c r="E479" s="49">
        <v>-12.500299999999999</v>
      </c>
      <c r="F479" s="65"/>
      <c r="G479" s="66" t="s">
        <v>11</v>
      </c>
      <c r="H479" s="49">
        <v>-12.2058</v>
      </c>
      <c r="I479" s="66" t="s">
        <v>2</v>
      </c>
      <c r="J479" s="1">
        <v>2.7989999999999999</v>
      </c>
    </row>
    <row r="480" spans="1:10" x14ac:dyDescent="0.4">
      <c r="A480" s="66" t="s">
        <v>19</v>
      </c>
      <c r="B480" s="68">
        <v>20.620823744249996</v>
      </c>
      <c r="C480" s="65"/>
      <c r="D480" s="66" t="s">
        <v>19</v>
      </c>
      <c r="E480" s="68">
        <v>17.754999999999999</v>
      </c>
      <c r="F480" s="65"/>
      <c r="G480" s="66" t="s">
        <v>19</v>
      </c>
      <c r="H480" s="1">
        <v>20.557354831786775</v>
      </c>
      <c r="I480" s="66" t="s">
        <v>252</v>
      </c>
      <c r="J480" s="69">
        <v>6.0598349999999996</v>
      </c>
    </row>
    <row r="481" spans="1:10" x14ac:dyDescent="0.4">
      <c r="A481" s="66" t="s">
        <v>0</v>
      </c>
      <c r="B481" s="69">
        <v>1.272</v>
      </c>
      <c r="C481" s="65"/>
      <c r="D481" s="66" t="s">
        <v>0</v>
      </c>
      <c r="E481" s="69">
        <v>1.272</v>
      </c>
      <c r="F481" s="65"/>
      <c r="G481" s="66" t="s">
        <v>0</v>
      </c>
      <c r="H481" s="69">
        <v>1.272</v>
      </c>
      <c r="I481" s="67" t="s">
        <v>248</v>
      </c>
      <c r="J481" s="67">
        <v>2.165</v>
      </c>
    </row>
    <row r="482" spans="1:10" x14ac:dyDescent="0.4">
      <c r="A482" s="70" t="s">
        <v>1</v>
      </c>
      <c r="B482" s="1">
        <v>4.274</v>
      </c>
      <c r="C482" s="65"/>
      <c r="D482" s="70" t="s">
        <v>1</v>
      </c>
      <c r="E482" s="1">
        <v>4.274</v>
      </c>
      <c r="F482" s="65"/>
      <c r="G482" s="70" t="s">
        <v>1</v>
      </c>
      <c r="H482" s="1">
        <v>4.274</v>
      </c>
      <c r="J482" s="65"/>
    </row>
    <row r="484" spans="1:10" x14ac:dyDescent="0.4">
      <c r="A484" s="66" t="s">
        <v>49</v>
      </c>
      <c r="B484" s="67" t="s">
        <v>240</v>
      </c>
      <c r="C484" s="65"/>
      <c r="D484" s="66" t="s">
        <v>174</v>
      </c>
      <c r="E484" s="67" t="s">
        <v>240</v>
      </c>
      <c r="F484" s="65"/>
      <c r="G484" s="66" t="s">
        <v>172</v>
      </c>
      <c r="H484" s="67" t="s">
        <v>326</v>
      </c>
      <c r="I484" s="65"/>
      <c r="J484" s="65"/>
    </row>
    <row r="485" spans="1:10" x14ac:dyDescent="0.4">
      <c r="A485" s="66" t="s">
        <v>11</v>
      </c>
      <c r="B485" s="49">
        <v>-13.990600000000001</v>
      </c>
      <c r="C485" s="65"/>
      <c r="D485" s="66" t="s">
        <v>11</v>
      </c>
      <c r="E485" s="49">
        <v>-13.722099999999999</v>
      </c>
      <c r="F485" s="65"/>
      <c r="G485" s="66" t="s">
        <v>11</v>
      </c>
      <c r="H485" s="49">
        <v>-13.5847</v>
      </c>
      <c r="I485" s="66" t="s">
        <v>2</v>
      </c>
      <c r="J485" s="1">
        <v>3.4540000000000002</v>
      </c>
    </row>
    <row r="486" spans="1:10" x14ac:dyDescent="0.4">
      <c r="A486" s="66" t="s">
        <v>19</v>
      </c>
      <c r="B486" s="68">
        <v>27.449000000000002</v>
      </c>
      <c r="C486" s="65"/>
      <c r="D486" s="66" t="s">
        <v>19</v>
      </c>
      <c r="E486" s="68">
        <v>16.484000000000002</v>
      </c>
      <c r="F486" s="65"/>
      <c r="G486" s="66" t="s">
        <v>19</v>
      </c>
      <c r="H486" s="1">
        <v>26.942915125845268</v>
      </c>
      <c r="I486" s="66" t="s">
        <v>252</v>
      </c>
      <c r="J486" s="69">
        <v>5.2155400000000007</v>
      </c>
    </row>
    <row r="487" spans="1:10" x14ac:dyDescent="0.4">
      <c r="A487" s="66" t="s">
        <v>0</v>
      </c>
      <c r="B487" s="69"/>
      <c r="C487" s="65"/>
      <c r="D487" s="66" t="s">
        <v>0</v>
      </c>
      <c r="E487" s="69"/>
      <c r="F487" s="65"/>
      <c r="G487" s="66" t="s">
        <v>0</v>
      </c>
      <c r="H487" s="69"/>
      <c r="I487" s="67" t="s">
        <v>248</v>
      </c>
      <c r="J487" s="1">
        <v>1.51</v>
      </c>
    </row>
    <row r="488" spans="1:10" x14ac:dyDescent="0.4">
      <c r="A488" s="70" t="s">
        <v>1</v>
      </c>
      <c r="B488" s="1"/>
      <c r="C488" s="65"/>
      <c r="D488" s="70" t="s">
        <v>1</v>
      </c>
      <c r="E488" s="1"/>
      <c r="F488" s="65"/>
      <c r="G488" s="70" t="s">
        <v>1</v>
      </c>
      <c r="H488" s="1"/>
      <c r="J488" s="6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fit_5NN_FCC</vt:lpstr>
      <vt:lpstr>fit_6NN_BCC</vt:lpstr>
      <vt:lpstr>fit_5NN_HCP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2024-11-27T07:31:05Z</dcterms:modified>
</cp:coreProperties>
</file>