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029D211-54F9-4A9E-BA3B-0932FDFD9097}" xr6:coauthVersionLast="47" xr6:coauthVersionMax="47" xr10:uidLastSave="{00000000-0000-0000-0000-000000000000}"/>
  <bookViews>
    <workbookView xWindow="420" yWindow="120" windowWidth="15810" windowHeight="15225" activeTab="4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0" i="12" l="1"/>
  <c r="J474" i="12"/>
  <c r="J468" i="12"/>
  <c r="J456" i="12"/>
  <c r="J414" i="12"/>
  <c r="J312" i="12"/>
  <c r="J72" i="12"/>
  <c r="J427" i="12" l="1"/>
  <c r="O4" i="1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330" i="12"/>
  <c r="H96" i="12"/>
  <c r="H90" i="12"/>
  <c r="H42" i="12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<sst xmlns="http://schemas.openxmlformats.org/spreadsheetml/2006/main" count="2385" uniqueCount="328">
  <si>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</si>
  <si>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</si>
  <si>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</si>
  <si>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</si>
  <si>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</si>
  <si>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</si>
  <si>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</si>
  <si>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</si>
  <si>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</si>
  <si>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</si>
  <si>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</si>
  <si>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</si>
  <si>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</si>
  <si>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</si>
  <si>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</si>
  <si>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</si>
  <si>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</si>
  <si>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</si>
  <si>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</si>
  <si>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</si>
  <si>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</si>
  <si>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</si>
  <si>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</si>
  <si>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</si>
  <si>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</si>
  <si>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</si>
  <si>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</si>
  <si>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</si>
  <si>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</si>
  <si>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</si>
  <si>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</si>
  <si>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</si>
  <si>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</si>
  <si>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</si>
  <si>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</si>
  <si>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</si>
  <si>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</si>
  <si>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</si>
  <si>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</si>
  <si>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</si>
  <si>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</si>
  <si>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</si>
  <si>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</si>
  <si>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</si>
  <si>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</si>
  <si>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</si>
  <si>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</si>
  <si>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</si>
  <si>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</si>
  <si>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</si>
  <si>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</si>
  <si>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</si>
  <si>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</si>
  <si>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</si>
  <si>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</si>
  <si>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</si>
  <si>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</si>
  <si>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</si>
  <si>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</si>
  <si>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</si>
  <si>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</si>
  <si>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</si>
  <si>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</si>
  <si>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</si>
  <si>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</si>
  <si>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</si>
  <si>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</si>
  <si>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</si>
  <si>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</si>
  <si>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</si>
  <si>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</si>
  <si>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</si>
  <si>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</si>
  <si>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</si>
  <si>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</si>
  <si>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</si>
  <si>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</si>
  <si>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</si>
  <si>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</si>
  <si>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</si>
  <si>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</si>
  <si>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</si>
  <si>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</si>
  <si>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</si>
  <si>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</si>
  <si>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</si>
  <si>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</si>
  <si>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</si>
  <si>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</si>
  <si>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</si>
  <si>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</si>
  <si>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</si>
  <si>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</si>
  <si>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</si>
  <si>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</si>
  <si>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</si>
  <si>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</si>
  <si>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</si>
  <si>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</si>
  <si>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</si>
  <si>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</si>
  <si>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</si>
  <si>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</si>
  <si>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</si>
  <si>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</si>
  <si>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</si>
  <si>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</si>
  <si>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</si>
  <si>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</si>
  <si>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</si>
  <si>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</si>
  <si>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</si>
  <si>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</si>
  <si>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</si>
  <si>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</si>
  <si>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</si>
  <si>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</si>
  <si>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</si>
  <si>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</si>
  <si>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</si>
  <si>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</si>
  <si>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</si>
  <si>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</si>
  <si>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</si>
  <si>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</si>
  <si>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</si>
  <si>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</si>
  <si>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</si>
  <si>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</si>
  <si>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</si>
  <si>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</si>
  <si>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</si>
  <si>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</si>
  <si>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</si>
  <si>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</si>
  <si>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</si>
  <si>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</si>
  <si>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</si>
  <si>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</si>
  <si>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</si>
  <si>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</si>
  <si>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</si>
  <si>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</si>
  <si>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</si>
  <si>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</si>
  <si>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</si>
  <si>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</si>
  <si>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</si>
  <si>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</si>
  <si>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</si>
  <si>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</si>
  <si>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</si>
  <si>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</si>
  <si>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</si>
  <si>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</si>
  <si>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</si>
  <si>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</si>
  <si>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</si>
  <si>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</si>
  <si>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</si>
  <si>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</si>
  <si>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</si>
  <si>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</si>
  <si>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</si>
  <si>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</si>
  <si>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</si>
  <si>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</si>
  <si>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</si>
  <si>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</si>
  <si>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</si>
  <si>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</si>
  <si>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</si>
  <si>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</si>
  <si>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</si>
  <si>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</si>
  <si>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</si>
  <si>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</si>
  <si>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</si>
  <si>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</si>
  <si>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</si>
  <si>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</si>
  <si>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</si>
  <si>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</si>
  <si>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</si>
  <si>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</si>
  <si>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</si>
  <si>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</si>
  <si>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</si>
  <si>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</si>
  <si>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</si>
  <si>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</si>
  <si>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</si>
  <si>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</si>
  <si>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</si>
  <si>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</si>
  <si>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</si>
  <si>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</si>
  <si>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</si>
  <si>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</si>
  <si>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</si>
  <si>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</si>
  <si>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</si>
  <si>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</si>
  <si>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</si>
  <si>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</si>
  <si>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</si>
  <si>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</si>
  <si>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</si>
  <si>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</si>
  <si>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</si>
  <si>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</si>
  <si>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</si>
  <si>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</si>
  <si>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</si>
  <si>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</si>
  <si>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</si>
  <si>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</si>
  <si>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</si>
  <si>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</si>
  <si>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</si>
  <si>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</si>
  <si>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</si>
  <si>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</si>
  <si>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</si>
  <si>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</si>
  <si>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</si>
  <si>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</si>
  <si>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</si>
  <si>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</si>
  <si>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</si>
  <si>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</si>
  <si>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</si>
  <si>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</si>
  <si>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</si>
  <si>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</si>
  <si>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</si>
  <si>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</si>
  <si>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</si>
  <si>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</si>
  <si>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</si>
  <si>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</si>
  <si>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</si>
  <si>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</si>
  <si>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</si>
  <si>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</si>
  <si>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</si>
  <si>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</si>
  <si>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</si>
  <si>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</si>
  <si>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</si>
  <si>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</si>
  <si>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</si>
  <si>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</si>
  <si>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</si>
  <si>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</si>
  <si>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</si>
  <si>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</si>
  <si>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</si>
  <si>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</si>
  <si>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</si>
  <si>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</si>
  <si>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</si>
  <si>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</si>
  <si>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</si>
  <si>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</si>
  <si>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</si>
  <si>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</si>
  <si>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</si>
  <si>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</si>
  <si>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</si>
  <si>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</si>
  <si>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</si>
  <si>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</si>
  <si>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</si>
  <si>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</si>
  <si>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</si>
  <si>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</si>
  <si>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</si>
  <si>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</si>
  <si>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</si>
  <si>
    <t>Ref (HCP): https://www.nature.com/articles/srep10213.pdf</t>
    <phoneticPr fontId="1"/>
  </si>
  <si>
    <t>c/a</t>
    <phoneticPr fontId="1"/>
  </si>
  <si>
    <t>Simplehexagonal</t>
  </si>
  <si>
    <t>1e12 [dyne/cm^2] = 1e2 [GPa]</t>
    <phoneticPr fontId="1"/>
  </si>
  <si>
    <t>1 [eV/A^3] = 160.21766 [GPa]</t>
    <phoneticPr fontId="1"/>
  </si>
  <si>
    <t>1e12 [dyne/cm^2] = 1e2/160.21766 [eV/A^3]</t>
    <phoneticPr fontId="1"/>
  </si>
  <si>
    <t>maybe, B = Bulk modulus [eV/A^3]</t>
    <phoneticPr fontId="1"/>
  </si>
  <si>
    <t>Data: [1] Materials Project(murnaghan), and [2] Y. Wang et al., Calphad 28 (2004) 79-90.: https://doi.org/10.1016/j.calphad.2004.05.002</t>
    <phoneticPr fontId="1"/>
  </si>
  <si>
    <t>Ref [SC]: https://arxiv.org/pdf/1312.4047</t>
    <phoneticPr fontId="1"/>
  </si>
  <si>
    <t>Zn [2]</t>
    <phoneticPr fontId="1"/>
  </si>
  <si>
    <t>Ga [2]</t>
    <phoneticPr fontId="1"/>
  </si>
  <si>
    <t>As [2]</t>
    <phoneticPr fontId="1"/>
  </si>
  <si>
    <t>Y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</si>
  <si>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</si>
  <si>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</si>
  <si>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</si>
  <si>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</si>
  <si>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</si>
  <si>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</si>
  <si>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</si>
  <si>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</si>
  <si>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</si>
  <si>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</si>
  <si>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</si>
  <si>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</si>
  <si>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</si>
  <si>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Pa [2]</t>
    <phoneticPr fontId="1"/>
  </si>
  <si>
    <t>Te [2]</t>
    <phoneticPr fontId="1"/>
  </si>
  <si>
    <t>Be [2]</t>
    <phoneticPr fontId="1"/>
  </si>
  <si>
    <t>B [2]</t>
    <phoneticPr fontId="1"/>
  </si>
  <si>
    <t>C [2]</t>
    <phoneticPr fontId="1"/>
  </si>
  <si>
    <t>P [2]</t>
    <phoneticPr fontId="1"/>
  </si>
  <si>
    <t>Se [2]</t>
    <phoneticPr fontId="1"/>
  </si>
  <si>
    <t>I [2]</t>
    <phoneticPr fontId="1"/>
  </si>
  <si>
    <t>Al [2]</t>
    <phoneticPr fontId="1"/>
  </si>
  <si>
    <t>S [2]</t>
    <phoneticPr fontId="1"/>
  </si>
  <si>
    <t>Ref (SC): https://iopscience.iop.org/article/10.1088/0953-8984/24/22/225002/pdf</t>
    <phoneticPr fontId="1"/>
  </si>
  <si>
    <t>V [2]</t>
    <phoneticPr fontId="1"/>
  </si>
  <si>
    <t>Mn [2]</t>
    <phoneticPr fontId="1"/>
  </si>
  <si>
    <t>Br [2]</t>
    <phoneticPr fontId="1"/>
  </si>
  <si>
    <t>Nb [2]</t>
    <phoneticPr fontId="1"/>
  </si>
  <si>
    <t>Mo [2]</t>
    <phoneticPr fontId="1"/>
  </si>
  <si>
    <t>Sn [2]</t>
    <phoneticPr fontId="1"/>
  </si>
  <si>
    <t>La [2]</t>
    <phoneticPr fontId="1"/>
  </si>
  <si>
    <t>Nd [2]</t>
    <phoneticPr fontId="1"/>
  </si>
  <si>
    <t>Bi [2]</t>
    <phoneticPr fontId="1"/>
  </si>
  <si>
    <t>Th [2]</t>
    <phoneticPr fontId="1"/>
  </si>
  <si>
    <t>Pu [2]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</si>
</sst>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0" fontId="6" fillId="13" borderId="0" xfId="0" applyFont="1" applyFill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K1" workbookViewId="0">
      <selection activeCell="X5" sqref="R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8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2.5779086418427277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$L$10*SQRT(5)</f>
        <v>5.7643789629444981</v>
      </c>
      <c r="X5" s="72">
        <f>($L$10*SQRT(5)*0.25+$L$10*SQRT(6)*0.75)</f>
        <v>6.1770153227555307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263</v>
      </c>
      <c r="D7" s="2" t="s">
        <v>31</v>
      </c>
      <c r="E7" s="1">
        <v>4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274</v>
      </c>
      <c r="N8" s="1"/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272</v>
      </c>
      <c r="N9" s="3" t="s">
        <v>70</v>
      </c>
      <c r="O9" s="1">
        <f>O4/O5</f>
        <v>2.95</v>
      </c>
      <c r="Q9" s="28" t="s">
        <v>29</v>
      </c>
      <c r="R9" s="72">
        <f>L10</f>
        <v>2.5779086418427277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$L$10*SQRT(5)</f>
        <v>5.7643789629444981</v>
      </c>
      <c r="X9" s="72">
        <f>($L$10*SQRT(5)*0.25+$L$10*SQRT(6)*0.75)</f>
        <v>6.1770153227555307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275</v>
      </c>
      <c r="N11" s="63" t="s">
        <v>264</v>
      </c>
      <c r="O11" s="20">
        <f>G119</f>
        <v>3.277379138034433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2.5779086418427277</v>
      </c>
      <c r="H69" s="59">
        <f t="shared" si="6"/>
        <v>-8.3155999999999999</v>
      </c>
      <c r="I69" s="58">
        <f t="shared" si="2"/>
        <v>-99.787199999999999</v>
      </c>
      <c r="J69" s="58"/>
      <c r="K69">
        <f t="shared" si="3"/>
        <v>-8.4788911021710405</v>
      </c>
      <c r="M69">
        <f t="shared" si="4"/>
        <v>-8.4788911021710405</v>
      </c>
      <c r="N69" s="60">
        <f t="shared" si="5"/>
        <v>266.6398404823322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X5" sqref="R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2.4595728466269828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$L$10*2/(SQRT(3)/2)</f>
        <v>5.6801401803663314</v>
      </c>
      <c r="X5" s="72">
        <f>$L$10*2/(SQRT(3)/2)*0.25+$L$10*SQRT(5)/(SQRT(3)/2)*0.75</f>
        <v>6.1829773819767198</v>
      </c>
      <c r="Y5" s="64">
        <f>$L$10*2/(SQRT(3)/2)*0.25+$L$10*SQRT(5)/(SQRT(3)/2)*0.75</f>
        <v>6.1829773819767198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8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274</v>
      </c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272</v>
      </c>
      <c r="N9" s="3" t="s">
        <v>70</v>
      </c>
      <c r="O9" s="1">
        <f>O4/O5</f>
        <v>2.95</v>
      </c>
      <c r="Q9" s="28" t="s">
        <v>247</v>
      </c>
      <c r="R9" s="72">
        <f>L10</f>
        <v>2.4595728466269828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$L$10*2/(SQRT(3)/2)</f>
        <v>5.6801401803663314</v>
      </c>
      <c r="X9" s="72">
        <f>$L$10*2/(SQRT(3)/2)*0.25+$L$10*SQRT(5)/(SQRT(3)/2)*0.75</f>
        <v>6.1829773819767198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275</v>
      </c>
      <c r="N11" s="63" t="s">
        <v>264</v>
      </c>
      <c r="O11" s="20">
        <f>G119</f>
        <v>3.1522067190832996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2.4595728466269828</v>
      </c>
      <c r="H69" s="53">
        <f t="shared" si="6"/>
        <v>-8.4693000000000005</v>
      </c>
      <c r="I69" s="50">
        <f t="shared" si="2"/>
        <v>-67.754400000000004</v>
      </c>
      <c r="J69" s="50"/>
      <c r="K69">
        <f t="shared" si="3"/>
        <v>-8.4692442489525543</v>
      </c>
      <c r="M69">
        <f t="shared" si="4"/>
        <v>-8.4692442489525543</v>
      </c>
      <c r="N69" s="54">
        <f t="shared" si="5"/>
        <v>3.1081792913429681E-5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J1" workbookViewId="0">
      <selection activeCell="T4" sqref="T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69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69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2.4144465204265759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$H$14</f>
        <v>4.2416817419509449</v>
      </c>
      <c r="X5" s="72">
        <f>$H$14*0.25+SQRT($H$4^2+$H$5^2)*0.75</f>
        <v>4.52109598370083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276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259</v>
      </c>
      <c r="O9" s="1">
        <f>O4/O5</f>
        <v>2.95</v>
      </c>
      <c r="Q9" s="28" t="s">
        <v>29</v>
      </c>
      <c r="R9" s="72">
        <f>L10</f>
        <v>2.4144465204265759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$H$14</f>
        <v>4.2416817419509449</v>
      </c>
      <c r="X9" s="72">
        <f>$H$14*0.25+SQRT($H$4^2+$H$5^2)*0.75</f>
        <v>4.52109598370083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3" t="s">
        <v>264</v>
      </c>
      <c r="O11" s="20">
        <f>G119</f>
        <v>3.1284342224862565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277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2.4144465204265759</v>
      </c>
      <c r="H69" s="59">
        <f t="shared" si="6"/>
        <v>-8.3720999999999997</v>
      </c>
      <c r="I69" s="58">
        <f t="shared" si="2"/>
        <v>-100.4652</v>
      </c>
      <c r="J69" s="58"/>
      <c r="K69">
        <f t="shared" si="3"/>
        <v>-7.8277149694054957</v>
      </c>
      <c r="M69">
        <f t="shared" si="4"/>
        <v>-7.8277149694054957</v>
      </c>
      <c r="N69" s="60">
        <f t="shared" si="5"/>
        <v>2963.5506153537899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v>1.6</v>
      </c>
      <c r="AC4" s="41" t="s">
        <v>242</v>
      </c>
      <c r="AD4" s="42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/>
      <c r="AC7" s="41"/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/>
      <c r="AC9" s="41"/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/>
      <c r="AC10" s="41"/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5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>((AC13+SQRT(AC13^2-4))/2)^2</f>
        <v>2.5000654460560736</v>
      </c>
      <c r="AC13" s="41">
        <f>3*B13*(AA13-1)/C13</f>
        <v>2.213606779661017</v>
      </c>
      <c r="AD13" s="42">
        <f t="shared" ref="AD13:AD15" si="6" xml:space="preserve"> ((SQRT(AB13))^3/(AB13-1)+(SQRT(1/AB13)^3/(1/AB13-1))-2)/6</f>
        <v>3.5601129943502841E-2</v>
      </c>
      <c r="AF13" s="40">
        <v>5.7960000000000003</v>
      </c>
      <c r="AG13" s="47">
        <f t="shared" ref="AG13:AG15" si="7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6"/>
        <v>6.0858926856946084E-2</v>
      </c>
      <c r="AF14" s="40">
        <v>6.3129999999999997</v>
      </c>
      <c r="AG14" s="47">
        <f t="shared" si="7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6"/>
        <v>1.7313520886505691E-2</v>
      </c>
      <c r="AF15" s="40">
        <v>5.99</v>
      </c>
      <c r="AG15" s="47">
        <f t="shared" si="7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v>1.4083810000000001</v>
      </c>
      <c r="AC17" s="41" t="s">
        <v>242</v>
      </c>
      <c r="AD17" s="42">
        <f xml:space="preserve"> ((SQRT(AB17))^3/(AB17-1)+(SQRT(1/AB17)^3/(1/AB17-1))-2)/6</f>
        <v>4.8980199195953018E-3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8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9">((AC20+SQRT(AC20^2-4))/2)^2</f>
        <v>2.5198801585601389</v>
      </c>
      <c r="AC20" s="41">
        <f t="shared" ref="AC20:AC28" si="10">3*B20*(AA20-1)/C20</f>
        <v>2.2173688073394495</v>
      </c>
      <c r="AD20" s="42">
        <f t="shared" ref="AD20:AD25" si="11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0"/>
        <v>3.0560847810626575</v>
      </c>
      <c r="AD21" s="42">
        <f t="shared" ref="AD21" si="12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9"/>
        <v>3.1345875541826009</v>
      </c>
      <c r="AC22" s="41">
        <f t="shared" si="10"/>
        <v>2.335296296296296</v>
      </c>
      <c r="AD22" s="42">
        <f t="shared" si="11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9"/>
        <v>3.7767200385155371</v>
      </c>
      <c r="AC23" s="41">
        <f t="shared" si="10"/>
        <v>2.4579463087248317</v>
      </c>
      <c r="AD23" s="42">
        <f t="shared" si="11"/>
        <v>7.6324384787472013E-2</v>
      </c>
      <c r="AF23" s="40">
        <v>5.617</v>
      </c>
      <c r="AG23" s="47">
        <f t="shared" ref="AG23:AG32" si="13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9"/>
        <v>3.19916680849331</v>
      </c>
      <c r="AC24" s="41">
        <f t="shared" si="10"/>
        <v>2.347711267605634</v>
      </c>
      <c r="AD24" s="42">
        <f t="shared" si="11"/>
        <v>5.7951877934272332E-2</v>
      </c>
      <c r="AF24" s="40">
        <v>5.9669999999999996</v>
      </c>
      <c r="AG24" s="47">
        <f t="shared" si="13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4">((AC25+SQRT(AC25^2-4))/2)^2</f>
        <v>28.440151446942519</v>
      </c>
      <c r="AC25" s="41">
        <f t="shared" si="10"/>
        <v>5.5204450005162498</v>
      </c>
      <c r="AD25" s="42">
        <f t="shared" si="11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9"/>
        <v>7.618332021653929</v>
      </c>
      <c r="AC26" s="41">
        <f t="shared" si="10"/>
        <v>3.1224340425531922</v>
      </c>
      <c r="AD26" s="42">
        <f t="shared" ref="AD26" si="15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9"/>
        <v>5.0276990219299922</v>
      </c>
      <c r="AC27" s="41">
        <f t="shared" si="10"/>
        <v>2.6882330935251799</v>
      </c>
      <c r="AD27" s="42">
        <f t="shared" ref="AD27:AD30" si="16" xml:space="preserve"> ((SQRT(AB27))^3/(AB27-1)+(SQRT(1/AB27)^3/(1/AB27-1))-2)/6</f>
        <v>0.11470551558752999</v>
      </c>
      <c r="AF27" s="40">
        <v>6.3230000000000004</v>
      </c>
      <c r="AG27" s="47">
        <f t="shared" si="13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9"/>
        <v>6.4792946531588216</v>
      </c>
      <c r="AC28" s="41">
        <f t="shared" si="10"/>
        <v>2.9383043478260875</v>
      </c>
      <c r="AD28" s="42">
        <f t="shared" si="16"/>
        <v>0.1563840579710146</v>
      </c>
      <c r="AF28" s="40">
        <v>6.6079999999999997</v>
      </c>
      <c r="AG28" s="47">
        <f t="shared" si="13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6"/>
        <v>5.5735670039939102E-2</v>
      </c>
      <c r="AF29" s="40">
        <v>6.7480000000000002</v>
      </c>
      <c r="AG29" s="47">
        <f t="shared" si="13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9"/>
        <v>2.9479431509361413</v>
      </c>
      <c r="AC30" s="41">
        <f>3*B30*(AA30-1)/C30</f>
        <v>2.2993831168831171</v>
      </c>
      <c r="AD30" s="42">
        <f t="shared" si="16"/>
        <v>4.9897186147186266E-2</v>
      </c>
      <c r="AF30" s="40">
        <v>6.8849999999999998</v>
      </c>
      <c r="AG30" s="47">
        <f t="shared" si="13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7" xml:space="preserve"> ((SQRT(AB32))^3/(AB32-1)+(SQRT(1/AB32)^3/(1/AB32-1))-2)/6</f>
        <v>2.0220057259940472E-2</v>
      </c>
      <c r="AF32" s="40">
        <v>6.3810000000000002</v>
      </c>
      <c r="AG32" s="47">
        <f t="shared" si="13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/>
      <c r="AC33" s="41"/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/>
      <c r="AC34" s="41"/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/>
      <c r="AC35" s="41"/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8">((AC36+SQRT(AC36^2-4))/2)^2</f>
        <v>5.470566890683207</v>
      </c>
      <c r="AC36" s="41">
        <f t="shared" ref="AC36:AC45" si="19">3*B36*(AA36-1)/C36</f>
        <v>2.7664712727272733</v>
      </c>
      <c r="AD36" s="42">
        <f t="shared" ref="AD36:AD37" si="20" xml:space="preserve"> ((SQRT(AB36))^3/(AB36-1)+(SQRT(1/AB36)^3/(1/AB36-1))-2)/6</f>
        <v>0.12774521212121223</v>
      </c>
      <c r="AF36" s="40">
        <v>5.5190000000000001</v>
      </c>
      <c r="AG36" s="47">
        <f t="shared" ref="AG36" si="21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8"/>
        <v>2.9229012813568795</v>
      </c>
      <c r="AC37" s="41">
        <f t="shared" si="19"/>
        <v>2.2945646868537688</v>
      </c>
      <c r="AD37" s="42">
        <f t="shared" si="20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 t="shared" ref="AB38" si="22">((AC38+SQRT(AC38^2-4))/2)^2</f>
        <v>2.6666993878854752</v>
      </c>
      <c r="AC38" s="41">
        <f t="shared" si="19"/>
        <v>2.245371859296482</v>
      </c>
      <c r="AD38" s="42">
        <f t="shared" ref="AD38" si="23" xml:space="preserve"> ((SQRT(AB38))^3/(AB38-1)+(SQRT(1/AB38)^3/(1/AB38-1))-2)/6</f>
        <v>4.0895309882746998E-2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19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19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19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19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19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19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 t="shared" si="25"/>
        <v>4.798594277187302</v>
      </c>
      <c r="AC45" s="41">
        <f t="shared" si="19"/>
        <v>2.647071710526316</v>
      </c>
      <c r="AD45" s="42">
        <f t="shared" ref="AD45" si="35" xml:space="preserve"> ((SQRT(AB45))^3/(AB45-1)+(SQRT(1/AB45)^3/(1/AB45-1))-2)/6</f>
        <v>0.10784528508771925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v>2.73</v>
      </c>
      <c r="AC46" s="41" t="s">
        <v>246</v>
      </c>
      <c r="AD46" s="42">
        <f t="shared" ref="AD46:AD48" si="36" xml:space="preserve"> ((SQRT(AB46))^3/(AB46-1)+(SQRT(1/AB46)^3/(1/AB46-1))-2)/6</f>
        <v>4.2916449475772112E-2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 t="shared" ref="AB70:AB78" si="56">((AC70+SQRT(AC70^2-4))/2)^2</f>
        <v>2.7255740335654943</v>
      </c>
      <c r="AC70" s="41">
        <f>3*B70*(AA70-1)/C70</f>
        <v>2.2566500000000005</v>
      </c>
      <c r="AD70" s="42">
        <f t="shared" ref="AD70" si="57" xml:space="preserve"> ((SQRT(AB70))^3/(AB70-1)+(SQRT(1/AB70)^3/(1/AB70-1))-2)/6</f>
        <v>4.2775000000000084E-2</v>
      </c>
      <c r="AF70" s="40">
        <v>5.2450000000000001</v>
      </c>
      <c r="AG70" s="47">
        <f t="shared" ref="AG70:AG79" si="58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si="56"/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8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6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8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6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8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6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8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 t="shared" si="56"/>
        <v>4.6698147701971484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0.10395490196078423</v>
      </c>
      <c r="AF76" s="40">
        <v>6.96</v>
      </c>
      <c r="AG76" s="47">
        <f t="shared" si="58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v>2.35</v>
      </c>
      <c r="AC77" s="41" t="s">
        <v>246</v>
      </c>
      <c r="AD77" s="42">
        <f t="shared" si="61"/>
        <v>3.0883174121505281E-2</v>
      </c>
      <c r="AF77" s="40">
        <v>7.258</v>
      </c>
      <c r="AG77" s="47">
        <f t="shared" si="58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6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8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((AC79+SQRT(AC79^2-4))/2)^2</f>
        <v>3.0407514718788109</v>
      </c>
      <c r="AC79" s="41">
        <f>3*B79*(AA79-1)/C79</f>
        <v>2.3172435233160624</v>
      </c>
      <c r="AD79" s="42">
        <f t="shared" si="61"/>
        <v>5.2873920552677069E-2</v>
      </c>
      <c r="AF79" s="40">
        <v>6.3490000000000002</v>
      </c>
      <c r="AG79" s="47">
        <f t="shared" si="58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abSelected="1" topLeftCell="A490" workbookViewId="0">
      <selection activeCell="L507" sqref="L507"/>
    </sheetView>
  </sheetViews>
  <sheetFormatPr defaultRowHeight="18.75" x14ac:dyDescent="0.4"/>
  <sheetData>
    <row r="1" spans="1:17" x14ac:dyDescent="0.4">
      <c r="A1" s="71" t="s">
        <v>287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286</v>
      </c>
      <c r="B2" s="65"/>
      <c r="C2" s="65"/>
      <c r="D2" s="65"/>
      <c r="E2" s="65" t="s">
        <v>284</v>
      </c>
      <c r="F2" s="65"/>
      <c r="G2" s="65"/>
      <c r="H2" s="65"/>
      <c r="I2" s="65"/>
      <c r="J2" s="65"/>
    </row>
    <row r="3" spans="1:17" x14ac:dyDescent="0.4">
      <c r="A3" s="37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268</v>
      </c>
      <c r="F4" s="65"/>
      <c r="G4" s="66" t="s">
        <v>172</v>
      </c>
      <c r="H4" s="67" t="s">
        <v>268</v>
      </c>
      <c r="I4" s="65"/>
      <c r="J4" s="65"/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308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4"/>
      <c r="C21" s="65"/>
      <c r="D21" s="65"/>
      <c r="E21" s="74"/>
      <c r="F21" s="65"/>
      <c r="G21" s="65"/>
      <c r="H21" s="74"/>
      <c r="I21" s="65"/>
      <c r="J21" s="65"/>
    </row>
    <row r="22" spans="1:15" x14ac:dyDescent="0.4">
      <c r="A22" s="66" t="s">
        <v>49</v>
      </c>
      <c r="B22" s="67" t="s">
        <v>309</v>
      </c>
      <c r="C22" s="65"/>
      <c r="D22" s="66" t="s">
        <v>174</v>
      </c>
      <c r="E22" s="67" t="s">
        <v>309</v>
      </c>
      <c r="F22" s="65"/>
      <c r="G22" s="66" t="s">
        <v>172</v>
      </c>
      <c r="H22" s="67" t="s">
        <v>309</v>
      </c>
      <c r="I22" s="65"/>
      <c r="J22" s="65"/>
      <c r="L22" s="66" t="s">
        <v>269</v>
      </c>
      <c r="M22" s="67" t="s">
        <v>0</v>
      </c>
      <c r="O22" t="s">
        <v>288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270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281</v>
      </c>
      <c r="J25" s="1">
        <v>0.61960000000000004</v>
      </c>
      <c r="L25" s="66" t="s">
        <v>0</v>
      </c>
      <c r="M25" s="69">
        <v>1.4430000000000001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4"/>
      <c r="C27" s="65"/>
      <c r="D27" s="65"/>
      <c r="E27" s="74"/>
      <c r="F27" s="65"/>
      <c r="G27" s="73"/>
      <c r="H27" s="74"/>
      <c r="J27" s="65"/>
      <c r="L27" s="73"/>
      <c r="M27" s="74"/>
    </row>
    <row r="28" spans="1:15" x14ac:dyDescent="0.4">
      <c r="A28" s="66" t="s">
        <v>49</v>
      </c>
      <c r="B28" s="67" t="s">
        <v>310</v>
      </c>
      <c r="C28" s="65"/>
      <c r="D28" s="66" t="s">
        <v>174</v>
      </c>
      <c r="E28" s="67" t="s">
        <v>310</v>
      </c>
      <c r="F28" s="65"/>
      <c r="G28" s="66" t="s">
        <v>172</v>
      </c>
      <c r="H28" s="67" t="s">
        <v>310</v>
      </c>
      <c r="I28" s="65"/>
      <c r="J28" s="65"/>
      <c r="L28" s="66" t="s">
        <v>269</v>
      </c>
      <c r="M28" s="67" t="s">
        <v>1</v>
      </c>
    </row>
    <row r="29" spans="1:15" x14ac:dyDescent="0.4">
      <c r="A29" s="66" t="s">
        <v>11</v>
      </c>
      <c r="B29" s="67">
        <v>-4.6306000000000003</v>
      </c>
      <c r="C29" s="65"/>
      <c r="D29" s="66" t="s">
        <v>11</v>
      </c>
      <c r="E29" s="69">
        <v>-4.8349000000000002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/>
    </row>
    <row r="30" spans="1:15" x14ac:dyDescent="0.4">
      <c r="A30" s="66" t="s">
        <v>19</v>
      </c>
      <c r="B30" s="68">
        <v>7.4189571840000008</v>
      </c>
      <c r="C30" s="65"/>
      <c r="D30" s="66" t="s">
        <v>19</v>
      </c>
      <c r="E30" s="69">
        <v>6.7491361704999981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/>
    </row>
    <row r="31" spans="1:15" x14ac:dyDescent="0.4">
      <c r="A31" s="66" t="s">
        <v>0</v>
      </c>
      <c r="B31" s="69"/>
      <c r="C31" s="65"/>
      <c r="D31" s="66" t="s">
        <v>0</v>
      </c>
      <c r="E31" s="69"/>
      <c r="F31" s="65"/>
      <c r="G31" s="66" t="s">
        <v>0</v>
      </c>
      <c r="H31" s="69"/>
      <c r="I31" s="67" t="s">
        <v>281</v>
      </c>
      <c r="J31" s="1">
        <v>1.6359999999999999</v>
      </c>
      <c r="L31" s="66" t="s">
        <v>0</v>
      </c>
      <c r="M31" s="69"/>
    </row>
    <row r="32" spans="1:15" x14ac:dyDescent="0.4">
      <c r="A32" s="70" t="s">
        <v>1</v>
      </c>
      <c r="B32" s="69"/>
      <c r="C32" s="65"/>
      <c r="D32" s="70" t="s">
        <v>1</v>
      </c>
      <c r="E32" s="69"/>
      <c r="F32" s="65"/>
      <c r="G32" s="70" t="s">
        <v>1</v>
      </c>
      <c r="H32" s="69"/>
      <c r="I32" s="65"/>
      <c r="J32" s="65"/>
      <c r="L32" s="70" t="s">
        <v>1</v>
      </c>
      <c r="M32" s="69"/>
    </row>
    <row r="34" spans="1:10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0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0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0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0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0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0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0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0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</row>
    <row r="44" spans="1:10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0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0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0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314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71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/>
      <c r="I55" s="67" t="s">
        <v>281</v>
      </c>
      <c r="J55" s="1">
        <v>1.64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/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49">
        <v>-4.8997999999999999</v>
      </c>
      <c r="F59" s="65"/>
      <c r="G59" s="66" t="s">
        <v>11</v>
      </c>
      <c r="H59" s="49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311</v>
      </c>
      <c r="C64" s="65"/>
      <c r="D64" s="66" t="s">
        <v>174</v>
      </c>
      <c r="E64" s="67" t="s">
        <v>311</v>
      </c>
      <c r="F64" s="65"/>
      <c r="G64" s="66" t="s">
        <v>172</v>
      </c>
      <c r="H64" s="67" t="s">
        <v>311</v>
      </c>
      <c r="I64" s="65" t="s">
        <v>282</v>
      </c>
      <c r="J64" s="65"/>
      <c r="L64" s="66" t="s">
        <v>269</v>
      </c>
      <c r="M64" s="67" t="s">
        <v>227</v>
      </c>
      <c r="O64" t="s">
        <v>316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49">
        <v>-4.6497999999999999</v>
      </c>
      <c r="F65" s="65"/>
      <c r="G65" s="66" t="s">
        <v>11</v>
      </c>
      <c r="H65" s="49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283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284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285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315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49">
        <v>-2.9990000000000001</v>
      </c>
      <c r="F71" s="65"/>
      <c r="G71" s="66" t="s">
        <v>11</v>
      </c>
      <c r="H71" s="49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f>J71*J73</f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281</v>
      </c>
      <c r="J73" s="1">
        <v>1.0449999999999999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49">
        <v>-1.081</v>
      </c>
      <c r="F77" s="65"/>
      <c r="G77" s="66" t="s">
        <v>11</v>
      </c>
      <c r="H77" s="49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0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0" x14ac:dyDescent="0.4">
      <c r="A83" s="66" t="s">
        <v>11</v>
      </c>
      <c r="B83" s="68">
        <v>-1.9984999999999999</v>
      </c>
      <c r="C83" s="65"/>
      <c r="D83" s="66" t="s">
        <v>11</v>
      </c>
      <c r="E83" s="49">
        <v>-1.982</v>
      </c>
      <c r="F83" s="65"/>
      <c r="G83" s="66" t="s">
        <v>11</v>
      </c>
      <c r="H83" s="49">
        <v>-1.9995000000000001</v>
      </c>
      <c r="I83" s="66" t="s">
        <v>2</v>
      </c>
      <c r="J83" s="69">
        <v>3.8969999999999998</v>
      </c>
    </row>
    <row r="84" spans="1:10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0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</row>
    <row r="86" spans="1:10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0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0" x14ac:dyDescent="0.4">
      <c r="A89" s="66" t="s">
        <v>11</v>
      </c>
      <c r="B89" s="68">
        <v>-6.2832999999999997</v>
      </c>
      <c r="C89" s="65"/>
      <c r="D89" s="66" t="s">
        <v>11</v>
      </c>
      <c r="E89" s="49">
        <v>-6.2286999999999999</v>
      </c>
      <c r="F89" s="65"/>
      <c r="G89" s="66" t="s">
        <v>11</v>
      </c>
      <c r="H89" s="49">
        <v>-6.3324999999999996</v>
      </c>
      <c r="I89" s="66" t="s">
        <v>2</v>
      </c>
      <c r="J89" s="69">
        <v>3.319</v>
      </c>
    </row>
    <row r="90" spans="1:10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0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</row>
    <row r="92" spans="1:10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0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0" x14ac:dyDescent="0.4">
      <c r="A95" s="66" t="s">
        <v>11</v>
      </c>
      <c r="B95" s="68">
        <v>-7.8334999999999999</v>
      </c>
      <c r="C95" s="65"/>
      <c r="D95" s="66" t="s">
        <v>11</v>
      </c>
      <c r="E95" s="49">
        <v>-7.7835000000000001</v>
      </c>
      <c r="F95" s="65"/>
      <c r="G95" s="66" t="s">
        <v>11</v>
      </c>
      <c r="H95" s="49">
        <v>-7.8910999999999998</v>
      </c>
      <c r="I95" s="66" t="s">
        <v>2</v>
      </c>
      <c r="J95" s="69">
        <v>2.9340000000000002</v>
      </c>
    </row>
    <row r="96" spans="1:10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0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</row>
    <row r="98" spans="1:10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0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317</v>
      </c>
      <c r="I100" s="65"/>
      <c r="J100" s="65"/>
    </row>
    <row r="101" spans="1:10" x14ac:dyDescent="0.4">
      <c r="A101" s="66" t="s">
        <v>11</v>
      </c>
      <c r="B101" s="68">
        <v>-8.8367000000000004</v>
      </c>
      <c r="C101" s="65"/>
      <c r="D101" s="66" t="s">
        <v>11</v>
      </c>
      <c r="E101" s="49">
        <v>-9.0823999999999998</v>
      </c>
      <c r="F101" s="65"/>
      <c r="G101" s="66" t="s">
        <v>11</v>
      </c>
      <c r="H101" s="49">
        <v>-8.7095000000000002</v>
      </c>
      <c r="I101" s="66" t="s">
        <v>2</v>
      </c>
      <c r="J101" s="69">
        <v>2.605</v>
      </c>
    </row>
    <row r="102" spans="1:10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0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281</v>
      </c>
      <c r="J103" s="67">
        <v>1.7989999999999999</v>
      </c>
    </row>
    <row r="104" spans="1:10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0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0" x14ac:dyDescent="0.4">
      <c r="A107" s="66" t="s">
        <v>11</v>
      </c>
      <c r="B107" s="49">
        <v>-9.2486999999999995</v>
      </c>
      <c r="C107" s="65"/>
      <c r="D107" s="66" t="s">
        <v>11</v>
      </c>
      <c r="E107" s="49">
        <v>-9.6530000000000005</v>
      </c>
      <c r="F107" s="65"/>
      <c r="G107" s="66" t="s">
        <v>11</v>
      </c>
      <c r="H107" s="49">
        <v>-9.2326999999999995</v>
      </c>
      <c r="I107" s="66" t="s">
        <v>2</v>
      </c>
      <c r="J107" s="69">
        <v>2.4910000000000001</v>
      </c>
    </row>
    <row r="108" spans="1:10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0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</row>
    <row r="110" spans="1:10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0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318</v>
      </c>
      <c r="I112" s="65"/>
      <c r="J112" s="65"/>
    </row>
    <row r="113" spans="1:10" x14ac:dyDescent="0.4">
      <c r="A113" s="66" t="s">
        <v>11</v>
      </c>
      <c r="B113" s="49">
        <v>-9.0786999999999995</v>
      </c>
      <c r="C113" s="65"/>
      <c r="D113" s="66" t="s">
        <v>11</v>
      </c>
      <c r="E113" s="49">
        <v>-9.0166000000000004</v>
      </c>
      <c r="F113" s="65"/>
      <c r="G113" s="66" t="s">
        <v>11</v>
      </c>
      <c r="H113" s="49">
        <v>-8.9197000000000006</v>
      </c>
      <c r="I113" s="66" t="s">
        <v>2</v>
      </c>
      <c r="J113" s="69">
        <v>2.4849999999999999</v>
      </c>
    </row>
    <row r="114" spans="1:10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0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281</v>
      </c>
      <c r="J115" s="1">
        <v>1.6180000000000001</v>
      </c>
    </row>
    <row r="116" spans="1:10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0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0" x14ac:dyDescent="0.4">
      <c r="A119" s="66" t="s">
        <v>11</v>
      </c>
      <c r="B119" s="49">
        <v>-8.3155999999999999</v>
      </c>
      <c r="C119" s="65"/>
      <c r="D119" s="66" t="s">
        <v>11</v>
      </c>
      <c r="E119" s="49">
        <v>-8.4693000000000005</v>
      </c>
      <c r="F119" s="65"/>
      <c r="G119" s="66" t="s">
        <v>11</v>
      </c>
      <c r="H119" s="49">
        <v>-8.3720999999999997</v>
      </c>
      <c r="I119" s="66" t="s">
        <v>2</v>
      </c>
      <c r="J119" s="69">
        <v>2.4660000000000002</v>
      </c>
    </row>
    <row r="120" spans="1:10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0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</row>
    <row r="122" spans="1:10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0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0" x14ac:dyDescent="0.4">
      <c r="A125" s="66" t="s">
        <v>11</v>
      </c>
      <c r="B125" s="49">
        <v>-7.0922000000000001</v>
      </c>
      <c r="C125" s="65"/>
      <c r="D125" s="66" t="s">
        <v>11</v>
      </c>
      <c r="E125" s="49"/>
      <c r="F125" s="65"/>
      <c r="G125" s="66" t="s">
        <v>11</v>
      </c>
      <c r="H125" s="49">
        <v>-7.1082999999999998</v>
      </c>
      <c r="I125" s="66" t="s">
        <v>2</v>
      </c>
      <c r="J125" s="69">
        <v>2.5009999999999999</v>
      </c>
    </row>
    <row r="126" spans="1:10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0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</row>
    <row r="128" spans="1:10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0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0" x14ac:dyDescent="0.4">
      <c r="A131" s="66" t="s">
        <v>11</v>
      </c>
      <c r="B131" s="49">
        <v>-5.7797999999999998</v>
      </c>
      <c r="C131" s="65"/>
      <c r="D131" s="66" t="s">
        <v>11</v>
      </c>
      <c r="E131" s="49">
        <v>-5.6845999999999997</v>
      </c>
      <c r="F131" s="65"/>
      <c r="G131" s="66" t="s">
        <v>11</v>
      </c>
      <c r="H131" s="49">
        <v>-5.7539999999999996</v>
      </c>
      <c r="I131" s="66" t="s">
        <v>2</v>
      </c>
      <c r="J131" s="69">
        <v>2.4740000000000002</v>
      </c>
    </row>
    <row r="132" spans="1:10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0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</row>
    <row r="134" spans="1:10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0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0" x14ac:dyDescent="0.4">
      <c r="A137" s="66" t="s">
        <v>11</v>
      </c>
      <c r="B137" s="49">
        <v>-4.0991999999999997</v>
      </c>
      <c r="C137" s="65"/>
      <c r="D137" s="66" t="s">
        <v>11</v>
      </c>
      <c r="E137" s="49">
        <v>-4.0621999999999998</v>
      </c>
      <c r="F137" s="65"/>
      <c r="G137" s="66" t="s">
        <v>11</v>
      </c>
      <c r="H137" s="49">
        <v>-4.0914999999999999</v>
      </c>
      <c r="I137" s="66" t="s">
        <v>2</v>
      </c>
      <c r="J137" s="69">
        <v>2.5510000000000002</v>
      </c>
    </row>
    <row r="138" spans="1:10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0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</row>
    <row r="140" spans="1:10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0" x14ac:dyDescent="0.4">
      <c r="A142" s="66" t="s">
        <v>49</v>
      </c>
      <c r="B142" s="67" t="s">
        <v>289</v>
      </c>
      <c r="C142" s="65"/>
      <c r="D142" s="66" t="s">
        <v>174</v>
      </c>
      <c r="E142" s="67" t="s">
        <v>289</v>
      </c>
      <c r="F142" s="65"/>
      <c r="G142" s="66" t="s">
        <v>172</v>
      </c>
      <c r="H142" s="67" t="s">
        <v>133</v>
      </c>
      <c r="I142" s="65"/>
      <c r="J142" s="65"/>
    </row>
    <row r="143" spans="1:10" x14ac:dyDescent="0.4">
      <c r="A143" s="66" t="s">
        <v>11</v>
      </c>
      <c r="B143" s="49">
        <v>-1.0885</v>
      </c>
      <c r="C143" s="65"/>
      <c r="D143" s="66" t="s">
        <v>11</v>
      </c>
      <c r="E143" s="49">
        <v>-1.0268999999999999</v>
      </c>
      <c r="F143" s="65"/>
      <c r="G143" s="66" t="s">
        <v>11</v>
      </c>
      <c r="H143" s="49">
        <v>-1.2595000000000001</v>
      </c>
      <c r="I143" s="66" t="s">
        <v>2</v>
      </c>
      <c r="J143" s="69">
        <v>2.6269999999999998</v>
      </c>
    </row>
    <row r="144" spans="1:10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0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</row>
    <row r="146" spans="1:10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0" x14ac:dyDescent="0.4">
      <c r="A147" s="65"/>
      <c r="B147" s="74"/>
      <c r="C147" s="65"/>
      <c r="D147" s="65"/>
      <c r="E147" s="74"/>
      <c r="F147" s="65"/>
      <c r="G147" s="73"/>
      <c r="H147" s="74"/>
      <c r="J147" s="65"/>
    </row>
    <row r="148" spans="1:10" x14ac:dyDescent="0.4">
      <c r="A148" s="66" t="s">
        <v>49</v>
      </c>
      <c r="B148" s="67" t="s">
        <v>290</v>
      </c>
      <c r="C148" s="65"/>
      <c r="D148" s="66" t="s">
        <v>174</v>
      </c>
      <c r="E148" s="67" t="s">
        <v>290</v>
      </c>
      <c r="F148" s="65"/>
      <c r="G148" s="66" t="s">
        <v>172</v>
      </c>
      <c r="H148" s="67" t="s">
        <v>290</v>
      </c>
      <c r="I148" s="65"/>
      <c r="J148" s="65"/>
    </row>
    <row r="149" spans="1:10" x14ac:dyDescent="0.4">
      <c r="A149" s="66" t="s">
        <v>11</v>
      </c>
      <c r="B149" s="49">
        <v>-2.8656999999999999</v>
      </c>
      <c r="C149" s="65"/>
      <c r="D149" s="66" t="s">
        <v>11</v>
      </c>
      <c r="E149" s="49">
        <v>-2.8504</v>
      </c>
      <c r="F149" s="65"/>
      <c r="G149" s="66" t="s">
        <v>11</v>
      </c>
      <c r="H149" s="49">
        <v>-2.8586</v>
      </c>
      <c r="I149" s="66" t="s">
        <v>2</v>
      </c>
      <c r="J149" s="1">
        <v>3.0030000000000001</v>
      </c>
    </row>
    <row r="150" spans="1:10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0" x14ac:dyDescent="0.4">
      <c r="A151" s="66" t="s">
        <v>0</v>
      </c>
      <c r="B151" s="69"/>
      <c r="C151" s="65"/>
      <c r="D151" s="66" t="s">
        <v>0</v>
      </c>
      <c r="E151" s="69"/>
      <c r="F151" s="65"/>
      <c r="G151" s="66" t="s">
        <v>0</v>
      </c>
      <c r="H151" s="69"/>
      <c r="I151" s="67" t="s">
        <v>281</v>
      </c>
      <c r="J151" s="1">
        <v>1.633</v>
      </c>
    </row>
    <row r="152" spans="1:10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0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0" x14ac:dyDescent="0.4">
      <c r="A155" s="66" t="s">
        <v>11</v>
      </c>
      <c r="B155" s="49">
        <v>-4.2889999999999997</v>
      </c>
      <c r="C155" s="65"/>
      <c r="D155" s="66" t="s">
        <v>11</v>
      </c>
      <c r="E155" s="49">
        <v>-4.2771999999999997</v>
      </c>
      <c r="F155" s="65"/>
      <c r="G155" s="66" t="s">
        <v>11</v>
      </c>
      <c r="H155" s="49">
        <v>-4.2916999999999996</v>
      </c>
      <c r="I155" s="66" t="s">
        <v>2</v>
      </c>
      <c r="J155" s="69">
        <v>2.9910000000000001</v>
      </c>
    </row>
    <row r="156" spans="1:10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0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</row>
    <row r="158" spans="1:10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0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291</v>
      </c>
      <c r="F160" s="65"/>
      <c r="G160" s="66" t="s">
        <v>172</v>
      </c>
      <c r="H160" s="67" t="s">
        <v>291</v>
      </c>
      <c r="I160" s="65"/>
      <c r="J160" s="65"/>
    </row>
    <row r="161" spans="1:10" x14ac:dyDescent="0.4">
      <c r="A161" s="66" t="s">
        <v>11</v>
      </c>
      <c r="B161" s="49">
        <v>-4.1005000000000003</v>
      </c>
      <c r="C161" s="65"/>
      <c r="D161" s="66" t="s">
        <v>11</v>
      </c>
      <c r="E161" s="49">
        <v>-4.2373000000000003</v>
      </c>
      <c r="F161" s="65"/>
      <c r="G161" s="66" t="s">
        <v>11</v>
      </c>
      <c r="H161" s="49">
        <v>-4.1764000000000001</v>
      </c>
      <c r="I161" s="66" t="s">
        <v>2</v>
      </c>
      <c r="J161" s="1">
        <v>2.96</v>
      </c>
    </row>
    <row r="162" spans="1:10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0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281</v>
      </c>
      <c r="J163" s="1">
        <v>1.742</v>
      </c>
    </row>
    <row r="164" spans="1:10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0" x14ac:dyDescent="0.4">
      <c r="A166" s="66" t="s">
        <v>49</v>
      </c>
      <c r="B166" s="67" t="s">
        <v>312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312</v>
      </c>
      <c r="I166" s="65"/>
      <c r="J166" s="65"/>
    </row>
    <row r="167" spans="1:10" x14ac:dyDescent="0.4">
      <c r="A167" s="66" t="s">
        <v>11</v>
      </c>
      <c r="B167" s="49">
        <v>-2.7928999999999999</v>
      </c>
      <c r="C167" s="65"/>
      <c r="D167" s="66" t="s">
        <v>11</v>
      </c>
      <c r="E167" s="49">
        <v>-2.8936000000000002</v>
      </c>
      <c r="F167" s="65"/>
      <c r="G167" s="66" t="s">
        <v>11</v>
      </c>
      <c r="H167" s="49">
        <v>-3.1648000000000001</v>
      </c>
      <c r="I167" s="66" t="s">
        <v>2</v>
      </c>
      <c r="J167" s="69">
        <v>3.6659999999999999</v>
      </c>
    </row>
    <row r="168" spans="1:10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0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281</v>
      </c>
      <c r="J169" s="1">
        <v>1.0489999999999999</v>
      </c>
    </row>
    <row r="170" spans="1:10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0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319</v>
      </c>
      <c r="I172" s="65"/>
      <c r="J172" s="65"/>
    </row>
    <row r="173" spans="1:10" x14ac:dyDescent="0.4">
      <c r="A173" s="66" t="s">
        <v>11</v>
      </c>
      <c r="B173" s="49">
        <v>-0.97070000000000001</v>
      </c>
      <c r="C173" s="65"/>
      <c r="D173" s="66" t="s">
        <v>11</v>
      </c>
      <c r="E173" s="49">
        <v>-1.0074000000000001</v>
      </c>
      <c r="F173" s="65"/>
      <c r="G173" s="66" t="s">
        <v>11</v>
      </c>
      <c r="H173" s="49">
        <v>-0.97629999999999995</v>
      </c>
      <c r="I173" s="66" t="s">
        <v>2</v>
      </c>
      <c r="J173" s="1">
        <v>3.3490000000000002</v>
      </c>
    </row>
    <row r="174" spans="1:10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0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281</v>
      </c>
      <c r="J175" s="67">
        <v>1.6319999999999999</v>
      </c>
    </row>
    <row r="176" spans="1:10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0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0" x14ac:dyDescent="0.4">
      <c r="A179" s="66" t="s">
        <v>11</v>
      </c>
      <c r="B179" s="49">
        <v>-0.96519999999999995</v>
      </c>
      <c r="C179" s="65"/>
      <c r="D179" s="66" t="s">
        <v>11</v>
      </c>
      <c r="E179" s="49">
        <v>-0.97130000000000005</v>
      </c>
      <c r="F179" s="65"/>
      <c r="G179" s="66" t="s">
        <v>11</v>
      </c>
      <c r="H179" s="49">
        <v>-0.97050000000000003</v>
      </c>
      <c r="I179" s="66" t="s">
        <v>2</v>
      </c>
      <c r="J179" s="69">
        <v>5.0510000000000002</v>
      </c>
    </row>
    <row r="180" spans="1:10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0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</row>
    <row r="182" spans="1:10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0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0" x14ac:dyDescent="0.4">
      <c r="A185" s="66" t="s">
        <v>11</v>
      </c>
      <c r="B185" s="49">
        <v>-1.6831</v>
      </c>
      <c r="C185" s="65"/>
      <c r="D185" s="66" t="s">
        <v>11</v>
      </c>
      <c r="E185" s="49">
        <v>-1.6763999999999999</v>
      </c>
      <c r="F185" s="65"/>
      <c r="G185" s="66" t="s">
        <v>11</v>
      </c>
      <c r="H185" s="49">
        <v>-1.6839</v>
      </c>
      <c r="I185" s="66" t="s">
        <v>2</v>
      </c>
      <c r="J185" s="69">
        <v>4.2510000000000003</v>
      </c>
    </row>
    <row r="186" spans="1:10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0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</row>
    <row r="188" spans="1:10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0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292</v>
      </c>
      <c r="F190" s="65"/>
      <c r="G190" s="66" t="s">
        <v>172</v>
      </c>
      <c r="H190" s="67" t="s">
        <v>136</v>
      </c>
      <c r="I190" s="65"/>
      <c r="J190" s="65"/>
    </row>
    <row r="191" spans="1:10" x14ac:dyDescent="0.4">
      <c r="A191" s="66" t="s">
        <v>11</v>
      </c>
      <c r="B191" s="49">
        <v>-6.4424999999999999</v>
      </c>
      <c r="C191" s="65"/>
      <c r="D191" s="66" t="s">
        <v>11</v>
      </c>
      <c r="E191" s="49">
        <v>-6.2576999999999998</v>
      </c>
      <c r="F191" s="65"/>
      <c r="G191" s="66" t="s">
        <v>11</v>
      </c>
      <c r="H191" s="49">
        <v>-6.4629000000000003</v>
      </c>
      <c r="I191" s="66" t="s">
        <v>2</v>
      </c>
      <c r="J191" s="69">
        <v>3.6589999999999998</v>
      </c>
    </row>
    <row r="192" spans="1:10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0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</row>
    <row r="194" spans="1:10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0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0" x14ac:dyDescent="0.4">
      <c r="A197" s="66" t="s">
        <v>11</v>
      </c>
      <c r="B197" s="49">
        <v>-8.5068999999999999</v>
      </c>
      <c r="C197" s="65"/>
      <c r="D197" s="66" t="s">
        <v>11</v>
      </c>
      <c r="E197" s="49">
        <v>-8.4731000000000005</v>
      </c>
      <c r="F197" s="65"/>
      <c r="G197" s="66" t="s">
        <v>11</v>
      </c>
      <c r="H197" s="71">
        <v>-8.5477000000000007</v>
      </c>
      <c r="I197" s="66" t="s">
        <v>2</v>
      </c>
      <c r="J197" s="69">
        <v>3.2389999999999999</v>
      </c>
    </row>
    <row r="198" spans="1:10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0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</row>
    <row r="200" spans="1:10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0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320</v>
      </c>
      <c r="I202" s="65"/>
      <c r="J202" s="65"/>
    </row>
    <row r="203" spans="1:10" x14ac:dyDescent="0.4">
      <c r="A203" s="66" t="s">
        <v>11</v>
      </c>
      <c r="B203" s="49">
        <v>-9.7811000000000003</v>
      </c>
      <c r="C203" s="65"/>
      <c r="D203" s="66" t="s">
        <v>11</v>
      </c>
      <c r="E203" s="49">
        <v>-10.1013</v>
      </c>
      <c r="F203" s="65"/>
      <c r="G203" s="66" t="s">
        <v>11</v>
      </c>
      <c r="H203" s="71">
        <v>-9.7551000000000005</v>
      </c>
      <c r="I203" s="66" t="s">
        <v>2</v>
      </c>
      <c r="J203" s="69">
        <v>2.88</v>
      </c>
    </row>
    <row r="204" spans="1:10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0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281</v>
      </c>
      <c r="J205" s="1">
        <v>1.821</v>
      </c>
    </row>
    <row r="206" spans="1:10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0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321</v>
      </c>
      <c r="I208" s="65"/>
      <c r="J208" s="65"/>
    </row>
    <row r="209" spans="1:10" x14ac:dyDescent="0.4">
      <c r="A209" s="66" t="s">
        <v>11</v>
      </c>
      <c r="B209" s="49">
        <v>-10.4193</v>
      </c>
      <c r="C209" s="65"/>
      <c r="D209" s="66" t="s">
        <v>11</v>
      </c>
      <c r="E209" s="49">
        <v>-10.845599999999999</v>
      </c>
      <c r="F209" s="65"/>
      <c r="G209" s="66" t="s">
        <v>11</v>
      </c>
      <c r="H209" s="71">
        <v>-10.3666</v>
      </c>
      <c r="I209" s="66" t="s">
        <v>2</v>
      </c>
      <c r="J209" s="69">
        <v>2.7669999999999999</v>
      </c>
    </row>
    <row r="210" spans="1:10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0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281</v>
      </c>
      <c r="J211" s="67">
        <v>1.768</v>
      </c>
    </row>
    <row r="212" spans="1:10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0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293</v>
      </c>
      <c r="F214" s="65"/>
      <c r="G214" s="66" t="s">
        <v>172</v>
      </c>
      <c r="H214" s="67" t="s">
        <v>204</v>
      </c>
      <c r="I214" s="65"/>
      <c r="J214" s="65"/>
    </row>
    <row r="215" spans="1:10" x14ac:dyDescent="0.4">
      <c r="A215" s="66" t="s">
        <v>11</v>
      </c>
      <c r="B215" s="49">
        <v>-10.293799999999999</v>
      </c>
      <c r="C215" s="65"/>
      <c r="D215" s="66" t="s">
        <v>11</v>
      </c>
      <c r="E215" s="49">
        <v>-10.7799</v>
      </c>
      <c r="F215" s="65"/>
      <c r="G215" s="66" t="s">
        <v>11</v>
      </c>
      <c r="H215" s="71">
        <v>-10.3606</v>
      </c>
      <c r="I215" s="66" t="s">
        <v>2</v>
      </c>
      <c r="J215" s="69">
        <v>2.7610000000000001</v>
      </c>
    </row>
    <row r="216" spans="1:10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0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</row>
    <row r="218" spans="1:10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0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294</v>
      </c>
      <c r="F220" s="65"/>
      <c r="G220" s="66" t="s">
        <v>172</v>
      </c>
      <c r="H220" s="67" t="s">
        <v>140</v>
      </c>
      <c r="I220" s="65"/>
      <c r="J220" s="65"/>
    </row>
    <row r="221" spans="1:10" x14ac:dyDescent="0.4">
      <c r="A221" s="66" t="s">
        <v>11</v>
      </c>
      <c r="B221" s="49">
        <v>-9.1651000000000007</v>
      </c>
      <c r="C221" s="65"/>
      <c r="D221" s="66" t="s">
        <v>11</v>
      </c>
      <c r="E221" s="49">
        <v>-8.4677000000000007</v>
      </c>
      <c r="F221" s="65"/>
      <c r="G221" s="66" t="s">
        <v>11</v>
      </c>
      <c r="H221" s="71">
        <v>-9.2744</v>
      </c>
      <c r="I221" s="66" t="s">
        <v>2</v>
      </c>
      <c r="J221" s="69">
        <v>2.7330000000000001</v>
      </c>
    </row>
    <row r="222" spans="1:10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0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</row>
    <row r="224" spans="1:10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0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295</v>
      </c>
      <c r="F226" s="65"/>
      <c r="G226" s="66" t="s">
        <v>172</v>
      </c>
      <c r="H226" s="67" t="s">
        <v>295</v>
      </c>
      <c r="I226" s="65"/>
      <c r="J226" s="65"/>
    </row>
    <row r="227" spans="1:10" x14ac:dyDescent="0.4">
      <c r="A227" s="66" t="s">
        <v>11</v>
      </c>
      <c r="B227" s="49">
        <v>-7.3384999999999998</v>
      </c>
      <c r="C227" s="65"/>
      <c r="D227" s="66" t="s">
        <v>11</v>
      </c>
      <c r="E227" s="49">
        <v>-8.4677000000000007</v>
      </c>
      <c r="F227" s="65"/>
      <c r="G227" s="66" t="s">
        <v>11</v>
      </c>
      <c r="H227" s="49">
        <v>-7.1052</v>
      </c>
      <c r="I227" s="66" t="s">
        <v>2</v>
      </c>
      <c r="J227" s="69">
        <v>2.7410000000000001</v>
      </c>
    </row>
    <row r="228" spans="1:10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0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281</v>
      </c>
      <c r="J229" s="1">
        <v>1.6120000000000001</v>
      </c>
    </row>
    <row r="230" spans="1:10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0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296</v>
      </c>
      <c r="F232" s="65"/>
      <c r="G232" s="66" t="s">
        <v>172</v>
      </c>
      <c r="H232" s="67" t="s">
        <v>296</v>
      </c>
      <c r="I232" s="65"/>
      <c r="J232" s="65"/>
    </row>
    <row r="233" spans="1:10" x14ac:dyDescent="0.4">
      <c r="A233" s="66" t="s">
        <v>11</v>
      </c>
      <c r="B233" s="49">
        <v>-5.1764999999999999</v>
      </c>
      <c r="C233" s="65"/>
      <c r="D233" s="66" t="s">
        <v>11</v>
      </c>
      <c r="E233" s="49">
        <v>-5.1001000000000003</v>
      </c>
      <c r="F233" s="65"/>
      <c r="G233" s="66" t="s">
        <v>11</v>
      </c>
      <c r="H233" s="49">
        <v>-5.1130000000000004</v>
      </c>
      <c r="I233" s="66" t="s">
        <v>2</v>
      </c>
      <c r="J233" s="69">
        <v>2.7850000000000001</v>
      </c>
    </row>
    <row r="234" spans="1:10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0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281</v>
      </c>
      <c r="J235" s="67">
        <v>1.671</v>
      </c>
    </row>
    <row r="236" spans="1:10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0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297</v>
      </c>
      <c r="F238" s="65"/>
      <c r="G238" s="66" t="s">
        <v>172</v>
      </c>
      <c r="H238" s="67" t="s">
        <v>116</v>
      </c>
      <c r="I238" s="65"/>
      <c r="J238" s="65"/>
    </row>
    <row r="239" spans="1:10" x14ac:dyDescent="0.4">
      <c r="A239" s="66" t="s">
        <v>11</v>
      </c>
      <c r="B239" s="49">
        <v>-2.8289</v>
      </c>
      <c r="C239" s="65"/>
      <c r="D239" s="66" t="s">
        <v>11</v>
      </c>
      <c r="E239" s="49">
        <v>-2.7031999999999998</v>
      </c>
      <c r="F239" s="65"/>
      <c r="G239" s="66" t="s">
        <v>11</v>
      </c>
      <c r="H239" s="71">
        <v>-2.8250000000000002</v>
      </c>
      <c r="I239" s="66" t="s">
        <v>2</v>
      </c>
      <c r="J239" s="69">
        <v>2.9529999999999998</v>
      </c>
    </row>
    <row r="240" spans="1:10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0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</row>
    <row r="242" spans="1:10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0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298</v>
      </c>
      <c r="F244" s="65"/>
      <c r="G244" s="66" t="s">
        <v>172</v>
      </c>
      <c r="H244" s="67" t="s">
        <v>142</v>
      </c>
      <c r="I244" s="65"/>
      <c r="J244" s="65"/>
    </row>
    <row r="245" spans="1:10" x14ac:dyDescent="0.4">
      <c r="A245" s="66" t="s">
        <v>11</v>
      </c>
      <c r="B245" s="49">
        <v>-0.90480000000000005</v>
      </c>
      <c r="C245" s="65"/>
      <c r="D245" s="66" t="s">
        <v>11</v>
      </c>
      <c r="E245" s="49">
        <v>-0.70599999999999996</v>
      </c>
      <c r="F245" s="65"/>
      <c r="G245" s="66" t="s">
        <v>11</v>
      </c>
      <c r="H245" s="71">
        <v>-0.90620000000000001</v>
      </c>
      <c r="I245" s="66" t="s">
        <v>2</v>
      </c>
      <c r="J245" s="69">
        <v>3.008</v>
      </c>
    </row>
    <row r="246" spans="1:10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0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</row>
    <row r="248" spans="1:10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0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0" x14ac:dyDescent="0.4">
      <c r="A251" s="66" t="s">
        <v>11</v>
      </c>
      <c r="B251" s="49">
        <v>-2.7149000000000001</v>
      </c>
      <c r="C251" s="65"/>
      <c r="D251" s="66" t="s">
        <v>11</v>
      </c>
      <c r="E251" s="49">
        <v>-2.7168000000000001</v>
      </c>
      <c r="F251" s="65"/>
      <c r="G251" s="66" t="s">
        <v>11</v>
      </c>
      <c r="H251" s="71">
        <v>-2.7040000000000002</v>
      </c>
      <c r="I251" s="66" t="s">
        <v>2</v>
      </c>
      <c r="J251" s="69">
        <v>3.423</v>
      </c>
    </row>
    <row r="252" spans="1:10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0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</row>
    <row r="254" spans="1:10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0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322</v>
      </c>
      <c r="I256" s="65"/>
      <c r="J256" s="65"/>
    </row>
    <row r="257" spans="1:10" x14ac:dyDescent="0.4">
      <c r="A257" s="66" t="s">
        <v>11</v>
      </c>
      <c r="B257" s="49">
        <v>-3.9552999999999998</v>
      </c>
      <c r="C257" s="65"/>
      <c r="D257" s="66" t="s">
        <v>11</v>
      </c>
      <c r="E257" s="49">
        <v>-3.9352999999999998</v>
      </c>
      <c r="F257" s="65"/>
      <c r="G257" s="66" t="s">
        <v>11</v>
      </c>
      <c r="H257" s="71">
        <v>-3.7564000000000002</v>
      </c>
      <c r="I257" s="66" t="s">
        <v>2</v>
      </c>
      <c r="J257" s="1">
        <v>3.4</v>
      </c>
    </row>
    <row r="258" spans="1:10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0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281</v>
      </c>
      <c r="J259" s="1">
        <v>1.6339999999999999</v>
      </c>
    </row>
    <row r="260" spans="1:10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0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0" x14ac:dyDescent="0.4">
      <c r="A263" s="66" t="s">
        <v>11</v>
      </c>
      <c r="B263" s="49">
        <v>-3.8006000000000002</v>
      </c>
      <c r="C263" s="65"/>
      <c r="D263" s="66" t="s">
        <v>11</v>
      </c>
      <c r="E263" s="49">
        <v>-3.8904999999999998</v>
      </c>
      <c r="F263" s="65"/>
      <c r="G263" s="66" t="s">
        <v>11</v>
      </c>
      <c r="H263" s="71">
        <v>-3.8386999999999998</v>
      </c>
      <c r="I263" s="66" t="s">
        <v>2</v>
      </c>
      <c r="J263" s="69">
        <v>3.3940000000000001</v>
      </c>
    </row>
    <row r="264" spans="1:10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0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</row>
    <row r="266" spans="1:10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0" x14ac:dyDescent="0.4">
      <c r="A267" s="65"/>
      <c r="B267" s="74"/>
      <c r="C267" s="65"/>
      <c r="D267" s="65"/>
      <c r="E267" s="74"/>
      <c r="F267" s="65"/>
      <c r="G267" s="73"/>
      <c r="H267" s="74"/>
      <c r="J267" s="65"/>
    </row>
    <row r="268" spans="1:10" x14ac:dyDescent="0.4">
      <c r="A268" s="66" t="s">
        <v>49</v>
      </c>
      <c r="B268" s="67" t="s">
        <v>307</v>
      </c>
      <c r="C268" s="65"/>
      <c r="D268" s="66" t="s">
        <v>174</v>
      </c>
      <c r="E268" s="67" t="s">
        <v>307</v>
      </c>
      <c r="F268" s="65"/>
      <c r="G268" s="66" t="s">
        <v>172</v>
      </c>
      <c r="H268" s="67" t="s">
        <v>307</v>
      </c>
      <c r="I268" s="65"/>
      <c r="J268" s="65"/>
    </row>
    <row r="269" spans="1:10" x14ac:dyDescent="0.4">
      <c r="A269" s="66" t="s">
        <v>11</v>
      </c>
      <c r="B269" s="49">
        <v>-2.7421000000000002</v>
      </c>
      <c r="C269" s="65"/>
      <c r="D269" s="66" t="s">
        <v>11</v>
      </c>
      <c r="E269" s="49">
        <v>-2.8580999999999999</v>
      </c>
      <c r="F269" s="65"/>
      <c r="G269" s="66" t="s">
        <v>11</v>
      </c>
      <c r="H269" s="71">
        <v>-2.9830000000000001</v>
      </c>
      <c r="I269" s="66" t="s">
        <v>2</v>
      </c>
      <c r="J269" s="1">
        <v>4.0880000000000001</v>
      </c>
    </row>
    <row r="270" spans="1:10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0" x14ac:dyDescent="0.4">
      <c r="A271" s="66" t="s">
        <v>0</v>
      </c>
      <c r="B271" s="69"/>
      <c r="C271" s="65"/>
      <c r="D271" s="66" t="s">
        <v>0</v>
      </c>
      <c r="E271" s="69"/>
      <c r="F271" s="65"/>
      <c r="G271" s="66" t="s">
        <v>0</v>
      </c>
      <c r="H271" s="69"/>
      <c r="I271" s="67" t="s">
        <v>281</v>
      </c>
      <c r="J271" s="1">
        <v>1.0669999999999999</v>
      </c>
    </row>
    <row r="272" spans="1:10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0" x14ac:dyDescent="0.4">
      <c r="A274" s="66" t="s">
        <v>49</v>
      </c>
      <c r="B274" s="67" t="s">
        <v>313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313</v>
      </c>
      <c r="I274" s="65"/>
      <c r="J274" s="65"/>
    </row>
    <row r="275" spans="1:10" x14ac:dyDescent="0.4">
      <c r="A275" s="66" t="s">
        <v>11</v>
      </c>
      <c r="B275" s="49">
        <v>-1.0702</v>
      </c>
      <c r="C275" s="65"/>
      <c r="D275" s="66" t="s">
        <v>11</v>
      </c>
      <c r="E275" s="49">
        <v>-1.0550999999999999</v>
      </c>
      <c r="F275" s="65"/>
      <c r="G275" s="66" t="s">
        <v>11</v>
      </c>
      <c r="H275" s="71">
        <v>-1.0599000000000001</v>
      </c>
      <c r="I275" s="66" t="s">
        <v>2</v>
      </c>
      <c r="J275" s="1">
        <v>3.3359999999999999</v>
      </c>
    </row>
    <row r="276" spans="1:10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0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281</v>
      </c>
      <c r="J277" s="1">
        <v>1.952</v>
      </c>
    </row>
    <row r="278" spans="1:10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0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0" x14ac:dyDescent="0.4">
      <c r="A281" s="66" t="s">
        <v>11</v>
      </c>
      <c r="B281" s="49">
        <v>-0.85399999999999998</v>
      </c>
      <c r="C281" s="65"/>
      <c r="D281" s="66" t="s">
        <v>11</v>
      </c>
      <c r="E281" s="49">
        <v>-0.85660000000000003</v>
      </c>
      <c r="F281" s="65"/>
      <c r="G281" s="66" t="s">
        <v>11</v>
      </c>
      <c r="H281" s="71">
        <v>-0.86029999999999995</v>
      </c>
      <c r="I281" s="66" t="s">
        <v>2</v>
      </c>
      <c r="J281" s="69">
        <v>5.5119999999999996</v>
      </c>
    </row>
    <row r="282" spans="1:10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0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</row>
    <row r="284" spans="1:10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0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0" x14ac:dyDescent="0.4">
      <c r="A287" s="66" t="s">
        <v>11</v>
      </c>
      <c r="B287" s="49">
        <v>-1.9059999999999999</v>
      </c>
      <c r="C287" s="65"/>
      <c r="D287" s="66" t="s">
        <v>11</v>
      </c>
      <c r="E287" s="49">
        <v>-1.919</v>
      </c>
      <c r="F287" s="65"/>
      <c r="G287" s="66" t="s">
        <v>11</v>
      </c>
      <c r="H287" s="71">
        <v>-1.903</v>
      </c>
      <c r="I287" s="66" t="s">
        <v>2</v>
      </c>
      <c r="J287" s="69">
        <v>4.4790000000000001</v>
      </c>
    </row>
    <row r="288" spans="1:10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0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</row>
    <row r="290" spans="1:10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0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323</v>
      </c>
      <c r="I292" s="65"/>
      <c r="J292" s="65"/>
    </row>
    <row r="293" spans="1:10" x14ac:dyDescent="0.4">
      <c r="A293" s="66" t="s">
        <v>11</v>
      </c>
      <c r="B293" s="49">
        <v>-4.9352999999999998</v>
      </c>
      <c r="C293" s="65"/>
      <c r="D293" s="66" t="s">
        <v>11</v>
      </c>
      <c r="E293" s="49">
        <v>-4.8025000000000002</v>
      </c>
      <c r="F293" s="65"/>
      <c r="G293" s="66" t="s">
        <v>11</v>
      </c>
      <c r="H293" s="71">
        <v>-4.8817000000000004</v>
      </c>
      <c r="I293" s="66" t="s">
        <v>2</v>
      </c>
      <c r="J293" s="69">
        <v>3.7530000000000001</v>
      </c>
    </row>
    <row r="294" spans="1:10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0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281</v>
      </c>
      <c r="J295" s="1">
        <v>1.627</v>
      </c>
    </row>
    <row r="296" spans="1:10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0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0" x14ac:dyDescent="0.4">
      <c r="A299" s="66" t="s">
        <v>11</v>
      </c>
      <c r="B299" s="49">
        <v>-5.9314999999999998</v>
      </c>
      <c r="C299" s="65"/>
      <c r="D299" s="66" t="s">
        <v>11</v>
      </c>
      <c r="E299" s="49">
        <v>-4.8025000000000002</v>
      </c>
      <c r="F299" s="65"/>
      <c r="G299" s="66" t="s">
        <v>11</v>
      </c>
      <c r="H299" s="71">
        <v>-5.8357999999999999</v>
      </c>
      <c r="I299" s="66" t="s">
        <v>2</v>
      </c>
      <c r="J299" s="69">
        <v>3.2610000000000001</v>
      </c>
    </row>
    <row r="300" spans="1:10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0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</row>
    <row r="302" spans="1:10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0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0" x14ac:dyDescent="0.4">
      <c r="A305" s="66" t="s">
        <v>11</v>
      </c>
      <c r="B305" s="49">
        <v>-4.7728999999999999</v>
      </c>
      <c r="C305" s="65"/>
      <c r="D305" s="66" t="s">
        <v>11</v>
      </c>
      <c r="E305" s="49">
        <v>-4.6452999999999998</v>
      </c>
      <c r="F305" s="65"/>
      <c r="G305" s="66" t="s">
        <v>11</v>
      </c>
      <c r="H305" s="71">
        <v>-4.7519999999999998</v>
      </c>
      <c r="I305" s="66" t="s">
        <v>2</v>
      </c>
      <c r="J305" s="69">
        <v>3.766</v>
      </c>
    </row>
    <row r="306" spans="1:10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0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</row>
    <row r="308" spans="1:10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0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324</v>
      </c>
      <c r="I310" s="65"/>
      <c r="J310" s="65"/>
    </row>
    <row r="311" spans="1:10" x14ac:dyDescent="0.4">
      <c r="A311" s="66" t="s">
        <v>11</v>
      </c>
      <c r="B311" s="49">
        <v>-4.7591000000000001</v>
      </c>
      <c r="C311" s="65"/>
      <c r="D311" s="66" t="s">
        <v>11</v>
      </c>
      <c r="E311" s="49">
        <v>-4.6281999999999996</v>
      </c>
      <c r="F311" s="65"/>
      <c r="G311" s="66" t="s">
        <v>11</v>
      </c>
      <c r="H311" s="71">
        <v>-4.6833999999999998</v>
      </c>
      <c r="I311" s="66" t="s">
        <v>2</v>
      </c>
      <c r="J311" s="1">
        <v>3.6840000000000002</v>
      </c>
    </row>
    <row r="312" spans="1:10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f>J311*J313</f>
        <v>5.9570280000000002</v>
      </c>
    </row>
    <row r="313" spans="1:10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281</v>
      </c>
      <c r="J313" s="1">
        <v>1.617</v>
      </c>
    </row>
    <row r="314" spans="1:10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0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299</v>
      </c>
      <c r="F316" s="65"/>
      <c r="G316" s="66" t="s">
        <v>172</v>
      </c>
      <c r="H316" s="67" t="s">
        <v>299</v>
      </c>
      <c r="I316" s="65"/>
      <c r="J316" s="65"/>
    </row>
    <row r="317" spans="1:10" x14ac:dyDescent="0.4">
      <c r="A317" s="66" t="s">
        <v>11</v>
      </c>
      <c r="B317" s="49">
        <v>-4.7409999999999997</v>
      </c>
      <c r="C317" s="65"/>
      <c r="D317" s="66" t="s">
        <v>11</v>
      </c>
      <c r="E317" s="49">
        <v>-4.5435999999999996</v>
      </c>
      <c r="F317" s="65"/>
      <c r="G317" s="66" t="s">
        <v>11</v>
      </c>
      <c r="H317" s="71">
        <v>-4.6551999999999998</v>
      </c>
      <c r="I317" s="66" t="s">
        <v>2</v>
      </c>
      <c r="J317">
        <v>3.6739999999999999</v>
      </c>
    </row>
    <row r="318" spans="1:10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>
        <v>5.9004440000000002</v>
      </c>
    </row>
    <row r="319" spans="1:10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5" t="s">
        <v>281</v>
      </c>
      <c r="J319">
        <v>1.6060000000000001</v>
      </c>
    </row>
    <row r="320" spans="1:10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0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300</v>
      </c>
      <c r="F322" s="65"/>
      <c r="G322" s="66" t="s">
        <v>172</v>
      </c>
      <c r="H322" s="67" t="s">
        <v>211</v>
      </c>
      <c r="I322" s="65"/>
      <c r="J322" s="65"/>
    </row>
    <row r="323" spans="1:10" x14ac:dyDescent="0.4">
      <c r="A323" s="66" t="s">
        <v>11</v>
      </c>
      <c r="B323" s="49">
        <v>-4.7081</v>
      </c>
      <c r="C323" s="65"/>
      <c r="D323" s="66" t="s">
        <v>11</v>
      </c>
      <c r="E323" s="49">
        <v>-4.4984000000000002</v>
      </c>
      <c r="F323" s="65"/>
      <c r="G323" s="66" t="s">
        <v>11</v>
      </c>
      <c r="H323" s="71">
        <v>-4.6965000000000003</v>
      </c>
      <c r="I323" s="66" t="s">
        <v>2</v>
      </c>
      <c r="J323" s="69">
        <v>3.6819999999999999</v>
      </c>
    </row>
    <row r="324" spans="1:10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0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</row>
    <row r="326" spans="1:10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0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0" x14ac:dyDescent="0.4">
      <c r="A329" s="66" t="s">
        <v>11</v>
      </c>
      <c r="B329" s="49">
        <v>-10.2569</v>
      </c>
      <c r="C329" s="65"/>
      <c r="D329" s="66" t="s">
        <v>11</v>
      </c>
      <c r="E329" s="49">
        <v>-10.207000000000001</v>
      </c>
      <c r="F329" s="65"/>
      <c r="G329" s="66" t="s">
        <v>11</v>
      </c>
      <c r="H329" s="49">
        <v>-10.246499999999999</v>
      </c>
      <c r="I329" s="66" t="s">
        <v>2</v>
      </c>
      <c r="J329" s="69">
        <v>4.0510000000000002</v>
      </c>
    </row>
    <row r="330" spans="1:10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0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</row>
    <row r="332" spans="1:10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0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0" x14ac:dyDescent="0.4">
      <c r="A335" s="66" t="s">
        <v>11</v>
      </c>
      <c r="B335" s="49">
        <v>-14.027699999999999</v>
      </c>
      <c r="C335" s="65"/>
      <c r="D335" s="66" t="s">
        <v>11</v>
      </c>
      <c r="E335" s="49">
        <v>-13.9885</v>
      </c>
      <c r="F335" s="65"/>
      <c r="G335" s="66" t="s">
        <v>11</v>
      </c>
      <c r="H335" s="49">
        <v>-14.0761</v>
      </c>
      <c r="I335" s="66" t="s">
        <v>2</v>
      </c>
      <c r="J335" s="69">
        <v>3.6139999999999999</v>
      </c>
    </row>
    <row r="336" spans="1:10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0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</row>
    <row r="338" spans="1:10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0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0" x14ac:dyDescent="0.4">
      <c r="A341" s="66" t="s">
        <v>11</v>
      </c>
      <c r="B341" s="49">
        <v>-4.6154999999999999</v>
      </c>
      <c r="C341" s="65"/>
      <c r="D341" s="66" t="s">
        <v>11</v>
      </c>
      <c r="E341" s="49">
        <v>-4.4863</v>
      </c>
      <c r="F341" s="65"/>
      <c r="G341" s="66" t="s">
        <v>11</v>
      </c>
      <c r="H341" s="49">
        <v>-4.6154999999999999</v>
      </c>
      <c r="I341" s="66" t="s">
        <v>2</v>
      </c>
      <c r="J341" s="69">
        <v>3.64</v>
      </c>
    </row>
    <row r="342" spans="1:10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0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</row>
    <row r="344" spans="1:10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0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0" x14ac:dyDescent="0.4">
      <c r="A347" s="66" t="s">
        <v>11</v>
      </c>
      <c r="B347" s="49">
        <v>-4.5854999999999997</v>
      </c>
      <c r="C347" s="65"/>
      <c r="D347" s="66" t="s">
        <v>11</v>
      </c>
      <c r="E347" s="49">
        <v>-4.4598000000000004</v>
      </c>
      <c r="F347" s="65"/>
      <c r="G347" s="66" t="s">
        <v>11</v>
      </c>
      <c r="H347" s="49">
        <v>-4.5872999999999999</v>
      </c>
      <c r="I347" s="66" t="s">
        <v>2</v>
      </c>
      <c r="J347" s="69">
        <v>3.6269999999999998</v>
      </c>
    </row>
    <row r="348" spans="1:10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0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</row>
    <row r="350" spans="1:10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0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0" x14ac:dyDescent="0.4">
      <c r="A353" s="66" t="s">
        <v>11</v>
      </c>
      <c r="B353" s="49">
        <v>-4.5587</v>
      </c>
      <c r="C353" s="65"/>
      <c r="D353" s="66" t="s">
        <v>11</v>
      </c>
      <c r="E353" s="49">
        <v>-4.4374000000000002</v>
      </c>
      <c r="F353" s="65"/>
      <c r="G353" s="66" t="s">
        <v>11</v>
      </c>
      <c r="H353" s="49">
        <v>-4.5682999999999998</v>
      </c>
      <c r="I353" s="66" t="s">
        <v>2</v>
      </c>
      <c r="J353" s="69">
        <v>3.609</v>
      </c>
    </row>
    <row r="354" spans="1:10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0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</row>
    <row r="356" spans="1:10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0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0" x14ac:dyDescent="0.4">
      <c r="A359" s="66" t="s">
        <v>11</v>
      </c>
      <c r="B359" s="49">
        <v>-4.5407999999999999</v>
      </c>
      <c r="C359" s="65"/>
      <c r="D359" s="66" t="s">
        <v>11</v>
      </c>
      <c r="E359" s="49">
        <v>-4.4248000000000003</v>
      </c>
      <c r="F359" s="65"/>
      <c r="G359" s="66" t="s">
        <v>11</v>
      </c>
      <c r="H359" s="49">
        <v>-4.5574000000000003</v>
      </c>
      <c r="I359" s="66" t="s">
        <v>2</v>
      </c>
      <c r="J359" s="69">
        <v>3.5870000000000002</v>
      </c>
    </row>
    <row r="360" spans="1:10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0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</row>
    <row r="362" spans="1:10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0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</row>
    <row r="365" spans="1:10" x14ac:dyDescent="0.4">
      <c r="A365" s="66" t="s">
        <v>11</v>
      </c>
      <c r="B365" s="49">
        <v>-4.4443999999999999</v>
      </c>
      <c r="C365" s="65"/>
      <c r="D365" s="66" t="s">
        <v>11</v>
      </c>
      <c r="E365" s="49">
        <v>-4.3350999999999997</v>
      </c>
      <c r="F365" s="65"/>
      <c r="G365" s="66" t="s">
        <v>11</v>
      </c>
      <c r="H365" s="49">
        <v>-4.4722</v>
      </c>
      <c r="I365" s="66" t="s">
        <v>2</v>
      </c>
      <c r="J365" s="69">
        <v>3.5630000000000002</v>
      </c>
    </row>
    <row r="366" spans="1:10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0" x14ac:dyDescent="0.4">
      <c r="A367" s="66" t="s">
        <v>0</v>
      </c>
      <c r="B367" s="69"/>
      <c r="C367" s="65"/>
      <c r="D367" s="66" t="s">
        <v>0</v>
      </c>
      <c r="E367" s="69"/>
      <c r="F367" s="65"/>
      <c r="G367" s="66" t="s">
        <v>0</v>
      </c>
      <c r="H367" s="69"/>
      <c r="I367" s="65"/>
      <c r="J367" s="65"/>
    </row>
    <row r="368" spans="1:10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0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</row>
    <row r="371" spans="1:10" x14ac:dyDescent="0.4">
      <c r="A371" s="66" t="s">
        <v>11</v>
      </c>
      <c r="B371" s="49">
        <v>-1.5367999999999999</v>
      </c>
      <c r="C371" s="65"/>
      <c r="D371" s="66" t="s">
        <v>11</v>
      </c>
      <c r="E371" s="49">
        <v>-1.5224</v>
      </c>
      <c r="F371" s="65"/>
      <c r="G371" s="66" t="s">
        <v>11</v>
      </c>
      <c r="H371" s="49">
        <v>-1.5259</v>
      </c>
      <c r="I371" s="66" t="s">
        <v>2</v>
      </c>
      <c r="J371" s="69">
        <v>3.8530000000000002</v>
      </c>
    </row>
    <row r="372" spans="1:10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0" x14ac:dyDescent="0.4">
      <c r="A373" s="66" t="s">
        <v>0</v>
      </c>
      <c r="B373" s="69"/>
      <c r="C373" s="65"/>
      <c r="D373" s="66" t="s">
        <v>0</v>
      </c>
      <c r="E373" s="69"/>
      <c r="F373" s="65"/>
      <c r="G373" s="66" t="s">
        <v>0</v>
      </c>
      <c r="H373" s="69"/>
      <c r="I373" s="65"/>
      <c r="J373" s="65"/>
    </row>
    <row r="374" spans="1:10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0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0" x14ac:dyDescent="0.4">
      <c r="A377" s="66" t="s">
        <v>11</v>
      </c>
      <c r="B377" s="49">
        <v>-4.3838999999999997</v>
      </c>
      <c r="C377" s="65"/>
      <c r="D377" s="66" t="s">
        <v>11</v>
      </c>
      <c r="E377" s="49">
        <v>-4.3888999999999996</v>
      </c>
      <c r="F377" s="65"/>
      <c r="G377" s="66" t="s">
        <v>11</v>
      </c>
      <c r="H377" s="49">
        <v>-4.5209999999999999</v>
      </c>
      <c r="I377" s="66" t="s">
        <v>2</v>
      </c>
      <c r="J377" s="69">
        <v>3.5249999999999999</v>
      </c>
    </row>
    <row r="378" spans="1:10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0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0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0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0" x14ac:dyDescent="0.4">
      <c r="A383" s="66" t="s">
        <v>11</v>
      </c>
      <c r="B383" s="49">
        <v>-9.8841000000000001</v>
      </c>
      <c r="C383" s="65"/>
      <c r="D383" s="66" t="s">
        <v>11</v>
      </c>
      <c r="E383" s="49">
        <v>-9.7779000000000007</v>
      </c>
      <c r="F383" s="65"/>
      <c r="G383" s="66" t="s">
        <v>11</v>
      </c>
      <c r="H383" s="49">
        <v>-9.9572000000000003</v>
      </c>
      <c r="I383" s="66" t="s">
        <v>2</v>
      </c>
      <c r="J383" s="69">
        <v>3.198</v>
      </c>
    </row>
    <row r="384" spans="1:10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0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</row>
    <row r="386" spans="1:10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0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0" x14ac:dyDescent="0.4">
      <c r="A389" s="66" t="s">
        <v>11</v>
      </c>
      <c r="B389" s="49">
        <v>-11.6129</v>
      </c>
      <c r="C389" s="65"/>
      <c r="D389" s="66" t="s">
        <v>11</v>
      </c>
      <c r="E389" s="49">
        <v>-11.857799999999999</v>
      </c>
      <c r="F389" s="65"/>
      <c r="G389" s="66" t="s">
        <v>11</v>
      </c>
      <c r="H389" s="49">
        <v>-11.4579</v>
      </c>
      <c r="I389" s="66" t="s">
        <v>2</v>
      </c>
      <c r="J389" s="1">
        <v>2.8980000000000001</v>
      </c>
    </row>
    <row r="390" spans="1:10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0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281</v>
      </c>
      <c r="J391" s="1">
        <v>1.78</v>
      </c>
    </row>
    <row r="392" spans="1:10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0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0" x14ac:dyDescent="0.4">
      <c r="A395" s="66" t="s">
        <v>11</v>
      </c>
      <c r="B395" s="49">
        <v>-12.486700000000001</v>
      </c>
      <c r="C395" s="65"/>
      <c r="D395" s="66" t="s">
        <v>11</v>
      </c>
      <c r="E395" s="49">
        <v>-12.9581</v>
      </c>
      <c r="F395" s="65"/>
      <c r="G395" s="66" t="s">
        <v>11</v>
      </c>
      <c r="H395" s="49">
        <v>-12.2928</v>
      </c>
      <c r="I395" s="66" t="s">
        <v>2</v>
      </c>
      <c r="J395" s="1">
        <v>2.7810000000000001</v>
      </c>
    </row>
    <row r="396" spans="1:10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0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281</v>
      </c>
      <c r="J397" s="1">
        <v>1.7829999999999999</v>
      </c>
    </row>
    <row r="398" spans="1:10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0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301</v>
      </c>
      <c r="F400" s="65"/>
      <c r="G400" s="66" t="s">
        <v>172</v>
      </c>
      <c r="H400" s="67" t="s">
        <v>155</v>
      </c>
      <c r="I400" s="65"/>
      <c r="J400" s="65"/>
    </row>
    <row r="401" spans="1:10" x14ac:dyDescent="0.4">
      <c r="A401" s="66" t="s">
        <v>11</v>
      </c>
      <c r="B401" s="49">
        <v>-12.3818</v>
      </c>
      <c r="C401" s="65"/>
      <c r="D401" s="66" t="s">
        <v>11</v>
      </c>
      <c r="E401" s="49">
        <v>-11.9107</v>
      </c>
      <c r="F401" s="65"/>
      <c r="G401" s="66" t="s">
        <v>11</v>
      </c>
      <c r="H401" s="49">
        <v>-12.4445</v>
      </c>
      <c r="I401" s="66" t="s">
        <v>2</v>
      </c>
      <c r="J401" s="69">
        <v>2.7810000000000001</v>
      </c>
    </row>
    <row r="402" spans="1:10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0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</row>
    <row r="404" spans="1:10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0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302</v>
      </c>
      <c r="F406" s="65"/>
      <c r="G406" s="66" t="s">
        <v>172</v>
      </c>
      <c r="H406" s="67" t="s">
        <v>215</v>
      </c>
      <c r="I406" s="65"/>
      <c r="J406" s="65"/>
    </row>
    <row r="407" spans="1:10" x14ac:dyDescent="0.4">
      <c r="A407" s="66" t="s">
        <v>11</v>
      </c>
      <c r="B407" s="49">
        <v>-11.093999999999999</v>
      </c>
      <c r="C407" s="65"/>
      <c r="D407" s="66" t="s">
        <v>11</v>
      </c>
      <c r="E407" s="49">
        <v>-10.244</v>
      </c>
      <c r="F407" s="65"/>
      <c r="G407" s="66" t="s">
        <v>11</v>
      </c>
      <c r="H407" s="49">
        <v>-11.2273</v>
      </c>
      <c r="I407" s="66" t="s">
        <v>2</v>
      </c>
      <c r="J407" s="69">
        <v>2.7589999999999999</v>
      </c>
    </row>
    <row r="408" spans="1:10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0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</row>
    <row r="410" spans="1:10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0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303</v>
      </c>
      <c r="F412" s="65"/>
      <c r="G412" s="66" t="s">
        <v>172</v>
      </c>
      <c r="H412" s="67" t="s">
        <v>303</v>
      </c>
      <c r="I412" s="65"/>
      <c r="J412" s="65"/>
    </row>
    <row r="413" spans="1:10" x14ac:dyDescent="0.4">
      <c r="A413" s="66" t="s">
        <v>11</v>
      </c>
      <c r="B413" s="49">
        <v>-8.8384</v>
      </c>
      <c r="C413" s="65"/>
      <c r="D413" s="66" t="s">
        <v>11</v>
      </c>
      <c r="E413" s="49">
        <v>-8.1765000000000008</v>
      </c>
      <c r="F413" s="65"/>
      <c r="G413" s="66" t="s">
        <v>11</v>
      </c>
      <c r="H413" s="49">
        <v>-8.7241</v>
      </c>
      <c r="I413" s="66" t="s">
        <v>2</v>
      </c>
      <c r="J413" s="1">
        <v>2.7530000000000001</v>
      </c>
    </row>
    <row r="414" spans="1:10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f>J413*J415</f>
        <v>4.4653660000000004</v>
      </c>
    </row>
    <row r="415" spans="1:10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281</v>
      </c>
      <c r="J415" s="1">
        <v>1.6220000000000001</v>
      </c>
    </row>
    <row r="416" spans="1:10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2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304</v>
      </c>
      <c r="F418" s="65"/>
      <c r="G418" s="66" t="s">
        <v>172</v>
      </c>
      <c r="H418" s="67" t="s">
        <v>304</v>
      </c>
      <c r="I418" s="65"/>
      <c r="J418" s="65"/>
    </row>
    <row r="419" spans="1:12" x14ac:dyDescent="0.4">
      <c r="A419" s="66" t="s">
        <v>11</v>
      </c>
      <c r="B419" s="49">
        <v>-6.0709</v>
      </c>
      <c r="C419" s="65"/>
      <c r="D419" s="66" t="s">
        <v>11</v>
      </c>
      <c r="E419" s="49">
        <v>-5.9637000000000002</v>
      </c>
      <c r="F419" s="65"/>
      <c r="G419" s="66" t="s">
        <v>11</v>
      </c>
      <c r="H419" s="49">
        <v>-5.9931000000000001</v>
      </c>
      <c r="I419" s="66" t="s">
        <v>2</v>
      </c>
      <c r="J419" s="1">
        <v>2.7690000000000001</v>
      </c>
    </row>
    <row r="420" spans="1:12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2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281</v>
      </c>
      <c r="J421" s="1">
        <v>1.734</v>
      </c>
    </row>
    <row r="422" spans="1:12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2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305</v>
      </c>
      <c r="F424" s="65"/>
      <c r="G424" s="66" t="s">
        <v>172</v>
      </c>
      <c r="H424" s="67" t="s">
        <v>158</v>
      </c>
      <c r="I424" s="65"/>
      <c r="J424" s="65"/>
      <c r="L424" t="s">
        <v>280</v>
      </c>
    </row>
    <row r="425" spans="1:12" x14ac:dyDescent="0.4">
      <c r="A425" s="66" t="s">
        <v>11</v>
      </c>
      <c r="B425" s="49">
        <v>-3.2738999999999998</v>
      </c>
      <c r="C425" s="65"/>
      <c r="D425" s="66" t="s">
        <v>11</v>
      </c>
      <c r="E425" s="49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2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2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5" t="s">
        <v>281</v>
      </c>
      <c r="J427" s="65">
        <f>J426/J425</f>
        <v>1.6548102981029811</v>
      </c>
    </row>
    <row r="428" spans="1:12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2" x14ac:dyDescent="0.4">
      <c r="A430" s="66" t="s">
        <v>49</v>
      </c>
      <c r="B430" s="67" t="s">
        <v>271</v>
      </c>
      <c r="C430" s="65"/>
      <c r="D430" s="66" t="s">
        <v>174</v>
      </c>
      <c r="E430" s="67" t="s">
        <v>271</v>
      </c>
      <c r="F430" s="65"/>
      <c r="G430" s="66" t="s">
        <v>172</v>
      </c>
      <c r="H430" s="67" t="s">
        <v>271</v>
      </c>
      <c r="I430" s="65"/>
      <c r="J430" s="65"/>
    </row>
    <row r="431" spans="1:12" x14ac:dyDescent="0.4">
      <c r="A431" s="66" t="s">
        <v>11</v>
      </c>
      <c r="B431" s="49">
        <v>-0.29120000000000001</v>
      </c>
      <c r="C431" s="65"/>
      <c r="D431" s="66" t="s">
        <v>11</v>
      </c>
      <c r="E431" s="49">
        <v>-0.30259999999999998</v>
      </c>
      <c r="F431" s="65"/>
      <c r="G431" s="66" t="s">
        <v>11</v>
      </c>
      <c r="H431" s="49">
        <v>-0.30359999999999998</v>
      </c>
      <c r="I431" s="66" t="s">
        <v>2</v>
      </c>
      <c r="J431" s="69">
        <v>3.58</v>
      </c>
    </row>
    <row r="432" spans="1:12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0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</row>
    <row r="434" spans="1:10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0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0" x14ac:dyDescent="0.4">
      <c r="A437" s="66" t="s">
        <v>11</v>
      </c>
      <c r="B437" s="49">
        <v>-2.3519999999999999</v>
      </c>
      <c r="C437" s="65"/>
      <c r="D437" s="66" t="s">
        <v>11</v>
      </c>
      <c r="E437" s="49">
        <v>-2.3616999999999999</v>
      </c>
      <c r="F437" s="65"/>
      <c r="G437" s="66" t="s">
        <v>11</v>
      </c>
      <c r="H437" s="49">
        <v>-2.3586999999999998</v>
      </c>
      <c r="I437" s="66" t="s">
        <v>2</v>
      </c>
      <c r="J437" s="69">
        <v>3.5489999999999999</v>
      </c>
    </row>
    <row r="438" spans="1:10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0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</row>
    <row r="440" spans="1:10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0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0" x14ac:dyDescent="0.4">
      <c r="A443" s="66" t="s">
        <v>11</v>
      </c>
      <c r="B443" s="49">
        <v>-3.7126000000000001</v>
      </c>
      <c r="C443" s="65"/>
      <c r="D443" s="66" t="s">
        <v>11</v>
      </c>
      <c r="E443" s="49">
        <v>-3.665</v>
      </c>
      <c r="F443" s="65"/>
      <c r="G443" s="66" t="s">
        <v>11</v>
      </c>
      <c r="H443" s="49">
        <v>-3.6983000000000001</v>
      </c>
      <c r="I443" s="66" t="s">
        <v>2</v>
      </c>
      <c r="J443" s="69">
        <v>3.548</v>
      </c>
    </row>
    <row r="444" spans="1:10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0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</row>
    <row r="446" spans="1:10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0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325</v>
      </c>
      <c r="I448" s="65"/>
      <c r="J448" s="65"/>
    </row>
    <row r="449" spans="1:10" x14ac:dyDescent="0.4">
      <c r="A449" s="66" t="s">
        <v>11</v>
      </c>
      <c r="B449" s="49">
        <v>-3.6695000000000002</v>
      </c>
      <c r="C449" s="65"/>
      <c r="D449" s="66" t="s">
        <v>11</v>
      </c>
      <c r="E449" s="49">
        <v>-3.7507000000000001</v>
      </c>
      <c r="F449" s="65"/>
      <c r="G449" s="66" t="s">
        <v>11</v>
      </c>
      <c r="H449" s="49">
        <v>-3.7130000000000001</v>
      </c>
      <c r="I449" s="66" t="s">
        <v>2</v>
      </c>
      <c r="J449" s="1">
        <v>3.5369999999999999</v>
      </c>
    </row>
    <row r="450" spans="1:10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0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281</v>
      </c>
      <c r="J451" s="1">
        <v>1.653</v>
      </c>
    </row>
    <row r="452" spans="1:10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0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216</v>
      </c>
      <c r="F454" s="65"/>
      <c r="G454" s="66" t="s">
        <v>172</v>
      </c>
      <c r="H454" s="67" t="s">
        <v>216</v>
      </c>
      <c r="I454" s="65"/>
      <c r="J454" s="65"/>
    </row>
    <row r="455" spans="1:10" x14ac:dyDescent="0.4">
      <c r="A455" s="66" t="s">
        <v>11</v>
      </c>
      <c r="B455" s="49">
        <v>-4.1007999999999996</v>
      </c>
      <c r="C455" s="65"/>
      <c r="D455" s="66" t="s">
        <v>11</v>
      </c>
      <c r="E455" s="49">
        <v>-3.9339</v>
      </c>
      <c r="F455" s="65"/>
      <c r="G455" s="66" t="s">
        <v>11</v>
      </c>
      <c r="H455" s="49">
        <v>-4.0557999999999996</v>
      </c>
      <c r="I455" s="66" t="s">
        <v>2</v>
      </c>
      <c r="J455" s="1">
        <v>4.0069999999999997</v>
      </c>
    </row>
    <row r="456" spans="1:10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f>J455*J457</f>
        <v>6.5193889999999994</v>
      </c>
    </row>
    <row r="457" spans="1:10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281</v>
      </c>
      <c r="J457" s="1">
        <v>1.627</v>
      </c>
    </row>
    <row r="458" spans="1:10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0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161</v>
      </c>
      <c r="F460" s="65"/>
      <c r="G460" s="66" t="s">
        <v>172</v>
      </c>
      <c r="H460" s="67" t="s">
        <v>326</v>
      </c>
      <c r="I460" s="65"/>
      <c r="J460" s="65"/>
    </row>
    <row r="461" spans="1:10" x14ac:dyDescent="0.4">
      <c r="A461" s="66" t="s">
        <v>11</v>
      </c>
      <c r="B461" s="49">
        <v>-7.4138999999999999</v>
      </c>
      <c r="C461" s="65"/>
      <c r="D461" s="66" t="s">
        <v>11</v>
      </c>
      <c r="E461" s="49">
        <v>-7.2039</v>
      </c>
      <c r="F461" s="65"/>
      <c r="G461" s="66" t="s">
        <v>11</v>
      </c>
      <c r="H461" s="49">
        <v>-7.3070000000000004</v>
      </c>
      <c r="I461" s="66" t="s">
        <v>2</v>
      </c>
      <c r="J461" s="1">
        <v>3.552</v>
      </c>
    </row>
    <row r="462" spans="1:10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0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281</v>
      </c>
      <c r="J463" s="1">
        <v>1.68</v>
      </c>
    </row>
    <row r="464" spans="1:10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0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306</v>
      </c>
      <c r="F466" s="65"/>
      <c r="G466" s="66" t="s">
        <v>172</v>
      </c>
      <c r="H466" s="67" t="s">
        <v>306</v>
      </c>
      <c r="I466" s="65"/>
      <c r="J466" s="65"/>
    </row>
    <row r="467" spans="1:10" x14ac:dyDescent="0.4">
      <c r="A467" s="66" t="s">
        <v>11</v>
      </c>
      <c r="B467" s="49">
        <v>-9.5146999999999995</v>
      </c>
      <c r="C467" s="65"/>
      <c r="D467" s="66" t="s">
        <v>11</v>
      </c>
      <c r="E467" s="49">
        <v>-9.2207000000000008</v>
      </c>
      <c r="F467" s="65"/>
      <c r="G467" s="66" t="s">
        <v>11</v>
      </c>
      <c r="H467" s="49">
        <v>-9.3926999999999996</v>
      </c>
      <c r="I467" s="66" t="s">
        <v>2</v>
      </c>
      <c r="J467" s="1">
        <v>3.19</v>
      </c>
    </row>
    <row r="468" spans="1:10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f>J467*J469</f>
        <v>5.6845800000000004</v>
      </c>
    </row>
    <row r="469" spans="1:10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281</v>
      </c>
      <c r="J469" s="1">
        <v>1.782</v>
      </c>
    </row>
    <row r="470" spans="1:10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0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219</v>
      </c>
      <c r="I472" s="65"/>
      <c r="J472" s="65"/>
    </row>
    <row r="473" spans="1:10" x14ac:dyDescent="0.4">
      <c r="A473" s="66" t="s">
        <v>11</v>
      </c>
      <c r="B473" s="49">
        <v>-10.919</v>
      </c>
      <c r="C473" s="65"/>
      <c r="D473" s="66" t="s">
        <v>11</v>
      </c>
      <c r="E473" s="49">
        <v>-11.02</v>
      </c>
      <c r="F473" s="65"/>
      <c r="G473" s="66" t="s">
        <v>11</v>
      </c>
      <c r="H473" s="49">
        <v>-10.929399999999999</v>
      </c>
      <c r="I473" s="66" t="s">
        <v>2</v>
      </c>
      <c r="J473" s="1">
        <v>2.9860000000000002</v>
      </c>
    </row>
    <row r="474" spans="1:10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f>J473*J475</f>
        <v>5.4793099999999999</v>
      </c>
    </row>
    <row r="475" spans="1:10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281</v>
      </c>
      <c r="J475" s="1">
        <v>1.835</v>
      </c>
    </row>
    <row r="476" spans="1:10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0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221</v>
      </c>
      <c r="I478" s="65"/>
      <c r="J478" s="65"/>
    </row>
    <row r="479" spans="1:10" x14ac:dyDescent="0.4">
      <c r="A479" s="66" t="s">
        <v>11</v>
      </c>
      <c r="B479" s="49">
        <v>-12.060600000000001</v>
      </c>
      <c r="C479" s="65"/>
      <c r="D479" s="66" t="s">
        <v>11</v>
      </c>
      <c r="E479" s="49">
        <v>-12.500299999999999</v>
      </c>
      <c r="F479" s="65"/>
      <c r="G479" s="66" t="s">
        <v>11</v>
      </c>
      <c r="H479" s="49">
        <v>-12.2058</v>
      </c>
      <c r="I479" s="66" t="s">
        <v>2</v>
      </c>
      <c r="J479" s="1">
        <v>2.7989999999999999</v>
      </c>
    </row>
    <row r="480" spans="1:10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f>J479*J481</f>
        <v>6.0598349999999996</v>
      </c>
    </row>
    <row r="481" spans="1:10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281</v>
      </c>
      <c r="J481" s="67">
        <v>2.165</v>
      </c>
    </row>
    <row r="482" spans="1:10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0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327</v>
      </c>
      <c r="I484" s="65"/>
      <c r="J484" s="65"/>
    </row>
    <row r="485" spans="1:10" x14ac:dyDescent="0.4">
      <c r="A485" s="66" t="s">
        <v>11</v>
      </c>
      <c r="B485" s="49">
        <v>-13.990600000000001</v>
      </c>
      <c r="C485" s="65"/>
      <c r="D485" s="66" t="s">
        <v>11</v>
      </c>
      <c r="E485" s="49">
        <v>-13.722099999999999</v>
      </c>
      <c r="F485" s="65"/>
      <c r="G485" s="66" t="s">
        <v>11</v>
      </c>
      <c r="H485" s="49">
        <v>-13.5847</v>
      </c>
      <c r="I485" s="66" t="s">
        <v>2</v>
      </c>
      <c r="J485" s="1">
        <v>3.4540000000000002</v>
      </c>
    </row>
    <row r="486" spans="1:10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0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281</v>
      </c>
      <c r="J487" s="1">
        <v>1.51</v>
      </c>
    </row>
    <row r="488" spans="1:10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2024-11-27T03:19:38Z</dcterms:modified>
</cp:coreProperties>
</file>