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morse\"/>
    </mc:Choice>
  </mc:AlternateContent>
  <xr:revisionPtr revIDLastSave="0" documentId="13_ncr:1_{F1091C0E-F319-4F3D-A55A-A2B1FF07ACE7}" xr6:coauthVersionLast="47" xr6:coauthVersionMax="47" xr10:uidLastSave="{00000000-0000-0000-0000-000000000000}"/>
  <bookViews>
    <workbookView xWindow="4980" yWindow="135" windowWidth="18330" windowHeight="14925" activeTab="3" xr2:uid="{B1CE91EC-0DE3-4F38-BC70-60547E21D489}"/>
  </bookViews>
  <sheets>
    <sheet name="fit_1NN_FCC" sheetId="11" r:id="rId1"/>
    <sheet name="fit_1NN_BCC" sheetId="10" r:id="rId2"/>
    <sheet name="fit_1NN_HCP" sheetId="5" r:id="rId3"/>
    <sheet name="fit_1NN_SC" sheetId="13" r:id="rId4"/>
    <sheet name="table" sheetId="3" r:id="rId5"/>
    <sheet name="Data" sheetId="12" r:id="rId6"/>
  </sheets>
  <definedNames>
    <definedName name="solver_adj" localSheetId="1" hidden="1">fit_1NN_BCC!$O$4:$O$6</definedName>
    <definedName name="solver_adj" localSheetId="0" hidden="1">fit_1NN_FCC!$O$4:$O$6</definedName>
    <definedName name="solver_adj" localSheetId="2" hidden="1">fit_1NN_HCP!$O$4:$O$6</definedName>
    <definedName name="solver_adj" localSheetId="3" hidden="1">fit_1NN_SC!$O$4:$O$6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drv" localSheetId="3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fit_1NN_BCC!$O$8</definedName>
    <definedName name="solver_lhs1" localSheetId="0" hidden="1">fit_1NN_FCC!$O$8</definedName>
    <definedName name="solver_lhs1" localSheetId="2" hidden="1">fit_1NN_HCP!$O$8</definedName>
    <definedName name="solver_lhs1" localSheetId="3" hidden="1">fit_1NN_SC!$O$8</definedName>
    <definedName name="solver_lhs2" localSheetId="1" hidden="1">fit_1NN_BCC!$O$4</definedName>
    <definedName name="solver_lhs2" localSheetId="0" hidden="1">fit_1NN_FCC!$O$4</definedName>
    <definedName name="solver_lhs2" localSheetId="2" hidden="1">fit_1NN_HCP!$O$4</definedName>
    <definedName name="solver_lhs2" localSheetId="3" hidden="1">fit_1NN_SC!$O$4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fit_1NN_BCC!$P$19</definedName>
    <definedName name="solver_opt" localSheetId="0" hidden="1">fit_1NN_FCC!$P$19</definedName>
    <definedName name="solver_opt" localSheetId="2" hidden="1">fit_1NN_HCP!$P$19</definedName>
    <definedName name="solver_opt" localSheetId="3" hidden="1">fit_1NN_SC!$P$19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bv" localSheetId="3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1" localSheetId="3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el2" localSheetId="3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1" localSheetId="3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cl" localSheetId="3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3" l="1"/>
  <c r="R8" i="13"/>
  <c r="U5" i="13"/>
  <c r="U9" i="13"/>
  <c r="T9" i="13"/>
  <c r="R29" i="13"/>
  <c r="Y27" i="13"/>
  <c r="W25" i="13"/>
  <c r="W30" i="13" s="1"/>
  <c r="V24" i="13"/>
  <c r="E12" i="13"/>
  <c r="B12" i="13"/>
  <c r="B11" i="13"/>
  <c r="E11" i="13" s="1"/>
  <c r="X9" i="13"/>
  <c r="W9" i="13"/>
  <c r="S9" i="13"/>
  <c r="R9" i="13"/>
  <c r="O8" i="13"/>
  <c r="R24" i="13" s="1"/>
  <c r="O7" i="13"/>
  <c r="X5" i="13"/>
  <c r="W5" i="13"/>
  <c r="T5" i="13"/>
  <c r="S5" i="13"/>
  <c r="R5" i="13"/>
  <c r="L5" i="13"/>
  <c r="L7" i="13" s="1"/>
  <c r="L4" i="13"/>
  <c r="L6" i="13" s="1"/>
  <c r="N3" i="13"/>
  <c r="L3" i="13"/>
  <c r="O3" i="13" s="1"/>
  <c r="K3" i="13"/>
  <c r="E3" i="13"/>
  <c r="W24" i="13" s="1"/>
  <c r="D3" i="13"/>
  <c r="O7" i="5"/>
  <c r="O7" i="10"/>
  <c r="H311" i="12"/>
  <c r="H89" i="12"/>
  <c r="H83" i="12"/>
  <c r="H35" i="12"/>
  <c r="U5" i="10"/>
  <c r="R4" i="10"/>
  <c r="R8" i="10"/>
  <c r="U9" i="10"/>
  <c r="R4" i="11"/>
  <c r="U5" i="11"/>
  <c r="R8" i="11"/>
  <c r="U9" i="11"/>
  <c r="T9" i="11"/>
  <c r="H14" i="5"/>
  <c r="R25" i="13" l="1"/>
  <c r="R19" i="13"/>
  <c r="W28" i="13"/>
  <c r="W29" i="13" s="1"/>
  <c r="G464" i="13"/>
  <c r="K464" i="13" s="1"/>
  <c r="G444" i="13"/>
  <c r="M444" i="13" s="1"/>
  <c r="G424" i="13"/>
  <c r="G404" i="13"/>
  <c r="G384" i="13"/>
  <c r="G364" i="13"/>
  <c r="K364" i="13" s="1"/>
  <c r="G344" i="13"/>
  <c r="K344" i="13" s="1"/>
  <c r="G324" i="13"/>
  <c r="G304" i="13"/>
  <c r="M304" i="13" s="1"/>
  <c r="G284" i="13"/>
  <c r="G264" i="13"/>
  <c r="K264" i="13" s="1"/>
  <c r="G244" i="13"/>
  <c r="K244" i="13" s="1"/>
  <c r="G458" i="13"/>
  <c r="M458" i="13" s="1"/>
  <c r="G438" i="13"/>
  <c r="M438" i="13" s="1"/>
  <c r="G418" i="13"/>
  <c r="K418" i="13" s="1"/>
  <c r="G398" i="13"/>
  <c r="K398" i="13" s="1"/>
  <c r="G378" i="13"/>
  <c r="M378" i="13" s="1"/>
  <c r="G358" i="13"/>
  <c r="M358" i="13" s="1"/>
  <c r="G338" i="13"/>
  <c r="M338" i="13" s="1"/>
  <c r="G318" i="13"/>
  <c r="K318" i="13" s="1"/>
  <c r="G298" i="13"/>
  <c r="K298" i="13" s="1"/>
  <c r="G278" i="13"/>
  <c r="M278" i="13" s="1"/>
  <c r="G258" i="13"/>
  <c r="K258" i="13" s="1"/>
  <c r="G238" i="13"/>
  <c r="G463" i="13"/>
  <c r="G456" i="13"/>
  <c r="M456" i="13" s="1"/>
  <c r="G440" i="13"/>
  <c r="M440" i="13" s="1"/>
  <c r="G421" i="13"/>
  <c r="M421" i="13" s="1"/>
  <c r="G402" i="13"/>
  <c r="M402" i="13" s="1"/>
  <c r="G386" i="13"/>
  <c r="G348" i="13"/>
  <c r="K348" i="13" s="1"/>
  <c r="G332" i="13"/>
  <c r="K332" i="13" s="1"/>
  <c r="G310" i="13"/>
  <c r="M310" i="13" s="1"/>
  <c r="G294" i="13"/>
  <c r="M294" i="13" s="1"/>
  <c r="G256" i="13"/>
  <c r="M256" i="13" s="1"/>
  <c r="G240" i="13"/>
  <c r="K240" i="13" s="1"/>
  <c r="G459" i="13"/>
  <c r="K459" i="13" s="1"/>
  <c r="G443" i="13"/>
  <c r="M443" i="13" s="1"/>
  <c r="G405" i="13"/>
  <c r="K405" i="13" s="1"/>
  <c r="G389" i="13"/>
  <c r="K389" i="13" s="1"/>
  <c r="G367" i="13"/>
  <c r="M367" i="13" s="1"/>
  <c r="G351" i="13"/>
  <c r="K351" i="13" s="1"/>
  <c r="G335" i="13"/>
  <c r="M335" i="13" s="1"/>
  <c r="G313" i="13"/>
  <c r="G297" i="13"/>
  <c r="G259" i="13"/>
  <c r="M259" i="13" s="1"/>
  <c r="G243" i="13"/>
  <c r="M243" i="13" s="1"/>
  <c r="G213" i="13"/>
  <c r="M213" i="13" s="1"/>
  <c r="G468" i="13"/>
  <c r="M468" i="13" s="1"/>
  <c r="G439" i="13"/>
  <c r="M439" i="13" s="1"/>
  <c r="G423" i="13"/>
  <c r="M423" i="13" s="1"/>
  <c r="G385" i="13"/>
  <c r="K385" i="13" s="1"/>
  <c r="G369" i="13"/>
  <c r="M369" i="13" s="1"/>
  <c r="G469" i="13"/>
  <c r="K469" i="13" s="1"/>
  <c r="G465" i="13"/>
  <c r="K465" i="13" s="1"/>
  <c r="G461" i="13"/>
  <c r="K461" i="13" s="1"/>
  <c r="G450" i="13"/>
  <c r="K450" i="13" s="1"/>
  <c r="G360" i="13"/>
  <c r="K360" i="13" s="1"/>
  <c r="G349" i="13"/>
  <c r="M349" i="13" s="1"/>
  <c r="G307" i="13"/>
  <c r="M307" i="13" s="1"/>
  <c r="G303" i="13"/>
  <c r="M303" i="13" s="1"/>
  <c r="G289" i="13"/>
  <c r="G275" i="13"/>
  <c r="K275" i="13" s="1"/>
  <c r="G247" i="13"/>
  <c r="G229" i="13"/>
  <c r="G190" i="13"/>
  <c r="K190" i="13" s="1"/>
  <c r="G170" i="13"/>
  <c r="K170" i="13" s="1"/>
  <c r="G150" i="13"/>
  <c r="G457" i="13"/>
  <c r="K457" i="13" s="1"/>
  <c r="G442" i="13"/>
  <c r="M442" i="13" s="1"/>
  <c r="G431" i="13"/>
  <c r="K431" i="13" s="1"/>
  <c r="G416" i="13"/>
  <c r="K416" i="13" s="1"/>
  <c r="G401" i="13"/>
  <c r="K401" i="13" s="1"/>
  <c r="G390" i="13"/>
  <c r="M390" i="13" s="1"/>
  <c r="G342" i="13"/>
  <c r="M342" i="13" s="1"/>
  <c r="G296" i="13"/>
  <c r="K296" i="13" s="1"/>
  <c r="G282" i="13"/>
  <c r="K282" i="13" s="1"/>
  <c r="G236" i="13"/>
  <c r="K236" i="13" s="1"/>
  <c r="G187" i="13"/>
  <c r="K187" i="13" s="1"/>
  <c r="G167" i="13"/>
  <c r="M167" i="13" s="1"/>
  <c r="G147" i="13"/>
  <c r="M147" i="13" s="1"/>
  <c r="G127" i="13"/>
  <c r="K127" i="13" s="1"/>
  <c r="G449" i="13"/>
  <c r="M449" i="13" s="1"/>
  <c r="G408" i="13"/>
  <c r="G382" i="13"/>
  <c r="G352" i="13"/>
  <c r="M352" i="13" s="1"/>
  <c r="G306" i="13"/>
  <c r="M306" i="13" s="1"/>
  <c r="G292" i="13"/>
  <c r="M292" i="13" s="1"/>
  <c r="G250" i="13"/>
  <c r="M250" i="13" s="1"/>
  <c r="G246" i="13"/>
  <c r="G232" i="13"/>
  <c r="M232" i="13" s="1"/>
  <c r="G216" i="13"/>
  <c r="K216" i="13" s="1"/>
  <c r="G201" i="13"/>
  <c r="M201" i="13" s="1"/>
  <c r="G181" i="13"/>
  <c r="K181" i="13" s="1"/>
  <c r="G460" i="13"/>
  <c r="M460" i="13" s="1"/>
  <c r="G445" i="13"/>
  <c r="M445" i="13" s="1"/>
  <c r="G434" i="13"/>
  <c r="M434" i="13" s="1"/>
  <c r="G419" i="13"/>
  <c r="M419" i="13" s="1"/>
  <c r="G393" i="13"/>
  <c r="M393" i="13" s="1"/>
  <c r="G341" i="13"/>
  <c r="M341" i="13" s="1"/>
  <c r="G334" i="13"/>
  <c r="M334" i="13" s="1"/>
  <c r="G320" i="13"/>
  <c r="K320" i="13" s="1"/>
  <c r="G281" i="13"/>
  <c r="G274" i="13"/>
  <c r="G260" i="13"/>
  <c r="G222" i="13"/>
  <c r="K222" i="13" s="1"/>
  <c r="G392" i="13"/>
  <c r="M392" i="13" s="1"/>
  <c r="G381" i="13"/>
  <c r="M381" i="13" s="1"/>
  <c r="G433" i="13"/>
  <c r="M433" i="13" s="1"/>
  <c r="G403" i="13"/>
  <c r="G388" i="13"/>
  <c r="K388" i="13" s="1"/>
  <c r="G359" i="13"/>
  <c r="M359" i="13" s="1"/>
  <c r="G319" i="13"/>
  <c r="K319" i="13" s="1"/>
  <c r="G293" i="13"/>
  <c r="K293" i="13" s="1"/>
  <c r="G253" i="13"/>
  <c r="M253" i="13" s="1"/>
  <c r="G235" i="13"/>
  <c r="M235" i="13" s="1"/>
  <c r="G231" i="13"/>
  <c r="G223" i="13"/>
  <c r="K223" i="13" s="1"/>
  <c r="G215" i="13"/>
  <c r="M215" i="13" s="1"/>
  <c r="G191" i="13"/>
  <c r="M191" i="13" s="1"/>
  <c r="G171" i="13"/>
  <c r="K171" i="13" s="1"/>
  <c r="G155" i="13"/>
  <c r="G98" i="13"/>
  <c r="M98" i="13" s="1"/>
  <c r="G78" i="13"/>
  <c r="M78" i="13" s="1"/>
  <c r="G453" i="13"/>
  <c r="G373" i="13"/>
  <c r="K373" i="13" s="1"/>
  <c r="G350" i="13"/>
  <c r="K350" i="13" s="1"/>
  <c r="G328" i="13"/>
  <c r="M328" i="13" s="1"/>
  <c r="G288" i="13"/>
  <c r="K288" i="13" s="1"/>
  <c r="G266" i="13"/>
  <c r="G208" i="13"/>
  <c r="M208" i="13" s="1"/>
  <c r="G184" i="13"/>
  <c r="K184" i="13" s="1"/>
  <c r="G174" i="13"/>
  <c r="M174" i="13" s="1"/>
  <c r="G158" i="13"/>
  <c r="K158" i="13" s="1"/>
  <c r="G95" i="13"/>
  <c r="M95" i="13" s="1"/>
  <c r="G75" i="13"/>
  <c r="M75" i="13" s="1"/>
  <c r="G452" i="13"/>
  <c r="K452" i="13" s="1"/>
  <c r="G383" i="13"/>
  <c r="M383" i="13" s="1"/>
  <c r="G363" i="13"/>
  <c r="K363" i="13" s="1"/>
  <c r="G345" i="13"/>
  <c r="K345" i="13" s="1"/>
  <c r="G301" i="13"/>
  <c r="M301" i="13" s="1"/>
  <c r="G270" i="13"/>
  <c r="M270" i="13" s="1"/>
  <c r="G252" i="13"/>
  <c r="M252" i="13" s="1"/>
  <c r="G248" i="13"/>
  <c r="M248" i="13" s="1"/>
  <c r="G239" i="13"/>
  <c r="G218" i="13"/>
  <c r="G177" i="13"/>
  <c r="K177" i="13" s="1"/>
  <c r="G164" i="13"/>
  <c r="K164" i="13" s="1"/>
  <c r="G142" i="13"/>
  <c r="M142" i="13" s="1"/>
  <c r="G139" i="13"/>
  <c r="G136" i="13"/>
  <c r="M136" i="13" s="1"/>
  <c r="G133" i="13"/>
  <c r="M133" i="13" s="1"/>
  <c r="G130" i="13"/>
  <c r="M130" i="13" s="1"/>
  <c r="G109" i="13"/>
  <c r="K109" i="13" s="1"/>
  <c r="G89" i="13"/>
  <c r="M89" i="13" s="1"/>
  <c r="G437" i="13"/>
  <c r="K437" i="13" s="1"/>
  <c r="G432" i="13"/>
  <c r="M432" i="13" s="1"/>
  <c r="G422" i="13"/>
  <c r="K422" i="13" s="1"/>
  <c r="G407" i="13"/>
  <c r="M407" i="13" s="1"/>
  <c r="G368" i="13"/>
  <c r="M368" i="13" s="1"/>
  <c r="G327" i="13"/>
  <c r="K327" i="13" s="1"/>
  <c r="G309" i="13"/>
  <c r="M309" i="13" s="1"/>
  <c r="G305" i="13"/>
  <c r="K305" i="13" s="1"/>
  <c r="G283" i="13"/>
  <c r="G279" i="13"/>
  <c r="G211" i="13"/>
  <c r="G197" i="13"/>
  <c r="M197" i="13" s="1"/>
  <c r="G145" i="13"/>
  <c r="G462" i="13"/>
  <c r="K462" i="13" s="1"/>
  <c r="G427" i="13"/>
  <c r="K427" i="13" s="1"/>
  <c r="G417" i="13"/>
  <c r="M417" i="13" s="1"/>
  <c r="G412" i="13"/>
  <c r="M412" i="13" s="1"/>
  <c r="G397" i="13"/>
  <c r="M397" i="13" s="1"/>
  <c r="G377" i="13"/>
  <c r="M377" i="13" s="1"/>
  <c r="G372" i="13"/>
  <c r="M372" i="13" s="1"/>
  <c r="G340" i="13"/>
  <c r="M340" i="13" s="1"/>
  <c r="G336" i="13"/>
  <c r="M336" i="13" s="1"/>
  <c r="G314" i="13"/>
  <c r="M314" i="13" s="1"/>
  <c r="G261" i="13"/>
  <c r="K261" i="13" s="1"/>
  <c r="G230" i="13"/>
  <c r="M230" i="13" s="1"/>
  <c r="G226" i="13"/>
  <c r="M226" i="13" s="1"/>
  <c r="G207" i="13"/>
  <c r="G180" i="13"/>
  <c r="K180" i="13" s="1"/>
  <c r="G148" i="13"/>
  <c r="G426" i="13"/>
  <c r="G387" i="13"/>
  <c r="M387" i="13" s="1"/>
  <c r="G451" i="13"/>
  <c r="M451" i="13" s="1"/>
  <c r="G441" i="13"/>
  <c r="M441" i="13" s="1"/>
  <c r="G411" i="13"/>
  <c r="K411" i="13" s="1"/>
  <c r="G375" i="13"/>
  <c r="K375" i="13" s="1"/>
  <c r="G300" i="13"/>
  <c r="M300" i="13" s="1"/>
  <c r="G254" i="13"/>
  <c r="K254" i="13" s="1"/>
  <c r="G214" i="13"/>
  <c r="M214" i="13" s="1"/>
  <c r="G169" i="13"/>
  <c r="M169" i="13" s="1"/>
  <c r="G128" i="13"/>
  <c r="M128" i="13" s="1"/>
  <c r="G124" i="13"/>
  <c r="M124" i="13" s="1"/>
  <c r="G93" i="13"/>
  <c r="M93" i="13" s="1"/>
  <c r="G86" i="13"/>
  <c r="K86" i="13" s="1"/>
  <c r="G67" i="13"/>
  <c r="M67" i="13" s="1"/>
  <c r="G52" i="13"/>
  <c r="M52" i="13" s="1"/>
  <c r="G32" i="13"/>
  <c r="M32" i="13" s="1"/>
  <c r="G27" i="13"/>
  <c r="K27" i="13" s="1"/>
  <c r="G22" i="13"/>
  <c r="M22" i="13" s="1"/>
  <c r="G467" i="13"/>
  <c r="G361" i="13"/>
  <c r="G354" i="13"/>
  <c r="K354" i="13" s="1"/>
  <c r="G271" i="13"/>
  <c r="K271" i="13" s="1"/>
  <c r="G224" i="13"/>
  <c r="M224" i="13" s="1"/>
  <c r="G205" i="13"/>
  <c r="M205" i="13" s="1"/>
  <c r="G173" i="13"/>
  <c r="K173" i="13" s="1"/>
  <c r="G165" i="13"/>
  <c r="K165" i="13" s="1"/>
  <c r="G120" i="13"/>
  <c r="M120" i="13" s="1"/>
  <c r="G106" i="13"/>
  <c r="K106" i="13" s="1"/>
  <c r="G70" i="13"/>
  <c r="M70" i="13" s="1"/>
  <c r="G49" i="13"/>
  <c r="K49" i="13" s="1"/>
  <c r="G466" i="13"/>
  <c r="K466" i="13" s="1"/>
  <c r="G435" i="13"/>
  <c r="K435" i="13" s="1"/>
  <c r="G428" i="13"/>
  <c r="M428" i="13" s="1"/>
  <c r="G420" i="13"/>
  <c r="M420" i="13" s="1"/>
  <c r="G396" i="13"/>
  <c r="M396" i="13" s="1"/>
  <c r="G374" i="13"/>
  <c r="K374" i="13" s="1"/>
  <c r="G366" i="13"/>
  <c r="M366" i="13" s="1"/>
  <c r="G353" i="13"/>
  <c r="M353" i="13" s="1"/>
  <c r="G347" i="13"/>
  <c r="M347" i="13" s="1"/>
  <c r="G323" i="13"/>
  <c r="G317" i="13"/>
  <c r="K317" i="13" s="1"/>
  <c r="G241" i="13"/>
  <c r="K241" i="13" s="1"/>
  <c r="G204" i="13"/>
  <c r="M204" i="13" s="1"/>
  <c r="G195" i="13"/>
  <c r="M195" i="13" s="1"/>
  <c r="G156" i="13"/>
  <c r="M156" i="13" s="1"/>
  <c r="G76" i="13"/>
  <c r="M76" i="13" s="1"/>
  <c r="G43" i="13"/>
  <c r="M43" i="13" s="1"/>
  <c r="G329" i="13"/>
  <c r="K329" i="13" s="1"/>
  <c r="G299" i="13"/>
  <c r="K299" i="13" s="1"/>
  <c r="G287" i="13"/>
  <c r="M287" i="13" s="1"/>
  <c r="G151" i="13"/>
  <c r="K151" i="13" s="1"/>
  <c r="G143" i="13"/>
  <c r="K143" i="13" s="1"/>
  <c r="G131" i="13"/>
  <c r="K131" i="13" s="1"/>
  <c r="G99" i="13"/>
  <c r="M99" i="13" s="1"/>
  <c r="G79" i="13"/>
  <c r="K79" i="13" s="1"/>
  <c r="G40" i="13"/>
  <c r="M40" i="13" s="1"/>
  <c r="G29" i="13"/>
  <c r="M29" i="13" s="1"/>
  <c r="E4" i="13"/>
  <c r="O12" i="13" s="1"/>
  <c r="G322" i="13"/>
  <c r="G276" i="13"/>
  <c r="G234" i="13"/>
  <c r="K234" i="13" s="1"/>
  <c r="G123" i="13"/>
  <c r="K123" i="13" s="1"/>
  <c r="G116" i="13"/>
  <c r="K116" i="13" s="1"/>
  <c r="G92" i="13"/>
  <c r="M92" i="13" s="1"/>
  <c r="G82" i="13"/>
  <c r="G66" i="13"/>
  <c r="K66" i="13" s="1"/>
  <c r="G63" i="13"/>
  <c r="K63" i="13" s="1"/>
  <c r="G60" i="13"/>
  <c r="K60" i="13" s="1"/>
  <c r="G57" i="13"/>
  <c r="M57" i="13" s="1"/>
  <c r="G380" i="13"/>
  <c r="M380" i="13" s="1"/>
  <c r="G263" i="13"/>
  <c r="K263" i="13" s="1"/>
  <c r="G410" i="13"/>
  <c r="M410" i="13" s="1"/>
  <c r="G346" i="13"/>
  <c r="M346" i="13" s="1"/>
  <c r="G455" i="13"/>
  <c r="K455" i="13" s="1"/>
  <c r="G425" i="13"/>
  <c r="K425" i="13" s="1"/>
  <c r="G400" i="13"/>
  <c r="M400" i="13" s="1"/>
  <c r="G355" i="13"/>
  <c r="K355" i="13" s="1"/>
  <c r="G308" i="13"/>
  <c r="K308" i="13" s="1"/>
  <c r="G209" i="13"/>
  <c r="M209" i="13" s="1"/>
  <c r="G179" i="13"/>
  <c r="G162" i="13"/>
  <c r="K162" i="13" s="1"/>
  <c r="G114" i="13"/>
  <c r="M114" i="13" s="1"/>
  <c r="G96" i="13"/>
  <c r="M96" i="13" s="1"/>
  <c r="G74" i="13"/>
  <c r="M74" i="13" s="1"/>
  <c r="G46" i="13"/>
  <c r="M46" i="13" s="1"/>
  <c r="G202" i="13"/>
  <c r="M202" i="13" s="1"/>
  <c r="G436" i="13"/>
  <c r="K436" i="13" s="1"/>
  <c r="G414" i="13"/>
  <c r="K414" i="13" s="1"/>
  <c r="G316" i="13"/>
  <c r="K316" i="13" s="1"/>
  <c r="G290" i="13"/>
  <c r="K290" i="13" s="1"/>
  <c r="G280" i="13"/>
  <c r="M280" i="13" s="1"/>
  <c r="G245" i="13"/>
  <c r="M245" i="13" s="1"/>
  <c r="G228" i="13"/>
  <c r="K228" i="13" s="1"/>
  <c r="G221" i="13"/>
  <c r="K221" i="13" s="1"/>
  <c r="G172" i="13"/>
  <c r="M172" i="13" s="1"/>
  <c r="G91" i="13"/>
  <c r="M91" i="13" s="1"/>
  <c r="G87" i="13"/>
  <c r="M87" i="13" s="1"/>
  <c r="G69" i="13"/>
  <c r="M69" i="13" s="1"/>
  <c r="G42" i="13"/>
  <c r="M42" i="13" s="1"/>
  <c r="G19" i="13"/>
  <c r="K19" i="13" s="1"/>
  <c r="G343" i="13"/>
  <c r="M343" i="13" s="1"/>
  <c r="G237" i="13"/>
  <c r="M237" i="13" s="1"/>
  <c r="G161" i="13"/>
  <c r="G28" i="13"/>
  <c r="M28" i="13" s="1"/>
  <c r="G272" i="13"/>
  <c r="M272" i="13" s="1"/>
  <c r="G262" i="13"/>
  <c r="K262" i="13" s="1"/>
  <c r="G144" i="13"/>
  <c r="M144" i="13" s="1"/>
  <c r="G138" i="13"/>
  <c r="K138" i="13" s="1"/>
  <c r="G118" i="13"/>
  <c r="K118" i="13" s="1"/>
  <c r="G100" i="13"/>
  <c r="M100" i="13" s="1"/>
  <c r="G65" i="13"/>
  <c r="M65" i="13" s="1"/>
  <c r="G35" i="13"/>
  <c r="M35" i="13" s="1"/>
  <c r="G31" i="13"/>
  <c r="M31" i="13" s="1"/>
  <c r="G413" i="13"/>
  <c r="M413" i="13" s="1"/>
  <c r="G53" i="13"/>
  <c r="M53" i="13" s="1"/>
  <c r="G25" i="13"/>
  <c r="M25" i="13" s="1"/>
  <c r="G362" i="13"/>
  <c r="M362" i="13" s="1"/>
  <c r="G325" i="13"/>
  <c r="K325" i="13" s="1"/>
  <c r="G315" i="13"/>
  <c r="G196" i="13"/>
  <c r="G189" i="13"/>
  <c r="G178" i="13"/>
  <c r="K178" i="13" s="1"/>
  <c r="G166" i="13"/>
  <c r="K166" i="13" s="1"/>
  <c r="G61" i="13"/>
  <c r="M61" i="13" s="1"/>
  <c r="G45" i="13"/>
  <c r="M45" i="13" s="1"/>
  <c r="G399" i="13"/>
  <c r="K399" i="13" s="1"/>
  <c r="G251" i="13"/>
  <c r="K251" i="13" s="1"/>
  <c r="G149" i="13"/>
  <c r="M149" i="13" s="1"/>
  <c r="G448" i="13"/>
  <c r="M448" i="13" s="1"/>
  <c r="G371" i="13"/>
  <c r="M371" i="13" s="1"/>
  <c r="G333" i="13"/>
  <c r="K333" i="13" s="1"/>
  <c r="G269" i="13"/>
  <c r="M269" i="13" s="1"/>
  <c r="G183" i="13"/>
  <c r="M183" i="13" s="1"/>
  <c r="G160" i="13"/>
  <c r="K160" i="13" s="1"/>
  <c r="G154" i="13"/>
  <c r="M154" i="13" s="1"/>
  <c r="G113" i="13"/>
  <c r="M113" i="13" s="1"/>
  <c r="G108" i="13"/>
  <c r="M108" i="13" s="1"/>
  <c r="G104" i="13"/>
  <c r="K104" i="13" s="1"/>
  <c r="G73" i="13"/>
  <c r="M73" i="13" s="1"/>
  <c r="G38" i="13"/>
  <c r="G34" i="13"/>
  <c r="M34" i="13" s="1"/>
  <c r="G227" i="13"/>
  <c r="K227" i="13" s="1"/>
  <c r="G447" i="13"/>
  <c r="M447" i="13" s="1"/>
  <c r="G286" i="13"/>
  <c r="M286" i="13" s="1"/>
  <c r="G132" i="13"/>
  <c r="K132" i="13" s="1"/>
  <c r="G122" i="13"/>
  <c r="M122" i="13" s="1"/>
  <c r="G85" i="13"/>
  <c r="M85" i="13" s="1"/>
  <c r="G81" i="13"/>
  <c r="M81" i="13" s="1"/>
  <c r="G72" i="13"/>
  <c r="K72" i="13" s="1"/>
  <c r="G56" i="13"/>
  <c r="M56" i="13" s="1"/>
  <c r="G446" i="13"/>
  <c r="K446" i="13" s="1"/>
  <c r="G409" i="13"/>
  <c r="M409" i="13" s="1"/>
  <c r="G395" i="13"/>
  <c r="M395" i="13" s="1"/>
  <c r="G370" i="13"/>
  <c r="M370" i="13" s="1"/>
  <c r="G331" i="13"/>
  <c r="M331" i="13" s="1"/>
  <c r="G295" i="13"/>
  <c r="K295" i="13" s="1"/>
  <c r="G268" i="13"/>
  <c r="K268" i="13" s="1"/>
  <c r="G220" i="13"/>
  <c r="K220" i="13" s="1"/>
  <c r="G194" i="13"/>
  <c r="M194" i="13" s="1"/>
  <c r="G176" i="13"/>
  <c r="G117" i="13"/>
  <c r="K117" i="13" s="1"/>
  <c r="G94" i="13"/>
  <c r="K94" i="13" s="1"/>
  <c r="G90" i="13"/>
  <c r="K90" i="13" s="1"/>
  <c r="G68" i="13"/>
  <c r="K68" i="13" s="1"/>
  <c r="G48" i="13"/>
  <c r="K48" i="13" s="1"/>
  <c r="G41" i="13"/>
  <c r="M41" i="13" s="1"/>
  <c r="G37" i="13"/>
  <c r="K37" i="13" s="1"/>
  <c r="G277" i="13"/>
  <c r="M277" i="13" s="1"/>
  <c r="G291" i="13"/>
  <c r="M291" i="13" s="1"/>
  <c r="G265" i="13"/>
  <c r="K265" i="13" s="1"/>
  <c r="G210" i="13"/>
  <c r="M210" i="13" s="1"/>
  <c r="G203" i="13"/>
  <c r="M203" i="13" s="1"/>
  <c r="G192" i="13"/>
  <c r="M192" i="13" s="1"/>
  <c r="G157" i="13"/>
  <c r="M157" i="13" s="1"/>
  <c r="G125" i="13"/>
  <c r="M125" i="13" s="1"/>
  <c r="G54" i="13"/>
  <c r="M54" i="13" s="1"/>
  <c r="G23" i="13"/>
  <c r="M23" i="13" s="1"/>
  <c r="G20" i="13"/>
  <c r="M20" i="13" s="1"/>
  <c r="G454" i="13"/>
  <c r="M454" i="13" s="1"/>
  <c r="G365" i="13"/>
  <c r="K365" i="13" s="1"/>
  <c r="G429" i="13"/>
  <c r="K429" i="13" s="1"/>
  <c r="G415" i="13"/>
  <c r="K415" i="13" s="1"/>
  <c r="G356" i="13"/>
  <c r="M356" i="13" s="1"/>
  <c r="G337" i="13"/>
  <c r="M337" i="13" s="1"/>
  <c r="G273" i="13"/>
  <c r="M273" i="13" s="1"/>
  <c r="G255" i="13"/>
  <c r="M255" i="13" s="1"/>
  <c r="G168" i="13"/>
  <c r="K168" i="13" s="1"/>
  <c r="G62" i="13"/>
  <c r="M62" i="13" s="1"/>
  <c r="G430" i="13"/>
  <c r="K430" i="13" s="1"/>
  <c r="G312" i="13"/>
  <c r="K312" i="13" s="1"/>
  <c r="G199" i="13"/>
  <c r="M199" i="13" s="1"/>
  <c r="G391" i="13"/>
  <c r="M391" i="13" s="1"/>
  <c r="G311" i="13"/>
  <c r="M311" i="13" s="1"/>
  <c r="G186" i="13"/>
  <c r="K186" i="13" s="1"/>
  <c r="G379" i="13"/>
  <c r="M379" i="13" s="1"/>
  <c r="G141" i="13"/>
  <c r="M141" i="13" s="1"/>
  <c r="G59" i="13"/>
  <c r="M59" i="13" s="1"/>
  <c r="G394" i="13"/>
  <c r="M394" i="13" s="1"/>
  <c r="G188" i="13"/>
  <c r="G357" i="13"/>
  <c r="M357" i="13" s="1"/>
  <c r="G212" i="13"/>
  <c r="M212" i="13" s="1"/>
  <c r="G159" i="13"/>
  <c r="M159" i="13" s="1"/>
  <c r="G107" i="13"/>
  <c r="G80" i="13"/>
  <c r="G33" i="13"/>
  <c r="G21" i="13"/>
  <c r="M21" i="13" s="1"/>
  <c r="G119" i="13"/>
  <c r="K119" i="13" s="1"/>
  <c r="G267" i="13"/>
  <c r="M267" i="13" s="1"/>
  <c r="G285" i="13"/>
  <c r="M285" i="13" s="1"/>
  <c r="G115" i="13"/>
  <c r="M115" i="13" s="1"/>
  <c r="G88" i="13"/>
  <c r="K88" i="13" s="1"/>
  <c r="G71" i="13"/>
  <c r="M71" i="13" s="1"/>
  <c r="G55" i="13"/>
  <c r="M55" i="13" s="1"/>
  <c r="G39" i="13"/>
  <c r="M39" i="13" s="1"/>
  <c r="G219" i="13"/>
  <c r="M219" i="13" s="1"/>
  <c r="G24" i="13"/>
  <c r="M24" i="13" s="1"/>
  <c r="G129" i="13"/>
  <c r="M129" i="13" s="1"/>
  <c r="G83" i="13"/>
  <c r="M83" i="13" s="1"/>
  <c r="G140" i="13"/>
  <c r="M140" i="13" s="1"/>
  <c r="G249" i="13"/>
  <c r="G242" i="13"/>
  <c r="M242" i="13" s="1"/>
  <c r="G225" i="13"/>
  <c r="M225" i="13" s="1"/>
  <c r="G198" i="13"/>
  <c r="G185" i="13"/>
  <c r="M185" i="13" s="1"/>
  <c r="G135" i="13"/>
  <c r="M135" i="13" s="1"/>
  <c r="G97" i="13"/>
  <c r="K97" i="13" s="1"/>
  <c r="G47" i="13"/>
  <c r="M47" i="13" s="1"/>
  <c r="G26" i="13"/>
  <c r="M26" i="13" s="1"/>
  <c r="G326" i="13"/>
  <c r="M326" i="13" s="1"/>
  <c r="G206" i="13"/>
  <c r="M206" i="13" s="1"/>
  <c r="G51" i="13"/>
  <c r="M51" i="13" s="1"/>
  <c r="G101" i="13"/>
  <c r="M101" i="13" s="1"/>
  <c r="G110" i="13"/>
  <c r="M110" i="13" s="1"/>
  <c r="G64" i="13"/>
  <c r="K64" i="13" s="1"/>
  <c r="G330" i="13"/>
  <c r="K330" i="13" s="1"/>
  <c r="G146" i="13"/>
  <c r="M146" i="13" s="1"/>
  <c r="G105" i="13"/>
  <c r="G182" i="13"/>
  <c r="M182" i="13" s="1"/>
  <c r="G134" i="13"/>
  <c r="G77" i="13"/>
  <c r="K77" i="13" s="1"/>
  <c r="G102" i="13"/>
  <c r="M102" i="13" s="1"/>
  <c r="G44" i="13"/>
  <c r="M44" i="13" s="1"/>
  <c r="G233" i="13"/>
  <c r="K233" i="13" s="1"/>
  <c r="G137" i="13"/>
  <c r="K137" i="13" s="1"/>
  <c r="G103" i="13"/>
  <c r="M103" i="13" s="1"/>
  <c r="G217" i="13"/>
  <c r="M217" i="13" s="1"/>
  <c r="G112" i="13"/>
  <c r="K112" i="13" s="1"/>
  <c r="G30" i="13"/>
  <c r="M30" i="13" s="1"/>
  <c r="G406" i="13"/>
  <c r="K406" i="13" s="1"/>
  <c r="G36" i="13"/>
  <c r="M36" i="13" s="1"/>
  <c r="G163" i="13"/>
  <c r="M163" i="13" s="1"/>
  <c r="G58" i="13"/>
  <c r="M58" i="13" s="1"/>
  <c r="G175" i="13"/>
  <c r="K175" i="13" s="1"/>
  <c r="G200" i="13"/>
  <c r="K200" i="13" s="1"/>
  <c r="G126" i="13"/>
  <c r="K126" i="13" s="1"/>
  <c r="G257" i="13"/>
  <c r="K257" i="13" s="1"/>
  <c r="G84" i="13"/>
  <c r="M84" i="13" s="1"/>
  <c r="G50" i="13"/>
  <c r="M50" i="13" s="1"/>
  <c r="G376" i="13"/>
  <c r="G302" i="13"/>
  <c r="G193" i="13"/>
  <c r="K193" i="13" s="1"/>
  <c r="G121" i="13"/>
  <c r="M121" i="13" s="1"/>
  <c r="G321" i="13"/>
  <c r="K321" i="13" s="1"/>
  <c r="G111" i="13"/>
  <c r="M111" i="13" s="1"/>
  <c r="G153" i="13"/>
  <c r="M153" i="13" s="1"/>
  <c r="G339" i="13"/>
  <c r="M339" i="13" s="1"/>
  <c r="G152" i="13"/>
  <c r="M152" i="13" s="1"/>
  <c r="K238" i="13"/>
  <c r="K209" i="13"/>
  <c r="K302" i="13"/>
  <c r="K73" i="13"/>
  <c r="K384" i="13"/>
  <c r="K242" i="13"/>
  <c r="K194" i="13"/>
  <c r="K361" i="13"/>
  <c r="K188" i="13"/>
  <c r="K148" i="13"/>
  <c r="K403" i="13"/>
  <c r="K140" i="13"/>
  <c r="K134" i="13"/>
  <c r="K179" i="13"/>
  <c r="K273" i="13"/>
  <c r="B14" i="13"/>
  <c r="E13" i="13"/>
  <c r="K46" i="13"/>
  <c r="K454" i="13"/>
  <c r="K23" i="13"/>
  <c r="K439" i="13"/>
  <c r="K70" i="13"/>
  <c r="K78" i="13"/>
  <c r="K87" i="13"/>
  <c r="K259" i="13"/>
  <c r="R21" i="13"/>
  <c r="V21" i="13" s="1"/>
  <c r="R17" i="13"/>
  <c r="K42" i="13"/>
  <c r="K266" i="13"/>
  <c r="K276" i="13"/>
  <c r="M247" i="13"/>
  <c r="M264" i="13"/>
  <c r="M162" i="13"/>
  <c r="M179" i="13"/>
  <c r="M27" i="13"/>
  <c r="M188" i="13"/>
  <c r="M313" i="13"/>
  <c r="M323" i="13"/>
  <c r="M361" i="13"/>
  <c r="K278" i="13"/>
  <c r="M384" i="13"/>
  <c r="M227" i="13"/>
  <c r="K260" i="13"/>
  <c r="K297" i="13"/>
  <c r="K424" i="13"/>
  <c r="K335" i="13"/>
  <c r="K315" i="13"/>
  <c r="M426" i="13"/>
  <c r="M386" i="13"/>
  <c r="K369" i="13"/>
  <c r="K289" i="13"/>
  <c r="M266" i="13"/>
  <c r="K249" i="13"/>
  <c r="M246" i="13"/>
  <c r="K229" i="13"/>
  <c r="M376" i="13"/>
  <c r="M322" i="13"/>
  <c r="M284" i="13"/>
  <c r="K281" i="13"/>
  <c r="M268" i="13"/>
  <c r="M249" i="13"/>
  <c r="K376" i="13"/>
  <c r="K322" i="13"/>
  <c r="K306" i="13"/>
  <c r="K284" i="13"/>
  <c r="M375" i="13"/>
  <c r="M453" i="13"/>
  <c r="M427" i="13"/>
  <c r="K382" i="13"/>
  <c r="M345" i="13"/>
  <c r="K324" i="13"/>
  <c r="K310" i="13"/>
  <c r="M299" i="13"/>
  <c r="M239" i="13"/>
  <c r="K207" i="13"/>
  <c r="M198" i="13"/>
  <c r="K161" i="13"/>
  <c r="K453" i="13"/>
  <c r="M408" i="13"/>
  <c r="M320" i="13"/>
  <c r="M274" i="13"/>
  <c r="M260" i="13"/>
  <c r="K239" i="13"/>
  <c r="K232" i="13"/>
  <c r="M222" i="13"/>
  <c r="K198" i="13"/>
  <c r="M155" i="13"/>
  <c r="K404" i="13"/>
  <c r="K313" i="13"/>
  <c r="M302" i="13"/>
  <c r="M189" i="13"/>
  <c r="K456" i="13"/>
  <c r="K441" i="13"/>
  <c r="M411" i="13"/>
  <c r="M355" i="13"/>
  <c r="K323" i="13"/>
  <c r="M218" i="13"/>
  <c r="K467" i="13"/>
  <c r="K463" i="13"/>
  <c r="K408" i="13"/>
  <c r="M305" i="13"/>
  <c r="M283" i="13"/>
  <c r="M279" i="13"/>
  <c r="M275" i="13"/>
  <c r="K270" i="13"/>
  <c r="K248" i="13"/>
  <c r="K218" i="13"/>
  <c r="M211" i="13"/>
  <c r="M161" i="13"/>
  <c r="M145" i="13"/>
  <c r="K139" i="13"/>
  <c r="K69" i="13"/>
  <c r="K283" i="13"/>
  <c r="K279" i="13"/>
  <c r="K211" i="13"/>
  <c r="M180" i="13"/>
  <c r="M164" i="13"/>
  <c r="M148" i="13"/>
  <c r="K145" i="13"/>
  <c r="M467" i="13"/>
  <c r="K442" i="13"/>
  <c r="K387" i="13"/>
  <c r="M382" i="13"/>
  <c r="M207" i="13"/>
  <c r="M173" i="13"/>
  <c r="M238" i="13"/>
  <c r="K421" i="13"/>
  <c r="K367" i="13"/>
  <c r="K347" i="13"/>
  <c r="M324" i="13"/>
  <c r="K294" i="13"/>
  <c r="K247" i="13"/>
  <c r="M229" i="13"/>
  <c r="K156" i="13"/>
  <c r="K76" i="13"/>
  <c r="M317" i="13"/>
  <c r="M276" i="13"/>
  <c r="M82" i="13"/>
  <c r="M60" i="13"/>
  <c r="K29" i="13"/>
  <c r="M404" i="13"/>
  <c r="K334" i="13"/>
  <c r="M258" i="13"/>
  <c r="K246" i="13"/>
  <c r="T21" i="13"/>
  <c r="K426" i="13"/>
  <c r="M281" i="13"/>
  <c r="M176" i="13"/>
  <c r="M105" i="13"/>
  <c r="M48" i="13"/>
  <c r="M403" i="13"/>
  <c r="M365" i="13"/>
  <c r="K176" i="13"/>
  <c r="K155" i="13"/>
  <c r="M134" i="13"/>
  <c r="K105" i="13"/>
  <c r="K440" i="13"/>
  <c r="M351" i="13"/>
  <c r="K339" i="13"/>
  <c r="K274" i="13"/>
  <c r="K386" i="13"/>
  <c r="K38" i="13"/>
  <c r="M77" i="13"/>
  <c r="K128" i="13"/>
  <c r="M315" i="13"/>
  <c r="M399" i="13"/>
  <c r="M289" i="13"/>
  <c r="M424" i="13"/>
  <c r="M38" i="13"/>
  <c r="K189" i="13"/>
  <c r="K196" i="13"/>
  <c r="M364" i="13"/>
  <c r="M463" i="13"/>
  <c r="M297" i="13"/>
  <c r="O9" i="13"/>
  <c r="O10" i="13" s="1"/>
  <c r="E5" i="13" s="1"/>
  <c r="K57" i="13"/>
  <c r="K82" i="13"/>
  <c r="M139" i="13"/>
  <c r="M166" i="13"/>
  <c r="M196" i="13"/>
  <c r="M262" i="13"/>
  <c r="K272" i="13"/>
  <c r="B11" i="11"/>
  <c r="E11" i="11" s="1"/>
  <c r="T9" i="5"/>
  <c r="S9" i="5"/>
  <c r="R9" i="5"/>
  <c r="S5" i="5"/>
  <c r="R5" i="5"/>
  <c r="S9" i="11"/>
  <c r="R9" i="11"/>
  <c r="S5" i="11"/>
  <c r="R5" i="11"/>
  <c r="L5" i="5"/>
  <c r="L7" i="5" s="1"/>
  <c r="L4" i="5"/>
  <c r="O8" i="5"/>
  <c r="T9" i="10"/>
  <c r="S9" i="10"/>
  <c r="R9" i="10"/>
  <c r="K146" i="13" l="1"/>
  <c r="K252" i="13"/>
  <c r="K84" i="13"/>
  <c r="K22" i="13"/>
  <c r="M116" i="13"/>
  <c r="K451" i="13"/>
  <c r="K204" i="13"/>
  <c r="M68" i="13"/>
  <c r="K444" i="13"/>
  <c r="K381" i="13"/>
  <c r="K25" i="13"/>
  <c r="K362" i="13"/>
  <c r="K394" i="13"/>
  <c r="M90" i="13"/>
  <c r="K92" i="13"/>
  <c r="M123" i="13"/>
  <c r="K292" i="13"/>
  <c r="K224" i="13"/>
  <c r="K185" i="13"/>
  <c r="K328" i="13"/>
  <c r="M233" i="13"/>
  <c r="K20" i="13"/>
  <c r="M321" i="13"/>
  <c r="M271" i="13"/>
  <c r="K366" i="13"/>
  <c r="K309" i="13"/>
  <c r="K142" i="13"/>
  <c r="K98" i="13"/>
  <c r="K182" i="13"/>
  <c r="M325" i="13"/>
  <c r="K402" i="13"/>
  <c r="K226" i="13"/>
  <c r="M104" i="13"/>
  <c r="M241" i="13"/>
  <c r="M170" i="13"/>
  <c r="K213" i="13"/>
  <c r="K449" i="13"/>
  <c r="K45" i="13"/>
  <c r="K447" i="13"/>
  <c r="M465" i="13"/>
  <c r="M308" i="13"/>
  <c r="M464" i="13"/>
  <c r="M462" i="13"/>
  <c r="M257" i="13"/>
  <c r="K212" i="13"/>
  <c r="M37" i="13"/>
  <c r="K125" i="13"/>
  <c r="K356" i="13"/>
  <c r="M19" i="13"/>
  <c r="K147" i="13"/>
  <c r="K108" i="13"/>
  <c r="M220" i="13"/>
  <c r="K152" i="13"/>
  <c r="K40" i="13"/>
  <c r="M171" i="13"/>
  <c r="K28" i="13"/>
  <c r="K243" i="13"/>
  <c r="M117" i="13"/>
  <c r="K129" i="13"/>
  <c r="K83" i="13"/>
  <c r="K153" i="13"/>
  <c r="M422" i="13"/>
  <c r="M49" i="13"/>
  <c r="K397" i="13"/>
  <c r="K390" i="13"/>
  <c r="K255" i="13"/>
  <c r="K24" i="13"/>
  <c r="M97" i="13"/>
  <c r="K301" i="13"/>
  <c r="M228" i="13"/>
  <c r="M295" i="13"/>
  <c r="K208" i="13"/>
  <c r="K417" i="13"/>
  <c r="M373" i="13"/>
  <c r="K34" i="13"/>
  <c r="K195" i="13"/>
  <c r="M354" i="13"/>
  <c r="K352" i="13"/>
  <c r="K357" i="13"/>
  <c r="M388" i="13"/>
  <c r="K54" i="13"/>
  <c r="K396" i="13"/>
  <c r="M234" i="13"/>
  <c r="M86" i="13"/>
  <c r="M221" i="13"/>
  <c r="M165" i="13"/>
  <c r="K135" i="13"/>
  <c r="K32" i="13"/>
  <c r="K81" i="13"/>
  <c r="M282" i="13"/>
  <c r="K303" i="13"/>
  <c r="K89" i="13"/>
  <c r="K113" i="13"/>
  <c r="M327" i="13"/>
  <c r="K102" i="13"/>
  <c r="M431" i="13"/>
  <c r="M106" i="13"/>
  <c r="K122" i="13"/>
  <c r="K343" i="13"/>
  <c r="M127" i="13"/>
  <c r="M374" i="13"/>
  <c r="M132" i="13"/>
  <c r="K121" i="13"/>
  <c r="M429" i="13"/>
  <c r="K349" i="13"/>
  <c r="K115" i="13"/>
  <c r="K163" i="13"/>
  <c r="K287" i="13"/>
  <c r="K58" i="13"/>
  <c r="M425" i="13"/>
  <c r="K230" i="13"/>
  <c r="K59" i="13"/>
  <c r="M298" i="13"/>
  <c r="M457" i="13"/>
  <c r="M151" i="13"/>
  <c r="M178" i="13"/>
  <c r="K36" i="13"/>
  <c r="K419" i="13"/>
  <c r="K26" i="13"/>
  <c r="K400" i="13"/>
  <c r="M319" i="13"/>
  <c r="K141" i="13"/>
  <c r="K174" i="13"/>
  <c r="K358" i="13"/>
  <c r="K31" i="13"/>
  <c r="M131" i="13"/>
  <c r="K91" i="13"/>
  <c r="K304" i="13"/>
  <c r="K159" i="13"/>
  <c r="M455" i="13"/>
  <c r="K157" i="13"/>
  <c r="K110" i="13"/>
  <c r="K314" i="13"/>
  <c r="M360" i="13"/>
  <c r="M244" i="13"/>
  <c r="M160" i="13"/>
  <c r="M406" i="13"/>
  <c r="M236" i="13"/>
  <c r="K55" i="13"/>
  <c r="K99" i="13"/>
  <c r="K192" i="13"/>
  <c r="K428" i="13"/>
  <c r="M193" i="13"/>
  <c r="K136" i="13"/>
  <c r="K468" i="13"/>
  <c r="K225" i="13"/>
  <c r="K250" i="13"/>
  <c r="K392" i="13"/>
  <c r="K205" i="13"/>
  <c r="K286" i="13"/>
  <c r="M190" i="13"/>
  <c r="K197" i="13"/>
  <c r="M288" i="13"/>
  <c r="M430" i="13"/>
  <c r="K300" i="13"/>
  <c r="M187" i="13"/>
  <c r="K237" i="13"/>
  <c r="M223" i="13"/>
  <c r="K217" i="13"/>
  <c r="K377" i="13"/>
  <c r="M348" i="13"/>
  <c r="M177" i="13"/>
  <c r="M415" i="13"/>
  <c r="M168" i="13"/>
  <c r="M332" i="13"/>
  <c r="M118" i="13"/>
  <c r="M251" i="13"/>
  <c r="K413" i="13"/>
  <c r="K183" i="13"/>
  <c r="M344" i="13"/>
  <c r="K359" i="13"/>
  <c r="M137" i="13"/>
  <c r="K311" i="13"/>
  <c r="K74" i="13"/>
  <c r="K30" i="13"/>
  <c r="M200" i="13"/>
  <c r="K412" i="13"/>
  <c r="K433" i="13"/>
  <c r="M263" i="13"/>
  <c r="K407" i="13"/>
  <c r="M385" i="13"/>
  <c r="K438" i="13"/>
  <c r="K370" i="13"/>
  <c r="K62" i="13"/>
  <c r="M436" i="13"/>
  <c r="K144" i="13"/>
  <c r="K420" i="13"/>
  <c r="K423" i="13"/>
  <c r="K61" i="13"/>
  <c r="K280" i="13"/>
  <c r="K346" i="13"/>
  <c r="K395" i="13"/>
  <c r="K103" i="13"/>
  <c r="M405" i="13"/>
  <c r="M293" i="13"/>
  <c r="K443" i="13"/>
  <c r="K43" i="13"/>
  <c r="M416" i="13"/>
  <c r="M66" i="13"/>
  <c r="M158" i="13"/>
  <c r="M350" i="13"/>
  <c r="K101" i="13"/>
  <c r="K434" i="13"/>
  <c r="M296" i="13"/>
  <c r="K368" i="13"/>
  <c r="K341" i="13"/>
  <c r="K307" i="13"/>
  <c r="K169" i="13"/>
  <c r="K56" i="13"/>
  <c r="M109" i="13"/>
  <c r="M333" i="13"/>
  <c r="M181" i="13"/>
  <c r="K154" i="13"/>
  <c r="K372" i="13"/>
  <c r="M318" i="13"/>
  <c r="M418" i="13"/>
  <c r="K219" i="13"/>
  <c r="M414" i="13"/>
  <c r="M312" i="13"/>
  <c r="M64" i="13"/>
  <c r="K245" i="13"/>
  <c r="K52" i="13"/>
  <c r="M459" i="13"/>
  <c r="K65" i="13"/>
  <c r="K95" i="13"/>
  <c r="M389" i="13"/>
  <c r="K51" i="13"/>
  <c r="K85" i="13"/>
  <c r="M216" i="13"/>
  <c r="M435" i="13"/>
  <c r="M398" i="13"/>
  <c r="E15" i="13"/>
  <c r="E16" i="13" s="1"/>
  <c r="E14" i="13"/>
  <c r="K124" i="13"/>
  <c r="E467" i="13"/>
  <c r="H461" i="13"/>
  <c r="I461" i="13" s="1"/>
  <c r="E447" i="13"/>
  <c r="H441" i="13"/>
  <c r="I441" i="13" s="1"/>
  <c r="E427" i="13"/>
  <c r="H421" i="13"/>
  <c r="I421" i="13" s="1"/>
  <c r="E407" i="13"/>
  <c r="H401" i="13"/>
  <c r="I401" i="13" s="1"/>
  <c r="E387" i="13"/>
  <c r="H381" i="13"/>
  <c r="I381" i="13" s="1"/>
  <c r="E367" i="13"/>
  <c r="H361" i="13"/>
  <c r="I361" i="13" s="1"/>
  <c r="E347" i="13"/>
  <c r="H341" i="13"/>
  <c r="I341" i="13" s="1"/>
  <c r="E327" i="13"/>
  <c r="H321" i="13"/>
  <c r="I321" i="13" s="1"/>
  <c r="E307" i="13"/>
  <c r="H301" i="13"/>
  <c r="I301" i="13" s="1"/>
  <c r="E287" i="13"/>
  <c r="H281" i="13"/>
  <c r="I281" i="13" s="1"/>
  <c r="E267" i="13"/>
  <c r="H261" i="13"/>
  <c r="I261" i="13" s="1"/>
  <c r="E247" i="13"/>
  <c r="H241" i="13"/>
  <c r="I241" i="13" s="1"/>
  <c r="E461" i="13"/>
  <c r="H455" i="13"/>
  <c r="I455" i="13" s="1"/>
  <c r="E441" i="13"/>
  <c r="H435" i="13"/>
  <c r="I435" i="13" s="1"/>
  <c r="E421" i="13"/>
  <c r="H415" i="13"/>
  <c r="I415" i="13" s="1"/>
  <c r="E401" i="13"/>
  <c r="H395" i="13"/>
  <c r="I395" i="13" s="1"/>
  <c r="E381" i="13"/>
  <c r="H375" i="13"/>
  <c r="I375" i="13" s="1"/>
  <c r="E361" i="13"/>
  <c r="H355" i="13"/>
  <c r="I355" i="13" s="1"/>
  <c r="E341" i="13"/>
  <c r="H335" i="13"/>
  <c r="I335" i="13" s="1"/>
  <c r="E321" i="13"/>
  <c r="H315" i="13"/>
  <c r="I315" i="13" s="1"/>
  <c r="E301" i="13"/>
  <c r="H295" i="13"/>
  <c r="I295" i="13" s="1"/>
  <c r="E281" i="13"/>
  <c r="H275" i="13"/>
  <c r="I275" i="13" s="1"/>
  <c r="E261" i="13"/>
  <c r="H255" i="13"/>
  <c r="I255" i="13" s="1"/>
  <c r="E241" i="13"/>
  <c r="H235" i="13"/>
  <c r="I235" i="13" s="1"/>
  <c r="E466" i="13"/>
  <c r="H460" i="13"/>
  <c r="I460" i="13" s="1"/>
  <c r="H459" i="13"/>
  <c r="I459" i="13" s="1"/>
  <c r="E453" i="13"/>
  <c r="H443" i="13"/>
  <c r="I443" i="13" s="1"/>
  <c r="E437" i="13"/>
  <c r="H405" i="13"/>
  <c r="I405" i="13" s="1"/>
  <c r="E399" i="13"/>
  <c r="H389" i="13"/>
  <c r="I389" i="13" s="1"/>
  <c r="E383" i="13"/>
  <c r="H367" i="13"/>
  <c r="I367" i="13" s="1"/>
  <c r="E364" i="13"/>
  <c r="H351" i="13"/>
  <c r="I351" i="13" s="1"/>
  <c r="E345" i="13"/>
  <c r="E329" i="13"/>
  <c r="H313" i="13"/>
  <c r="I313" i="13" s="1"/>
  <c r="H297" i="13"/>
  <c r="I297" i="13" s="1"/>
  <c r="E291" i="13"/>
  <c r="H278" i="13"/>
  <c r="I278" i="13" s="1"/>
  <c r="E275" i="13"/>
  <c r="H259" i="13"/>
  <c r="I259" i="13" s="1"/>
  <c r="E253" i="13"/>
  <c r="H243" i="13"/>
  <c r="I243" i="13" s="1"/>
  <c r="E237" i="13"/>
  <c r="E219" i="13"/>
  <c r="H469" i="13"/>
  <c r="I469" i="13" s="1"/>
  <c r="E456" i="13"/>
  <c r="H446" i="13"/>
  <c r="I446" i="13" s="1"/>
  <c r="E440" i="13"/>
  <c r="H424" i="13"/>
  <c r="I424" i="13" s="1"/>
  <c r="H408" i="13"/>
  <c r="I408" i="13" s="1"/>
  <c r="E402" i="13"/>
  <c r="H392" i="13"/>
  <c r="I392" i="13" s="1"/>
  <c r="E386" i="13"/>
  <c r="H370" i="13"/>
  <c r="I370" i="13" s="1"/>
  <c r="H354" i="13"/>
  <c r="I354" i="13" s="1"/>
  <c r="E348" i="13"/>
  <c r="E332" i="13"/>
  <c r="H316" i="13"/>
  <c r="I316" i="13" s="1"/>
  <c r="E310" i="13"/>
  <c r="H300" i="13"/>
  <c r="I300" i="13" s="1"/>
  <c r="E294" i="13"/>
  <c r="E278" i="13"/>
  <c r="H262" i="13"/>
  <c r="I262" i="13" s="1"/>
  <c r="E256" i="13"/>
  <c r="H246" i="13"/>
  <c r="I246" i="13" s="1"/>
  <c r="E240" i="13"/>
  <c r="E216" i="13"/>
  <c r="H210" i="13"/>
  <c r="I210" i="13" s="1"/>
  <c r="E458" i="13"/>
  <c r="H442" i="13"/>
  <c r="I442" i="13" s="1"/>
  <c r="E436" i="13"/>
  <c r="H426" i="13"/>
  <c r="I426" i="13" s="1"/>
  <c r="E420" i="13"/>
  <c r="H404" i="13"/>
  <c r="I404" i="13" s="1"/>
  <c r="H388" i="13"/>
  <c r="I388" i="13" s="1"/>
  <c r="E382" i="13"/>
  <c r="H372" i="13"/>
  <c r="I372" i="13" s="1"/>
  <c r="E366" i="13"/>
  <c r="H457" i="13"/>
  <c r="I457" i="13" s="1"/>
  <c r="E446" i="13"/>
  <c r="H431" i="13"/>
  <c r="I431" i="13" s="1"/>
  <c r="H416" i="13"/>
  <c r="I416" i="13" s="1"/>
  <c r="E405" i="13"/>
  <c r="H390" i="13"/>
  <c r="I390" i="13" s="1"/>
  <c r="E379" i="13"/>
  <c r="E375" i="13"/>
  <c r="H364" i="13"/>
  <c r="I364" i="13" s="1"/>
  <c r="H342" i="13"/>
  <c r="I342" i="13" s="1"/>
  <c r="E328" i="13"/>
  <c r="E314" i="13"/>
  <c r="H296" i="13"/>
  <c r="I296" i="13" s="1"/>
  <c r="H282" i="13"/>
  <c r="I282" i="13" s="1"/>
  <c r="E268" i="13"/>
  <c r="E254" i="13"/>
  <c r="H236" i="13"/>
  <c r="I236" i="13" s="1"/>
  <c r="E226" i="13"/>
  <c r="E193" i="13"/>
  <c r="H187" i="13"/>
  <c r="I187" i="13" s="1"/>
  <c r="E173" i="13"/>
  <c r="H167" i="13"/>
  <c r="I167" i="13" s="1"/>
  <c r="E153" i="13"/>
  <c r="H147" i="13"/>
  <c r="I147" i="13" s="1"/>
  <c r="E469" i="13"/>
  <c r="E465" i="13"/>
  <c r="E450" i="13"/>
  <c r="H427" i="13"/>
  <c r="I427" i="13" s="1"/>
  <c r="H412" i="13"/>
  <c r="I412" i="13" s="1"/>
  <c r="H397" i="13"/>
  <c r="I397" i="13" s="1"/>
  <c r="H386" i="13"/>
  <c r="I386" i="13" s="1"/>
  <c r="H371" i="13"/>
  <c r="I371" i="13" s="1"/>
  <c r="E360" i="13"/>
  <c r="H356" i="13"/>
  <c r="I356" i="13" s="1"/>
  <c r="E349" i="13"/>
  <c r="H338" i="13"/>
  <c r="I338" i="13" s="1"/>
  <c r="H331" i="13"/>
  <c r="I331" i="13" s="1"/>
  <c r="H317" i="13"/>
  <c r="I317" i="13" s="1"/>
  <c r="E303" i="13"/>
  <c r="E289" i="13"/>
  <c r="H271" i="13"/>
  <c r="I271" i="13" s="1"/>
  <c r="H257" i="13"/>
  <c r="I257" i="13" s="1"/>
  <c r="E243" i="13"/>
  <c r="E229" i="13"/>
  <c r="H207" i="13"/>
  <c r="I207" i="13" s="1"/>
  <c r="H204" i="13"/>
  <c r="I204" i="13" s="1"/>
  <c r="E190" i="13"/>
  <c r="H184" i="13"/>
  <c r="I184" i="13" s="1"/>
  <c r="E170" i="13"/>
  <c r="H164" i="13"/>
  <c r="I164" i="13" s="1"/>
  <c r="E150" i="13"/>
  <c r="H144" i="13"/>
  <c r="I144" i="13" s="1"/>
  <c r="E130" i="13"/>
  <c r="H124" i="13"/>
  <c r="I124" i="13" s="1"/>
  <c r="H453" i="13"/>
  <c r="I453" i="13" s="1"/>
  <c r="E438" i="13"/>
  <c r="E423" i="13"/>
  <c r="E412" i="13"/>
  <c r="E397" i="13"/>
  <c r="H378" i="13"/>
  <c r="I378" i="13" s="1"/>
  <c r="E371" i="13"/>
  <c r="H363" i="13"/>
  <c r="I363" i="13" s="1"/>
  <c r="E356" i="13"/>
  <c r="H345" i="13"/>
  <c r="I345" i="13" s="1"/>
  <c r="E331" i="13"/>
  <c r="E324" i="13"/>
  <c r="E317" i="13"/>
  <c r="H299" i="13"/>
  <c r="I299" i="13" s="1"/>
  <c r="H285" i="13"/>
  <c r="I285" i="13" s="1"/>
  <c r="E271" i="13"/>
  <c r="E264" i="13"/>
  <c r="E257" i="13"/>
  <c r="H239" i="13"/>
  <c r="I239" i="13" s="1"/>
  <c r="H219" i="13"/>
  <c r="I219" i="13" s="1"/>
  <c r="E213" i="13"/>
  <c r="E210" i="13"/>
  <c r="E207" i="13"/>
  <c r="E204" i="13"/>
  <c r="H198" i="13"/>
  <c r="I198" i="13" s="1"/>
  <c r="E184" i="13"/>
  <c r="H178" i="13"/>
  <c r="I178" i="13" s="1"/>
  <c r="E468" i="13"/>
  <c r="H464" i="13"/>
  <c r="I464" i="13" s="1"/>
  <c r="H430" i="13"/>
  <c r="I430" i="13" s="1"/>
  <c r="E404" i="13"/>
  <c r="H400" i="13"/>
  <c r="I400" i="13" s="1"/>
  <c r="E389" i="13"/>
  <c r="H374" i="13"/>
  <c r="I374" i="13" s="1"/>
  <c r="E363" i="13"/>
  <c r="H359" i="13"/>
  <c r="I359" i="13" s="1"/>
  <c r="H327" i="13"/>
  <c r="I327" i="13" s="1"/>
  <c r="E313" i="13"/>
  <c r="H309" i="13"/>
  <c r="I309" i="13" s="1"/>
  <c r="E299" i="13"/>
  <c r="E285" i="13"/>
  <c r="H267" i="13"/>
  <c r="I267" i="13" s="1"/>
  <c r="H253" i="13"/>
  <c r="I253" i="13" s="1"/>
  <c r="H249" i="13"/>
  <c r="I249" i="13" s="1"/>
  <c r="E239" i="13"/>
  <c r="H225" i="13"/>
  <c r="I225" i="13" s="1"/>
  <c r="E452" i="13"/>
  <c r="H448" i="13"/>
  <c r="I448" i="13" s="1"/>
  <c r="H437" i="13"/>
  <c r="I437" i="13" s="1"/>
  <c r="H422" i="13"/>
  <c r="I422" i="13" s="1"/>
  <c r="E411" i="13"/>
  <c r="H407" i="13"/>
  <c r="I407" i="13" s="1"/>
  <c r="H396" i="13"/>
  <c r="I396" i="13" s="1"/>
  <c r="H463" i="13"/>
  <c r="I463" i="13" s="1"/>
  <c r="H458" i="13"/>
  <c r="I458" i="13" s="1"/>
  <c r="E448" i="13"/>
  <c r="H438" i="13"/>
  <c r="I438" i="13" s="1"/>
  <c r="H423" i="13"/>
  <c r="I423" i="13" s="1"/>
  <c r="H418" i="13"/>
  <c r="I418" i="13" s="1"/>
  <c r="H373" i="13"/>
  <c r="I373" i="13" s="1"/>
  <c r="H350" i="13"/>
  <c r="I350" i="13" s="1"/>
  <c r="E346" i="13"/>
  <c r="H328" i="13"/>
  <c r="I328" i="13" s="1"/>
  <c r="H288" i="13"/>
  <c r="I288" i="13" s="1"/>
  <c r="H266" i="13"/>
  <c r="I266" i="13" s="1"/>
  <c r="E262" i="13"/>
  <c r="H240" i="13"/>
  <c r="I240" i="13" s="1"/>
  <c r="H208" i="13"/>
  <c r="I208" i="13" s="1"/>
  <c r="E201" i="13"/>
  <c r="H174" i="13"/>
  <c r="I174" i="13" s="1"/>
  <c r="E168" i="13"/>
  <c r="H158" i="13"/>
  <c r="I158" i="13" s="1"/>
  <c r="E152" i="13"/>
  <c r="E101" i="13"/>
  <c r="H95" i="13"/>
  <c r="I95" i="13" s="1"/>
  <c r="E81" i="13"/>
  <c r="H75" i="13"/>
  <c r="I75" i="13" s="1"/>
  <c r="H468" i="13"/>
  <c r="I468" i="13" s="1"/>
  <c r="E463" i="13"/>
  <c r="E443" i="13"/>
  <c r="E433" i="13"/>
  <c r="H428" i="13"/>
  <c r="I428" i="13" s="1"/>
  <c r="E418" i="13"/>
  <c r="H413" i="13"/>
  <c r="I413" i="13" s="1"/>
  <c r="E408" i="13"/>
  <c r="E403" i="13"/>
  <c r="H398" i="13"/>
  <c r="I398" i="13" s="1"/>
  <c r="H393" i="13"/>
  <c r="I393" i="13" s="1"/>
  <c r="E388" i="13"/>
  <c r="E378" i="13"/>
  <c r="E359" i="13"/>
  <c r="H323" i="13"/>
  <c r="I323" i="13" s="1"/>
  <c r="E319" i="13"/>
  <c r="E297" i="13"/>
  <c r="E293" i="13"/>
  <c r="E235" i="13"/>
  <c r="E231" i="13"/>
  <c r="E223" i="13"/>
  <c r="E215" i="13"/>
  <c r="H194" i="13"/>
  <c r="I194" i="13" s="1"/>
  <c r="E191" i="13"/>
  <c r="E171" i="13"/>
  <c r="H161" i="13"/>
  <c r="I161" i="13" s="1"/>
  <c r="E155" i="13"/>
  <c r="H121" i="13"/>
  <c r="I121" i="13" s="1"/>
  <c r="H118" i="13"/>
  <c r="I118" i="13" s="1"/>
  <c r="H115" i="13"/>
  <c r="I115" i="13" s="1"/>
  <c r="H112" i="13"/>
  <c r="I112" i="13" s="1"/>
  <c r="E98" i="13"/>
  <c r="H92" i="13"/>
  <c r="I92" i="13" s="1"/>
  <c r="E78" i="13"/>
  <c r="H72" i="13"/>
  <c r="I72" i="13" s="1"/>
  <c r="E58" i="13"/>
  <c r="H432" i="13"/>
  <c r="I432" i="13" s="1"/>
  <c r="E428" i="13"/>
  <c r="E413" i="13"/>
  <c r="H368" i="13"/>
  <c r="I368" i="13" s="1"/>
  <c r="E354" i="13"/>
  <c r="E323" i="13"/>
  <c r="H305" i="13"/>
  <c r="I305" i="13" s="1"/>
  <c r="E292" i="13"/>
  <c r="H283" i="13"/>
  <c r="I283" i="13" s="1"/>
  <c r="H279" i="13"/>
  <c r="I279" i="13" s="1"/>
  <c r="H274" i="13"/>
  <c r="I274" i="13" s="1"/>
  <c r="E244" i="13"/>
  <c r="H222" i="13"/>
  <c r="I222" i="13" s="1"/>
  <c r="H211" i="13"/>
  <c r="I211" i="13" s="1"/>
  <c r="H197" i="13"/>
  <c r="I197" i="13" s="1"/>
  <c r="E194" i="13"/>
  <c r="E161" i="13"/>
  <c r="H145" i="13"/>
  <c r="I145" i="13" s="1"/>
  <c r="E127" i="13"/>
  <c r="E124" i="13"/>
  <c r="E121" i="13"/>
  <c r="E118" i="13"/>
  <c r="E115" i="13"/>
  <c r="E112" i="13"/>
  <c r="H106" i="13"/>
  <c r="I106" i="13" s="1"/>
  <c r="E92" i="13"/>
  <c r="H86" i="13"/>
  <c r="I86" i="13" s="1"/>
  <c r="H462" i="13"/>
  <c r="I462" i="13" s="1"/>
  <c r="H417" i="13"/>
  <c r="I417" i="13" s="1"/>
  <c r="E392" i="13"/>
  <c r="H377" i="13"/>
  <c r="I377" i="13" s="1"/>
  <c r="H340" i="13"/>
  <c r="I340" i="13" s="1"/>
  <c r="H336" i="13"/>
  <c r="I336" i="13" s="1"/>
  <c r="H314" i="13"/>
  <c r="I314" i="13" s="1"/>
  <c r="E274" i="13"/>
  <c r="E270" i="13"/>
  <c r="E252" i="13"/>
  <c r="E248" i="13"/>
  <c r="H230" i="13"/>
  <c r="I230" i="13" s="1"/>
  <c r="H226" i="13"/>
  <c r="I226" i="13" s="1"/>
  <c r="E222" i="13"/>
  <c r="E218" i="13"/>
  <c r="E187" i="13"/>
  <c r="H180" i="13"/>
  <c r="I180" i="13" s="1"/>
  <c r="E177" i="13"/>
  <c r="E164" i="13"/>
  <c r="H148" i="13"/>
  <c r="I148" i="13" s="1"/>
  <c r="E142" i="13"/>
  <c r="E139" i="13"/>
  <c r="E136" i="13"/>
  <c r="E133" i="13"/>
  <c r="H467" i="13"/>
  <c r="I467" i="13" s="1"/>
  <c r="E457" i="13"/>
  <c r="H447" i="13"/>
  <c r="I447" i="13" s="1"/>
  <c r="E442" i="13"/>
  <c r="E432" i="13"/>
  <c r="E422" i="13"/>
  <c r="H382" i="13"/>
  <c r="I382" i="13" s="1"/>
  <c r="E368" i="13"/>
  <c r="H358" i="13"/>
  <c r="I358" i="13" s="1"/>
  <c r="H349" i="13"/>
  <c r="I349" i="13" s="1"/>
  <c r="H318" i="13"/>
  <c r="I318" i="13" s="1"/>
  <c r="E309" i="13"/>
  <c r="E305" i="13"/>
  <c r="H287" i="13"/>
  <c r="I287" i="13" s="1"/>
  <c r="E283" i="13"/>
  <c r="E279" i="13"/>
  <c r="H265" i="13"/>
  <c r="I265" i="13" s="1"/>
  <c r="E211" i="13"/>
  <c r="H200" i="13"/>
  <c r="I200" i="13" s="1"/>
  <c r="E197" i="13"/>
  <c r="E167" i="13"/>
  <c r="H151" i="13"/>
  <c r="I151" i="13" s="1"/>
  <c r="E145" i="13"/>
  <c r="H451" i="13"/>
  <c r="I451" i="13" s="1"/>
  <c r="H411" i="13"/>
  <c r="I411" i="13" s="1"/>
  <c r="H362" i="13"/>
  <c r="I362" i="13" s="1"/>
  <c r="H353" i="13"/>
  <c r="I353" i="13" s="1"/>
  <c r="E344" i="13"/>
  <c r="H456" i="13"/>
  <c r="I456" i="13" s="1"/>
  <c r="H436" i="13"/>
  <c r="I436" i="13" s="1"/>
  <c r="E426" i="13"/>
  <c r="H406" i="13"/>
  <c r="I406" i="13" s="1"/>
  <c r="H391" i="13"/>
  <c r="I391" i="13" s="1"/>
  <c r="E451" i="13"/>
  <c r="H444" i="13"/>
  <c r="I444" i="13" s="1"/>
  <c r="H383" i="13"/>
  <c r="I383" i="13" s="1"/>
  <c r="E330" i="13"/>
  <c r="E312" i="13"/>
  <c r="H307" i="13"/>
  <c r="I307" i="13" s="1"/>
  <c r="H289" i="13"/>
  <c r="I289" i="13" s="1"/>
  <c r="E265" i="13"/>
  <c r="H224" i="13"/>
  <c r="I224" i="13" s="1"/>
  <c r="H205" i="13"/>
  <c r="I205" i="13" s="1"/>
  <c r="E200" i="13"/>
  <c r="E196" i="13"/>
  <c r="E178" i="13"/>
  <c r="H173" i="13"/>
  <c r="I173" i="13" s="1"/>
  <c r="H165" i="13"/>
  <c r="I165" i="13" s="1"/>
  <c r="E140" i="13"/>
  <c r="H120" i="13"/>
  <c r="I120" i="13" s="1"/>
  <c r="E110" i="13"/>
  <c r="E103" i="13"/>
  <c r="H70" i="13"/>
  <c r="I70" i="13" s="1"/>
  <c r="E64" i="13"/>
  <c r="E61" i="13"/>
  <c r="E55" i="13"/>
  <c r="H49" i="13"/>
  <c r="I49" i="13" s="1"/>
  <c r="E35" i="13"/>
  <c r="E459" i="13"/>
  <c r="E444" i="13"/>
  <c r="E398" i="13"/>
  <c r="E342" i="13"/>
  <c r="H324" i="13"/>
  <c r="I324" i="13" s="1"/>
  <c r="H306" i="13"/>
  <c r="I306" i="13" s="1"/>
  <c r="E300" i="13"/>
  <c r="E259" i="13"/>
  <c r="E236" i="13"/>
  <c r="E214" i="13"/>
  <c r="H209" i="13"/>
  <c r="I209" i="13" s="1"/>
  <c r="H186" i="13"/>
  <c r="I186" i="13" s="1"/>
  <c r="H182" i="13"/>
  <c r="I182" i="13" s="1"/>
  <c r="E169" i="13"/>
  <c r="H160" i="13"/>
  <c r="I160" i="13" s="1"/>
  <c r="H152" i="13"/>
  <c r="I152" i="13" s="1"/>
  <c r="H135" i="13"/>
  <c r="I135" i="13" s="1"/>
  <c r="E128" i="13"/>
  <c r="H113" i="13"/>
  <c r="I113" i="13" s="1"/>
  <c r="H96" i="13"/>
  <c r="I96" i="13" s="1"/>
  <c r="E93" i="13"/>
  <c r="E86" i="13"/>
  <c r="H73" i="13"/>
  <c r="I73" i="13" s="1"/>
  <c r="E67" i="13"/>
  <c r="E52" i="13"/>
  <c r="H46" i="13"/>
  <c r="I46" i="13" s="1"/>
  <c r="E32" i="13"/>
  <c r="E27" i="13"/>
  <c r="E22" i="13"/>
  <c r="H329" i="13"/>
  <c r="I329" i="13" s="1"/>
  <c r="E288" i="13"/>
  <c r="E282" i="13"/>
  <c r="H270" i="13"/>
  <c r="I270" i="13" s="1"/>
  <c r="H264" i="13"/>
  <c r="I264" i="13" s="1"/>
  <c r="H252" i="13"/>
  <c r="I252" i="13" s="1"/>
  <c r="H218" i="13"/>
  <c r="I218" i="13" s="1"/>
  <c r="E209" i="13"/>
  <c r="E186" i="13"/>
  <c r="E182" i="13"/>
  <c r="H177" i="13"/>
  <c r="I177" i="13" s="1"/>
  <c r="E160" i="13"/>
  <c r="H143" i="13"/>
  <c r="I143" i="13" s="1"/>
  <c r="H139" i="13"/>
  <c r="I139" i="13" s="1"/>
  <c r="E135" i="13"/>
  <c r="H131" i="13"/>
  <c r="I131" i="13" s="1"/>
  <c r="E113" i="13"/>
  <c r="H109" i="13"/>
  <c r="I109" i="13" s="1"/>
  <c r="H99" i="13"/>
  <c r="I99" i="13" s="1"/>
  <c r="E96" i="13"/>
  <c r="E89" i="13"/>
  <c r="H79" i="13"/>
  <c r="I79" i="13" s="1"/>
  <c r="E73" i="13"/>
  <c r="E46" i="13"/>
  <c r="H40" i="13"/>
  <c r="I40" i="13" s="1"/>
  <c r="H29" i="13"/>
  <c r="I29" i="13" s="1"/>
  <c r="E435" i="13"/>
  <c r="E396" i="13"/>
  <c r="E374" i="13"/>
  <c r="H360" i="13"/>
  <c r="I360" i="13" s="1"/>
  <c r="E353" i="13"/>
  <c r="E340" i="13"/>
  <c r="H334" i="13"/>
  <c r="I334" i="13" s="1"/>
  <c r="H322" i="13"/>
  <c r="I322" i="13" s="1"/>
  <c r="H276" i="13"/>
  <c r="I276" i="13" s="1"/>
  <c r="E246" i="13"/>
  <c r="H234" i="13"/>
  <c r="I234" i="13" s="1"/>
  <c r="H213" i="13"/>
  <c r="I213" i="13" s="1"/>
  <c r="E195" i="13"/>
  <c r="H190" i="13"/>
  <c r="I190" i="13" s="1"/>
  <c r="E156" i="13"/>
  <c r="E147" i="13"/>
  <c r="H127" i="13"/>
  <c r="I127" i="13" s="1"/>
  <c r="H123" i="13"/>
  <c r="I123" i="13" s="1"/>
  <c r="H116" i="13"/>
  <c r="I116" i="13" s="1"/>
  <c r="E109" i="13"/>
  <c r="H82" i="13"/>
  <c r="I82" i="13" s="1"/>
  <c r="E76" i="13"/>
  <c r="H66" i="13"/>
  <c r="I66" i="13" s="1"/>
  <c r="H63" i="13"/>
  <c r="I63" i="13" s="1"/>
  <c r="H60" i="13"/>
  <c r="I60" i="13" s="1"/>
  <c r="H57" i="13"/>
  <c r="I57" i="13" s="1"/>
  <c r="E43" i="13"/>
  <c r="H37" i="13"/>
  <c r="I37" i="13" s="1"/>
  <c r="H450" i="13"/>
  <c r="I450" i="13" s="1"/>
  <c r="H419" i="13"/>
  <c r="I419" i="13" s="1"/>
  <c r="H352" i="13"/>
  <c r="I352" i="13" s="1"/>
  <c r="E334" i="13"/>
  <c r="H311" i="13"/>
  <c r="I311" i="13" s="1"/>
  <c r="H269" i="13"/>
  <c r="I269" i="13" s="1"/>
  <c r="H258" i="13"/>
  <c r="I258" i="13" s="1"/>
  <c r="H228" i="13"/>
  <c r="I228" i="13" s="1"/>
  <c r="H203" i="13"/>
  <c r="I203" i="13" s="1"/>
  <c r="H199" i="13"/>
  <c r="I199" i="13" s="1"/>
  <c r="H172" i="13"/>
  <c r="I172" i="13" s="1"/>
  <c r="E151" i="13"/>
  <c r="E143" i="13"/>
  <c r="E131" i="13"/>
  <c r="H102" i="13"/>
  <c r="I102" i="13" s="1"/>
  <c r="E99" i="13"/>
  <c r="E79" i="13"/>
  <c r="H69" i="13"/>
  <c r="I69" i="13" s="1"/>
  <c r="H54" i="13"/>
  <c r="I54" i="13" s="1"/>
  <c r="E449" i="13"/>
  <c r="E434" i="13"/>
  <c r="H410" i="13"/>
  <c r="I410" i="13" s="1"/>
  <c r="H403" i="13"/>
  <c r="I403" i="13" s="1"/>
  <c r="E395" i="13"/>
  <c r="E372" i="13"/>
  <c r="H346" i="13"/>
  <c r="I346" i="13" s="1"/>
  <c r="E316" i="13"/>
  <c r="E311" i="13"/>
  <c r="H293" i="13"/>
  <c r="I293" i="13" s="1"/>
  <c r="E269" i="13"/>
  <c r="H251" i="13"/>
  <c r="I251" i="13" s="1"/>
  <c r="H425" i="13"/>
  <c r="I425" i="13" s="1"/>
  <c r="H387" i="13"/>
  <c r="I387" i="13" s="1"/>
  <c r="E380" i="13"/>
  <c r="H365" i="13"/>
  <c r="I365" i="13" s="1"/>
  <c r="E358" i="13"/>
  <c r="H310" i="13"/>
  <c r="I310" i="13" s="1"/>
  <c r="H304" i="13"/>
  <c r="I304" i="13" s="1"/>
  <c r="H298" i="13"/>
  <c r="I298" i="13" s="1"/>
  <c r="H292" i="13"/>
  <c r="I292" i="13" s="1"/>
  <c r="H286" i="13"/>
  <c r="I286" i="13" s="1"/>
  <c r="E263" i="13"/>
  <c r="E464" i="13"/>
  <c r="H440" i="13"/>
  <c r="I440" i="13" s="1"/>
  <c r="H433" i="13"/>
  <c r="I433" i="13" s="1"/>
  <c r="E410" i="13"/>
  <c r="H402" i="13"/>
  <c r="I402" i="13" s="1"/>
  <c r="H465" i="13"/>
  <c r="I465" i="13" s="1"/>
  <c r="H414" i="13"/>
  <c r="I414" i="13" s="1"/>
  <c r="E376" i="13"/>
  <c r="E336" i="13"/>
  <c r="E326" i="13"/>
  <c r="H290" i="13"/>
  <c r="I290" i="13" s="1"/>
  <c r="H280" i="13"/>
  <c r="I280" i="13" s="1"/>
  <c r="H245" i="13"/>
  <c r="I245" i="13" s="1"/>
  <c r="H229" i="13"/>
  <c r="I229" i="13" s="1"/>
  <c r="H221" i="13"/>
  <c r="I221" i="13" s="1"/>
  <c r="H191" i="13"/>
  <c r="I191" i="13" s="1"/>
  <c r="E185" i="13"/>
  <c r="H156" i="13"/>
  <c r="I156" i="13" s="1"/>
  <c r="H150" i="13"/>
  <c r="I150" i="13" s="1"/>
  <c r="E134" i="13"/>
  <c r="H91" i="13"/>
  <c r="I91" i="13" s="1"/>
  <c r="H87" i="13"/>
  <c r="I87" i="13" s="1"/>
  <c r="H78" i="13"/>
  <c r="I78" i="13" s="1"/>
  <c r="E70" i="13"/>
  <c r="E50" i="13"/>
  <c r="H42" i="13"/>
  <c r="I42" i="13" s="1"/>
  <c r="H19" i="13"/>
  <c r="I19" i="13" s="1"/>
  <c r="H325" i="13"/>
  <c r="I325" i="13" s="1"/>
  <c r="E272" i="13"/>
  <c r="H166" i="13"/>
  <c r="I166" i="13" s="1"/>
  <c r="H133" i="13"/>
  <c r="I133" i="13" s="1"/>
  <c r="E31" i="13"/>
  <c r="E154" i="13"/>
  <c r="H452" i="13"/>
  <c r="I452" i="13" s="1"/>
  <c r="H439" i="13"/>
  <c r="I439" i="13" s="1"/>
  <c r="E425" i="13"/>
  <c r="E400" i="13"/>
  <c r="E355" i="13"/>
  <c r="E335" i="13"/>
  <c r="E308" i="13"/>
  <c r="E298" i="13"/>
  <c r="H272" i="13"/>
  <c r="I272" i="13" s="1"/>
  <c r="E179" i="13"/>
  <c r="E162" i="13"/>
  <c r="H138" i="13"/>
  <c r="I138" i="13" s="1"/>
  <c r="E123" i="13"/>
  <c r="E114" i="13"/>
  <c r="H100" i="13"/>
  <c r="I100" i="13" s="1"/>
  <c r="E82" i="13"/>
  <c r="E74" i="13"/>
  <c r="H65" i="13"/>
  <c r="I65" i="13" s="1"/>
  <c r="E57" i="13"/>
  <c r="H35" i="13"/>
  <c r="I35" i="13" s="1"/>
  <c r="H31" i="13"/>
  <c r="I31" i="13" s="1"/>
  <c r="H385" i="13"/>
  <c r="I385" i="13" s="1"/>
  <c r="H196" i="13"/>
  <c r="I196" i="13" s="1"/>
  <c r="E144" i="13"/>
  <c r="E100" i="13"/>
  <c r="E183" i="13"/>
  <c r="E439" i="13"/>
  <c r="E414" i="13"/>
  <c r="H343" i="13"/>
  <c r="I343" i="13" s="1"/>
  <c r="E290" i="13"/>
  <c r="E280" i="13"/>
  <c r="E245" i="13"/>
  <c r="H237" i="13"/>
  <c r="I237" i="13" s="1"/>
  <c r="E228" i="13"/>
  <c r="E221" i="13"/>
  <c r="H215" i="13"/>
  <c r="I215" i="13" s="1"/>
  <c r="H202" i="13"/>
  <c r="I202" i="13" s="1"/>
  <c r="E172" i="13"/>
  <c r="H155" i="13"/>
  <c r="I155" i="13" s="1"/>
  <c r="E91" i="13"/>
  <c r="E87" i="13"/>
  <c r="E69" i="13"/>
  <c r="H53" i="13"/>
  <c r="I53" i="13" s="1"/>
  <c r="E42" i="13"/>
  <c r="H28" i="13"/>
  <c r="I28" i="13" s="1"/>
  <c r="H25" i="13"/>
  <c r="I25" i="13" s="1"/>
  <c r="H22" i="13"/>
  <c r="I22" i="13" s="1"/>
  <c r="E19" i="13"/>
  <c r="E352" i="13"/>
  <c r="H254" i="13"/>
  <c r="I254" i="13" s="1"/>
  <c r="E208" i="13"/>
  <c r="H189" i="13"/>
  <c r="I189" i="13" s="1"/>
  <c r="E138" i="13"/>
  <c r="E95" i="13"/>
  <c r="E65" i="13"/>
  <c r="H61" i="13"/>
  <c r="I61" i="13" s="1"/>
  <c r="H45" i="13"/>
  <c r="I45" i="13" s="1"/>
  <c r="E462" i="13"/>
  <c r="H449" i="13"/>
  <c r="I449" i="13" s="1"/>
  <c r="E385" i="13"/>
  <c r="E373" i="13"/>
  <c r="E343" i="13"/>
  <c r="H333" i="13"/>
  <c r="I333" i="13" s="1"/>
  <c r="H214" i="13"/>
  <c r="I214" i="13" s="1"/>
  <c r="E202" i="13"/>
  <c r="H183" i="13"/>
  <c r="I183" i="13" s="1"/>
  <c r="H154" i="13"/>
  <c r="I154" i="13" s="1"/>
  <c r="H128" i="13"/>
  <c r="I128" i="13" s="1"/>
  <c r="H108" i="13"/>
  <c r="I108" i="13" s="1"/>
  <c r="H104" i="13"/>
  <c r="I104" i="13" s="1"/>
  <c r="E53" i="13"/>
  <c r="H38" i="13"/>
  <c r="I38" i="13" s="1"/>
  <c r="H34" i="13"/>
  <c r="I34" i="13" s="1"/>
  <c r="E28" i="13"/>
  <c r="E25" i="13"/>
  <c r="E306" i="13"/>
  <c r="E424" i="13"/>
  <c r="H399" i="13"/>
  <c r="I399" i="13" s="1"/>
  <c r="E362" i="13"/>
  <c r="E351" i="13"/>
  <c r="E325" i="13"/>
  <c r="E315" i="13"/>
  <c r="H260" i="13"/>
  <c r="I260" i="13" s="1"/>
  <c r="H244" i="13"/>
  <c r="I244" i="13" s="1"/>
  <c r="H227" i="13"/>
  <c r="I227" i="13" s="1"/>
  <c r="H195" i="13"/>
  <c r="I195" i="13" s="1"/>
  <c r="E189" i="13"/>
  <c r="E166" i="13"/>
  <c r="H149" i="13"/>
  <c r="I149" i="13" s="1"/>
  <c r="H77" i="13"/>
  <c r="I77" i="13" s="1"/>
  <c r="E49" i="13"/>
  <c r="E45" i="13"/>
  <c r="E333" i="13"/>
  <c r="E296" i="13"/>
  <c r="E260" i="13"/>
  <c r="H409" i="13"/>
  <c r="I409" i="13" s="1"/>
  <c r="H332" i="13"/>
  <c r="I332" i="13" s="1"/>
  <c r="H268" i="13"/>
  <c r="I268" i="13" s="1"/>
  <c r="E251" i="13"/>
  <c r="E234" i="13"/>
  <c r="E227" i="13"/>
  <c r="H220" i="13"/>
  <c r="I220" i="13" s="1"/>
  <c r="H201" i="13"/>
  <c r="I201" i="13" s="1"/>
  <c r="H176" i="13"/>
  <c r="I176" i="13" s="1"/>
  <c r="H171" i="13"/>
  <c r="I171" i="13" s="1"/>
  <c r="E149" i="13"/>
  <c r="H117" i="13"/>
  <c r="I117" i="13" s="1"/>
  <c r="H94" i="13"/>
  <c r="I94" i="13" s="1"/>
  <c r="H90" i="13"/>
  <c r="I90" i="13" s="1"/>
  <c r="E77" i="13"/>
  <c r="H68" i="13"/>
  <c r="I68" i="13" s="1"/>
  <c r="H48" i="13"/>
  <c r="I48" i="13" s="1"/>
  <c r="H41" i="13"/>
  <c r="I41" i="13" s="1"/>
  <c r="H159" i="13"/>
  <c r="I159" i="13" s="1"/>
  <c r="E460" i="13"/>
  <c r="H434" i="13"/>
  <c r="I434" i="13" s="1"/>
  <c r="H384" i="13"/>
  <c r="I384" i="13" s="1"/>
  <c r="E322" i="13"/>
  <c r="E304" i="13"/>
  <c r="E286" i="13"/>
  <c r="H277" i="13"/>
  <c r="I277" i="13" s="1"/>
  <c r="H242" i="13"/>
  <c r="I242" i="13" s="1"/>
  <c r="H206" i="13"/>
  <c r="I206" i="13" s="1"/>
  <c r="H142" i="13"/>
  <c r="I142" i="13" s="1"/>
  <c r="H137" i="13"/>
  <c r="I137" i="13" s="1"/>
  <c r="E132" i="13"/>
  <c r="H126" i="13"/>
  <c r="I126" i="13" s="1"/>
  <c r="E122" i="13"/>
  <c r="H103" i="13"/>
  <c r="I103" i="13" s="1"/>
  <c r="E85" i="13"/>
  <c r="E72" i="13"/>
  <c r="H64" i="13"/>
  <c r="I64" i="13" s="1"/>
  <c r="E56" i="13"/>
  <c r="H24" i="13"/>
  <c r="I24" i="13" s="1"/>
  <c r="H21" i="13"/>
  <c r="I21" i="13" s="1"/>
  <c r="E409" i="13"/>
  <c r="E384" i="13"/>
  <c r="E370" i="13"/>
  <c r="E295" i="13"/>
  <c r="H429" i="13"/>
  <c r="I429" i="13" s="1"/>
  <c r="E391" i="13"/>
  <c r="H366" i="13"/>
  <c r="I366" i="13" s="1"/>
  <c r="H337" i="13"/>
  <c r="I337" i="13" s="1"/>
  <c r="H273" i="13"/>
  <c r="I273" i="13" s="1"/>
  <c r="H248" i="13"/>
  <c r="I248" i="13" s="1"/>
  <c r="H238" i="13"/>
  <c r="I238" i="13" s="1"/>
  <c r="E198" i="13"/>
  <c r="H168" i="13"/>
  <c r="I168" i="13" s="1"/>
  <c r="E146" i="13"/>
  <c r="E97" i="13"/>
  <c r="E66" i="13"/>
  <c r="H62" i="13"/>
  <c r="I62" i="13" s="1"/>
  <c r="E47" i="13"/>
  <c r="E36" i="13"/>
  <c r="E29" i="13"/>
  <c r="E20" i="13"/>
  <c r="E429" i="13"/>
  <c r="E415" i="13"/>
  <c r="H376" i="13"/>
  <c r="I376" i="13" s="1"/>
  <c r="H454" i="13"/>
  <c r="I454" i="13" s="1"/>
  <c r="E377" i="13"/>
  <c r="H319" i="13"/>
  <c r="I319" i="13" s="1"/>
  <c r="E238" i="13"/>
  <c r="H231" i="13"/>
  <c r="I231" i="13" s="1"/>
  <c r="H223" i="13"/>
  <c r="I223" i="13" s="1"/>
  <c r="H216" i="13"/>
  <c r="I216" i="13" s="1"/>
  <c r="E203" i="13"/>
  <c r="E192" i="13"/>
  <c r="E157" i="13"/>
  <c r="H129" i="13"/>
  <c r="I129" i="13" s="1"/>
  <c r="E125" i="13"/>
  <c r="H119" i="13"/>
  <c r="I119" i="13" s="1"/>
  <c r="H105" i="13"/>
  <c r="I105" i="13" s="1"/>
  <c r="H101" i="13"/>
  <c r="I101" i="13" s="1"/>
  <c r="H83" i="13"/>
  <c r="I83" i="13" s="1"/>
  <c r="E54" i="13"/>
  <c r="H39" i="13"/>
  <c r="I39" i="13" s="1"/>
  <c r="E23" i="13"/>
  <c r="H466" i="13"/>
  <c r="I466" i="13" s="1"/>
  <c r="E393" i="13"/>
  <c r="H357" i="13"/>
  <c r="I357" i="13" s="1"/>
  <c r="E337" i="13"/>
  <c r="H212" i="13"/>
  <c r="I212" i="13" s="1"/>
  <c r="H162" i="13"/>
  <c r="I162" i="13" s="1"/>
  <c r="E116" i="13"/>
  <c r="H107" i="13"/>
  <c r="I107" i="13" s="1"/>
  <c r="H80" i="13"/>
  <c r="I80" i="13" s="1"/>
  <c r="E63" i="13"/>
  <c r="H33" i="13"/>
  <c r="I33" i="13" s="1"/>
  <c r="E357" i="13"/>
  <c r="H247" i="13"/>
  <c r="I247" i="13" s="1"/>
  <c r="E212" i="13"/>
  <c r="H88" i="13"/>
  <c r="I88" i="13" s="1"/>
  <c r="H71" i="13"/>
  <c r="I71" i="13" s="1"/>
  <c r="H55" i="13"/>
  <c r="I55" i="13" s="1"/>
  <c r="E94" i="13"/>
  <c r="E37" i="13"/>
  <c r="H59" i="13"/>
  <c r="I59" i="13" s="1"/>
  <c r="H153" i="13"/>
  <c r="I153" i="13" s="1"/>
  <c r="H84" i="13"/>
  <c r="I84" i="13" s="1"/>
  <c r="E406" i="13"/>
  <c r="H233" i="13"/>
  <c r="I233" i="13" s="1"/>
  <c r="H110" i="13"/>
  <c r="I110" i="13" s="1"/>
  <c r="H175" i="13"/>
  <c r="I175" i="13" s="1"/>
  <c r="E41" i="13"/>
  <c r="E394" i="13"/>
  <c r="E249" i="13"/>
  <c r="E148" i="13"/>
  <c r="E430" i="13"/>
  <c r="E230" i="13"/>
  <c r="E199" i="13"/>
  <c r="E174" i="13"/>
  <c r="E40" i="13"/>
  <c r="H27" i="13"/>
  <c r="I27" i="13" s="1"/>
  <c r="E159" i="13"/>
  <c r="H136" i="13"/>
  <c r="I136" i="13" s="1"/>
  <c r="E107" i="13"/>
  <c r="E80" i="13"/>
  <c r="E33" i="13"/>
  <c r="E445" i="13"/>
  <c r="E165" i="13"/>
  <c r="H93" i="13"/>
  <c r="I93" i="13" s="1"/>
  <c r="H36" i="13"/>
  <c r="I36" i="13" s="1"/>
  <c r="E108" i="13"/>
  <c r="E117" i="13"/>
  <c r="E390" i="13"/>
  <c r="E266" i="13"/>
  <c r="H185" i="13"/>
  <c r="I185" i="13" s="1"/>
  <c r="H170" i="13"/>
  <c r="I170" i="13" s="1"/>
  <c r="H97" i="13"/>
  <c r="I97" i="13" s="1"/>
  <c r="H47" i="13"/>
  <c r="I47" i="13" s="1"/>
  <c r="E21" i="13"/>
  <c r="H114" i="13"/>
  <c r="I114" i="13" s="1"/>
  <c r="E104" i="13"/>
  <c r="E60" i="13"/>
  <c r="H30" i="13"/>
  <c r="I30" i="13" s="1"/>
  <c r="H44" i="13"/>
  <c r="I44" i="13" s="1"/>
  <c r="E141" i="13"/>
  <c r="E111" i="13"/>
  <c r="H192" i="13"/>
  <c r="I192" i="13" s="1"/>
  <c r="E205" i="13"/>
  <c r="E273" i="13"/>
  <c r="E83" i="13"/>
  <c r="E34" i="13"/>
  <c r="E90" i="13"/>
  <c r="E48" i="13"/>
  <c r="E455" i="13"/>
  <c r="H420" i="13"/>
  <c r="I420" i="13" s="1"/>
  <c r="H330" i="13"/>
  <c r="I330" i="13" s="1"/>
  <c r="H263" i="13"/>
  <c r="I263" i="13" s="1"/>
  <c r="H146" i="13"/>
  <c r="I146" i="13" s="1"/>
  <c r="H125" i="13"/>
  <c r="I125" i="13" s="1"/>
  <c r="E106" i="13"/>
  <c r="E88" i="13"/>
  <c r="E71" i="13"/>
  <c r="H26" i="13"/>
  <c r="I26" i="13" s="1"/>
  <c r="E39" i="13"/>
  <c r="H85" i="13"/>
  <c r="I85" i="13" s="1"/>
  <c r="H111" i="13"/>
  <c r="I111" i="13" s="1"/>
  <c r="E30" i="13"/>
  <c r="E220" i="13"/>
  <c r="E320" i="13"/>
  <c r="H294" i="13"/>
  <c r="I294" i="13" s="1"/>
  <c r="E365" i="13"/>
  <c r="H188" i="13"/>
  <c r="I188" i="13" s="1"/>
  <c r="H312" i="13"/>
  <c r="I312" i="13" s="1"/>
  <c r="E137" i="13"/>
  <c r="H89" i="13"/>
  <c r="I89" i="13" s="1"/>
  <c r="E419" i="13"/>
  <c r="H308" i="13"/>
  <c r="I308" i="13" s="1"/>
  <c r="E242" i="13"/>
  <c r="E225" i="13"/>
  <c r="E158" i="13"/>
  <c r="H134" i="13"/>
  <c r="I134" i="13" s="1"/>
  <c r="E62" i="13"/>
  <c r="H32" i="13"/>
  <c r="I32" i="13" s="1"/>
  <c r="E105" i="13"/>
  <c r="E26" i="13"/>
  <c r="E38" i="13"/>
  <c r="H52" i="13"/>
  <c r="I52" i="13" s="1"/>
  <c r="H193" i="13"/>
  <c r="I193" i="13" s="1"/>
  <c r="H76" i="13"/>
  <c r="I76" i="13" s="1"/>
  <c r="H347" i="13"/>
  <c r="I347" i="13" s="1"/>
  <c r="E102" i="13"/>
  <c r="E59" i="13"/>
  <c r="H369" i="13"/>
  <c r="I369" i="13" s="1"/>
  <c r="E176" i="13"/>
  <c r="E120" i="13"/>
  <c r="E84" i="13"/>
  <c r="H43" i="13"/>
  <c r="I43" i="13" s="1"/>
  <c r="H163" i="13"/>
  <c r="I163" i="13" s="1"/>
  <c r="H250" i="13"/>
  <c r="I250" i="13" s="1"/>
  <c r="E129" i="13"/>
  <c r="H394" i="13"/>
  <c r="I394" i="13" s="1"/>
  <c r="E175" i="13"/>
  <c r="H98" i="13"/>
  <c r="I98" i="13" s="1"/>
  <c r="E417" i="13"/>
  <c r="H380" i="13"/>
  <c r="I380" i="13" s="1"/>
  <c r="E350" i="13"/>
  <c r="H303" i="13"/>
  <c r="I303" i="13" s="1"/>
  <c r="H284" i="13"/>
  <c r="I284" i="13" s="1"/>
  <c r="H302" i="13"/>
  <c r="I302" i="13" s="1"/>
  <c r="H51" i="13"/>
  <c r="I51" i="13" s="1"/>
  <c r="E276" i="13"/>
  <c r="H232" i="13"/>
  <c r="I232" i="13" s="1"/>
  <c r="H23" i="13"/>
  <c r="I23" i="13" s="1"/>
  <c r="E188" i="13"/>
  <c r="E454" i="13"/>
  <c r="E284" i="13"/>
  <c r="H181" i="13"/>
  <c r="I181" i="13" s="1"/>
  <c r="H157" i="13"/>
  <c r="I157" i="13" s="1"/>
  <c r="H132" i="13"/>
  <c r="I132" i="13" s="1"/>
  <c r="H122" i="13"/>
  <c r="I122" i="13" s="1"/>
  <c r="H20" i="13"/>
  <c r="I20" i="13" s="1"/>
  <c r="E255" i="13"/>
  <c r="H67" i="13"/>
  <c r="I67" i="13" s="1"/>
  <c r="H217" i="13"/>
  <c r="I217" i="13" s="1"/>
  <c r="E217" i="13"/>
  <c r="E232" i="13"/>
  <c r="H445" i="13"/>
  <c r="I445" i="13" s="1"/>
  <c r="E416" i="13"/>
  <c r="H379" i="13"/>
  <c r="I379" i="13" s="1"/>
  <c r="H348" i="13"/>
  <c r="I348" i="13" s="1"/>
  <c r="H326" i="13"/>
  <c r="I326" i="13" s="1"/>
  <c r="E258" i="13"/>
  <c r="E224" i="13"/>
  <c r="E181" i="13"/>
  <c r="H169" i="13"/>
  <c r="I169" i="13" s="1"/>
  <c r="E68" i="13"/>
  <c r="E75" i="13"/>
  <c r="E233" i="13"/>
  <c r="H50" i="13"/>
  <c r="I50" i="13" s="1"/>
  <c r="E250" i="13"/>
  <c r="H81" i="13"/>
  <c r="I81" i="13" s="1"/>
  <c r="H56" i="13"/>
  <c r="I56" i="13" s="1"/>
  <c r="E431" i="13"/>
  <c r="E126" i="13"/>
  <c r="E302" i="13"/>
  <c r="E44" i="13"/>
  <c r="H344" i="13"/>
  <c r="I344" i="13" s="1"/>
  <c r="H130" i="13"/>
  <c r="I130" i="13" s="1"/>
  <c r="E51" i="13"/>
  <c r="H179" i="13"/>
  <c r="I179" i="13" s="1"/>
  <c r="E369" i="13"/>
  <c r="E339" i="13"/>
  <c r="E119" i="13"/>
  <c r="E338" i="13"/>
  <c r="H291" i="13"/>
  <c r="I291" i="13" s="1"/>
  <c r="E277" i="13"/>
  <c r="H256" i="13"/>
  <c r="I256" i="13" s="1"/>
  <c r="E206" i="13"/>
  <c r="E180" i="13"/>
  <c r="H141" i="13"/>
  <c r="I141" i="13" s="1"/>
  <c r="H320" i="13"/>
  <c r="I320" i="13" s="1"/>
  <c r="E24" i="13"/>
  <c r="H339" i="13"/>
  <c r="I339" i="13" s="1"/>
  <c r="H140" i="13"/>
  <c r="I140" i="13" s="1"/>
  <c r="H58" i="13"/>
  <c r="I58" i="13" s="1"/>
  <c r="H74" i="13"/>
  <c r="I74" i="13" s="1"/>
  <c r="E318" i="13"/>
  <c r="E163" i="13"/>
  <c r="M72" i="13"/>
  <c r="M79" i="13"/>
  <c r="M401" i="13"/>
  <c r="K203" i="13"/>
  <c r="K214" i="13"/>
  <c r="K460" i="13"/>
  <c r="K201" i="13"/>
  <c r="M446" i="13"/>
  <c r="M94" i="13"/>
  <c r="K67" i="13"/>
  <c r="K432" i="13"/>
  <c r="K149" i="13"/>
  <c r="M33" i="13"/>
  <c r="K33" i="13"/>
  <c r="K336" i="13"/>
  <c r="K35" i="13"/>
  <c r="K41" i="13"/>
  <c r="M80" i="13"/>
  <c r="K80" i="13"/>
  <c r="N205" i="13"/>
  <c r="K133" i="13"/>
  <c r="K277" i="13"/>
  <c r="K210" i="13"/>
  <c r="K338" i="13"/>
  <c r="M466" i="13"/>
  <c r="M290" i="13"/>
  <c r="K39" i="13"/>
  <c r="K114" i="13"/>
  <c r="K44" i="13"/>
  <c r="M107" i="13"/>
  <c r="K107" i="13"/>
  <c r="M150" i="13"/>
  <c r="K150" i="13"/>
  <c r="M437" i="13"/>
  <c r="K380" i="13"/>
  <c r="M240" i="13"/>
  <c r="M316" i="13"/>
  <c r="K53" i="13"/>
  <c r="K409" i="13"/>
  <c r="K285" i="13"/>
  <c r="K130" i="13"/>
  <c r="M261" i="13"/>
  <c r="M112" i="13"/>
  <c r="M119" i="13"/>
  <c r="K340" i="13"/>
  <c r="M143" i="13"/>
  <c r="K256" i="13"/>
  <c r="K269" i="13"/>
  <c r="M265" i="13"/>
  <c r="M63" i="13"/>
  <c r="K253" i="13"/>
  <c r="M231" i="13"/>
  <c r="K231" i="13"/>
  <c r="M469" i="13"/>
  <c r="K342" i="13"/>
  <c r="K93" i="13"/>
  <c r="K326" i="13"/>
  <c r="M186" i="13"/>
  <c r="K215" i="13"/>
  <c r="M138" i="13"/>
  <c r="K202" i="13"/>
  <c r="K353" i="13"/>
  <c r="K371" i="13"/>
  <c r="K191" i="13"/>
  <c r="M461" i="13"/>
  <c r="K291" i="13"/>
  <c r="K378" i="13"/>
  <c r="M330" i="13"/>
  <c r="K267" i="13"/>
  <c r="K410" i="13"/>
  <c r="M363" i="13"/>
  <c r="K235" i="13"/>
  <c r="K47" i="13"/>
  <c r="K96" i="13"/>
  <c r="K379" i="13"/>
  <c r="K199" i="13"/>
  <c r="K100" i="13"/>
  <c r="M254" i="13"/>
  <c r="K167" i="13"/>
  <c r="M126" i="13"/>
  <c r="K383" i="13"/>
  <c r="K337" i="13"/>
  <c r="M452" i="13"/>
  <c r="K21" i="13"/>
  <c r="K120" i="13"/>
  <c r="K172" i="13"/>
  <c r="K458" i="13"/>
  <c r="M88" i="13"/>
  <c r="M184" i="13"/>
  <c r="K331" i="13"/>
  <c r="K393" i="13"/>
  <c r="K448" i="13"/>
  <c r="M175" i="13"/>
  <c r="M450" i="13"/>
  <c r="K111" i="13"/>
  <c r="K206" i="13"/>
  <c r="K445" i="13"/>
  <c r="K75" i="13"/>
  <c r="M329" i="13"/>
  <c r="K391" i="13"/>
  <c r="K71" i="13"/>
  <c r="K50" i="13"/>
  <c r="T5" i="11"/>
  <c r="T5" i="5"/>
  <c r="L6" i="5"/>
  <c r="T5" i="10"/>
  <c r="S5" i="10"/>
  <c r="R5" i="10"/>
  <c r="O8" i="10"/>
  <c r="L5" i="10"/>
  <c r="L4" i="10"/>
  <c r="L4" i="11"/>
  <c r="L5" i="11"/>
  <c r="O7" i="11"/>
  <c r="O8" i="11"/>
  <c r="O9" i="5"/>
  <c r="B11" i="5"/>
  <c r="R29" i="5"/>
  <c r="L3" i="11"/>
  <c r="O3" i="11" s="1"/>
  <c r="H11" i="5"/>
  <c r="G3" i="5"/>
  <c r="R29" i="11"/>
  <c r="Y27" i="11"/>
  <c r="W25" i="11"/>
  <c r="W30" i="11" s="1"/>
  <c r="T21" i="11"/>
  <c r="E12" i="11"/>
  <c r="B14" i="11" s="1"/>
  <c r="B12" i="11"/>
  <c r="E4" i="11"/>
  <c r="O12" i="11" s="1"/>
  <c r="X9" i="11"/>
  <c r="W9" i="11"/>
  <c r="L9" i="11"/>
  <c r="E8" i="11"/>
  <c r="X5" i="11"/>
  <c r="W5" i="11"/>
  <c r="N3" i="11"/>
  <c r="K3" i="11"/>
  <c r="E3" i="11"/>
  <c r="W24" i="11" s="1"/>
  <c r="D3" i="11"/>
  <c r="V24" i="11" s="1"/>
  <c r="R29" i="10"/>
  <c r="Y27" i="10"/>
  <c r="W25" i="10"/>
  <c r="V24" i="10"/>
  <c r="E12" i="10"/>
  <c r="B12" i="10"/>
  <c r="B11" i="10"/>
  <c r="X9" i="10"/>
  <c r="W9" i="10"/>
  <c r="L9" i="10"/>
  <c r="E8" i="10"/>
  <c r="X5" i="10"/>
  <c r="W5" i="10"/>
  <c r="N3" i="10"/>
  <c r="L3" i="10"/>
  <c r="O3" i="10" s="1"/>
  <c r="K3" i="10"/>
  <c r="E3" i="10"/>
  <c r="W24" i="10" s="1"/>
  <c r="D3" i="10"/>
  <c r="AD4" i="3"/>
  <c r="N129" i="13" l="1"/>
  <c r="N276" i="13"/>
  <c r="N187" i="13"/>
  <c r="N164" i="13"/>
  <c r="N406" i="13"/>
  <c r="N400" i="13"/>
  <c r="N318" i="13"/>
  <c r="N337" i="13"/>
  <c r="N161" i="13"/>
  <c r="N212" i="13"/>
  <c r="N347" i="13"/>
  <c r="N142" i="13"/>
  <c r="N239" i="13"/>
  <c r="N385" i="13"/>
  <c r="N319" i="13"/>
  <c r="N439" i="13"/>
  <c r="N96" i="13"/>
  <c r="N299" i="13"/>
  <c r="N417" i="13"/>
  <c r="N404" i="13"/>
  <c r="N196" i="13"/>
  <c r="N175" i="13"/>
  <c r="N391" i="13"/>
  <c r="N274" i="13"/>
  <c r="N74" i="13"/>
  <c r="N388" i="13"/>
  <c r="N132" i="13"/>
  <c r="N289" i="13"/>
  <c r="N449" i="13"/>
  <c r="N315" i="13"/>
  <c r="N143" i="13"/>
  <c r="N176" i="13"/>
  <c r="N399" i="13"/>
  <c r="N283" i="13"/>
  <c r="N261" i="13"/>
  <c r="N302" i="13"/>
  <c r="N356" i="13"/>
  <c r="N294" i="13"/>
  <c r="N281" i="13"/>
  <c r="N48" i="13"/>
  <c r="N295" i="13"/>
  <c r="N56" i="13"/>
  <c r="N75" i="13"/>
  <c r="N386" i="13"/>
  <c r="N119" i="13"/>
  <c r="N270" i="13"/>
  <c r="N32" i="13"/>
  <c r="N423" i="13"/>
  <c r="N58" i="13"/>
  <c r="N446" i="13"/>
  <c r="N210" i="13"/>
  <c r="N367" i="13"/>
  <c r="N40" i="13"/>
  <c r="N229" i="13"/>
  <c r="N246" i="13"/>
  <c r="N425" i="13"/>
  <c r="N389" i="13"/>
  <c r="N301" i="13"/>
  <c r="N106" i="13"/>
  <c r="N442" i="13"/>
  <c r="N88" i="13"/>
  <c r="N334" i="13"/>
  <c r="N180" i="13"/>
  <c r="N197" i="13"/>
  <c r="N102" i="13"/>
  <c r="N349" i="13"/>
  <c r="N323" i="13"/>
  <c r="N130" i="13"/>
  <c r="N297" i="13"/>
  <c r="N172" i="13"/>
  <c r="N177" i="13"/>
  <c r="N158" i="13"/>
  <c r="N126" i="13"/>
  <c r="N112" i="13"/>
  <c r="N66" i="13"/>
  <c r="N168" i="13"/>
  <c r="N293" i="13"/>
  <c r="N151" i="13"/>
  <c r="N54" i="13"/>
  <c r="N450" i="13"/>
  <c r="N199" i="13"/>
  <c r="N226" i="13"/>
  <c r="N325" i="13"/>
  <c r="N327" i="13"/>
  <c r="N113" i="13"/>
  <c r="N141" i="13"/>
  <c r="N456" i="13"/>
  <c r="N298" i="13"/>
  <c r="N355" i="13"/>
  <c r="N34" i="13"/>
  <c r="N321" i="13"/>
  <c r="N258" i="13"/>
  <c r="N201" i="13"/>
  <c r="N91" i="13"/>
  <c r="N182" i="13"/>
  <c r="N317" i="13"/>
  <c r="N138" i="13"/>
  <c r="N62" i="13"/>
  <c r="N267" i="13"/>
  <c r="N383" i="13"/>
  <c r="N282" i="13"/>
  <c r="N228" i="13"/>
  <c r="N375" i="13"/>
  <c r="N42" i="13"/>
  <c r="N50" i="13"/>
  <c r="N320" i="13"/>
  <c r="N209" i="13"/>
  <c r="N329" i="13"/>
  <c r="N335" i="13"/>
  <c r="N165" i="13"/>
  <c r="N237" i="13"/>
  <c r="N46" i="13"/>
  <c r="N460" i="13"/>
  <c r="N364" i="13"/>
  <c r="N189" i="13"/>
  <c r="N273" i="13"/>
  <c r="N463" i="13"/>
  <c r="N402" i="13"/>
  <c r="N105" i="13"/>
  <c r="N262" i="13"/>
  <c r="N390" i="13"/>
  <c r="N380" i="13"/>
  <c r="N332" i="13"/>
  <c r="N221" i="13"/>
  <c r="N257" i="13"/>
  <c r="N259" i="13"/>
  <c r="N271" i="13"/>
  <c r="N462" i="13"/>
  <c r="N412" i="13"/>
  <c r="N358" i="13"/>
  <c r="N396" i="13"/>
  <c r="N20" i="13"/>
  <c r="N405" i="13"/>
  <c r="N287" i="13"/>
  <c r="N353" i="13"/>
  <c r="N269" i="13"/>
  <c r="N365" i="13"/>
  <c r="N68" i="13"/>
  <c r="N83" i="13"/>
  <c r="N207" i="13"/>
  <c r="N368" i="13"/>
  <c r="N438" i="13"/>
  <c r="N47" i="13"/>
  <c r="N342" i="13"/>
  <c r="N127" i="13"/>
  <c r="N272" i="13"/>
  <c r="N95" i="13"/>
  <c r="N145" i="13"/>
  <c r="N101" i="13"/>
  <c r="N411" i="13"/>
  <c r="N111" i="13"/>
  <c r="N41" i="13"/>
  <c r="N395" i="13"/>
  <c r="N173" i="13"/>
  <c r="N146" i="13"/>
  <c r="N373" i="13"/>
  <c r="N382" i="13"/>
  <c r="N157" i="13"/>
  <c r="N285" i="13"/>
  <c r="N19" i="13"/>
  <c r="N437" i="13"/>
  <c r="N434" i="13"/>
  <c r="N134" i="13"/>
  <c r="N84" i="13"/>
  <c r="N184" i="13"/>
  <c r="N343" i="13"/>
  <c r="N351" i="13"/>
  <c r="N443" i="13"/>
  <c r="N300" i="13"/>
  <c r="N24" i="13"/>
  <c r="N465" i="13"/>
  <c r="N55" i="13"/>
  <c r="N163" i="13"/>
  <c r="N432" i="13"/>
  <c r="N427" i="13"/>
  <c r="N309" i="13"/>
  <c r="N454" i="13"/>
  <c r="N123" i="13"/>
  <c r="N45" i="13"/>
  <c r="N160" i="13"/>
  <c r="N136" i="13"/>
  <c r="N159" i="13"/>
  <c r="N27" i="13"/>
  <c r="N361" i="13"/>
  <c r="N140" i="13"/>
  <c r="N186" i="13"/>
  <c r="N445" i="13"/>
  <c r="N70" i="13"/>
  <c r="N202" i="13"/>
  <c r="N135" i="13"/>
  <c r="N247" i="13"/>
  <c r="N120" i="13"/>
  <c r="N234" i="13"/>
  <c r="N426" i="13"/>
  <c r="N86" i="13"/>
  <c r="N29" i="13"/>
  <c r="N65" i="13"/>
  <c r="N79" i="13"/>
  <c r="N458" i="13"/>
  <c r="N125" i="13"/>
  <c r="N372" i="13"/>
  <c r="N194" i="13"/>
  <c r="N49" i="13"/>
  <c r="N208" i="13"/>
  <c r="N100" i="13"/>
  <c r="N403" i="13"/>
  <c r="N384" i="13"/>
  <c r="N114" i="13"/>
  <c r="N71" i="13"/>
  <c r="N440" i="13"/>
  <c r="N72" i="13"/>
  <c r="N152" i="13"/>
  <c r="N418" i="13"/>
  <c r="N203" i="13"/>
  <c r="N190" i="13"/>
  <c r="N61" i="13"/>
  <c r="N346" i="13"/>
  <c r="N35" i="13"/>
  <c r="N303" i="13"/>
  <c r="N116" i="13"/>
  <c r="N166" i="13"/>
  <c r="N394" i="13"/>
  <c r="N204" i="13"/>
  <c r="N461" i="13"/>
  <c r="N469" i="13"/>
  <c r="N264" i="13"/>
  <c r="N408" i="13"/>
  <c r="N250" i="13"/>
  <c r="N424" i="13"/>
  <c r="N81" i="13"/>
  <c r="N149" i="13"/>
  <c r="N78" i="13"/>
  <c r="N224" i="13"/>
  <c r="N422" i="13"/>
  <c r="N435" i="13"/>
  <c r="N137" i="13"/>
  <c r="N154" i="13"/>
  <c r="N241" i="13"/>
  <c r="N457" i="13"/>
  <c r="N248" i="13"/>
  <c r="N330" i="13"/>
  <c r="N28" i="13"/>
  <c r="N97" i="13"/>
  <c r="N82" i="13"/>
  <c r="N200" i="13"/>
  <c r="N451" i="13"/>
  <c r="N89" i="13"/>
  <c r="N232" i="13"/>
  <c r="N419" i="13"/>
  <c r="N222" i="13"/>
  <c r="N25" i="13"/>
  <c r="N73" i="13"/>
  <c r="N121" i="13"/>
  <c r="N235" i="13"/>
  <c r="N147" i="13"/>
  <c r="N431" i="13"/>
  <c r="N354" i="13"/>
  <c r="N156" i="13"/>
  <c r="N118" i="13"/>
  <c r="N192" i="13"/>
  <c r="N421" i="13"/>
  <c r="N381" i="13"/>
  <c r="N98" i="13"/>
  <c r="N253" i="13"/>
  <c r="N306" i="13"/>
  <c r="N80" i="13"/>
  <c r="N76" i="13"/>
  <c r="N377" i="13"/>
  <c r="N110" i="13"/>
  <c r="N441" i="13"/>
  <c r="N148" i="13"/>
  <c r="N214" i="13"/>
  <c r="N410" i="13"/>
  <c r="N144" i="13"/>
  <c r="N379" i="13"/>
  <c r="N263" i="13"/>
  <c r="N243" i="13"/>
  <c r="N198" i="13"/>
  <c r="N181" i="13"/>
  <c r="N296" i="13"/>
  <c r="N26" i="13"/>
  <c r="N219" i="13"/>
  <c r="N314" i="13"/>
  <c r="N122" i="13"/>
  <c r="N233" i="13"/>
  <c r="N333" i="13"/>
  <c r="N362" i="13"/>
  <c r="N128" i="13"/>
  <c r="N44" i="13"/>
  <c r="N326" i="13"/>
  <c r="N31" i="13"/>
  <c r="N185" i="13"/>
  <c r="N255" i="13"/>
  <c r="N345" i="13"/>
  <c r="N153" i="13"/>
  <c r="N109" i="13"/>
  <c r="N416" i="13"/>
  <c r="N115" i="13"/>
  <c r="N217" i="13"/>
  <c r="N206" i="13"/>
  <c r="N183" i="13"/>
  <c r="N401" i="13"/>
  <c r="N430" i="13"/>
  <c r="N324" i="13"/>
  <c r="N93" i="13"/>
  <c r="N455" i="13"/>
  <c r="N33" i="13"/>
  <c r="N275" i="13"/>
  <c r="N22" i="13"/>
  <c r="N452" i="13"/>
  <c r="N227" i="13"/>
  <c r="N63" i="13"/>
  <c r="N308" i="13"/>
  <c r="N278" i="13"/>
  <c r="N284" i="13"/>
  <c r="N38" i="13"/>
  <c r="N21" i="13"/>
  <c r="N436" i="13"/>
  <c r="N64" i="13"/>
  <c r="N215" i="13"/>
  <c r="N374" i="13"/>
  <c r="N51" i="13"/>
  <c r="N85" i="13"/>
  <c r="N409" i="13"/>
  <c r="N195" i="13"/>
  <c r="N316" i="13"/>
  <c r="N171" i="13"/>
  <c r="N304" i="13"/>
  <c r="N69" i="13"/>
  <c r="N236" i="13"/>
  <c r="N464" i="13"/>
  <c r="N387" i="13"/>
  <c r="N339" i="13"/>
  <c r="N459" i="13"/>
  <c r="N312" i="13"/>
  <c r="N407" i="13"/>
  <c r="N251" i="13"/>
  <c r="N336" i="13"/>
  <c r="N310" i="13"/>
  <c r="N331" i="13"/>
  <c r="N338" i="13"/>
  <c r="N211" i="13"/>
  <c r="N467" i="13"/>
  <c r="N447" i="13"/>
  <c r="N162" i="13"/>
  <c r="N322" i="13"/>
  <c r="N277" i="13"/>
  <c r="N444" i="13"/>
  <c r="N193" i="13"/>
  <c r="N174" i="13"/>
  <c r="N155" i="13"/>
  <c r="N357" i="13"/>
  <c r="N249" i="13"/>
  <c r="N290" i="13"/>
  <c r="N94" i="13"/>
  <c r="N216" i="13"/>
  <c r="N124" i="13"/>
  <c r="N366" i="13"/>
  <c r="N67" i="13"/>
  <c r="N252" i="13"/>
  <c r="N448" i="13"/>
  <c r="N133" i="13"/>
  <c r="N393" i="13"/>
  <c r="N36" i="13"/>
  <c r="N131" i="13"/>
  <c r="N178" i="13"/>
  <c r="N139" i="13"/>
  <c r="N429" i="13"/>
  <c r="N288" i="13"/>
  <c r="N279" i="13"/>
  <c r="N170" i="13"/>
  <c r="N244" i="13"/>
  <c r="N225" i="13"/>
  <c r="N188" i="13"/>
  <c r="N305" i="13"/>
  <c r="N392" i="13"/>
  <c r="N468" i="13"/>
  <c r="N313" i="13"/>
  <c r="N108" i="13"/>
  <c r="N414" i="13"/>
  <c r="N420" i="13"/>
  <c r="N167" i="13"/>
  <c r="N103" i="13"/>
  <c r="N256" i="13"/>
  <c r="N378" i="13"/>
  <c r="N99" i="13"/>
  <c r="N43" i="13"/>
  <c r="N107" i="13"/>
  <c r="N265" i="13"/>
  <c r="N220" i="13"/>
  <c r="N223" i="13"/>
  <c r="N104" i="13"/>
  <c r="N213" i="13"/>
  <c r="N328" i="13"/>
  <c r="N428" i="13"/>
  <c r="N350" i="13"/>
  <c r="N240" i="13"/>
  <c r="N169" i="13"/>
  <c r="N117" i="13"/>
  <c r="N77" i="13"/>
  <c r="N433" i="13"/>
  <c r="N39" i="13"/>
  <c r="N191" i="13"/>
  <c r="N397" i="13"/>
  <c r="N371" i="13"/>
  <c r="N286" i="13"/>
  <c r="N413" i="13"/>
  <c r="N90" i="13"/>
  <c r="N376" i="13"/>
  <c r="N179" i="13"/>
  <c r="N360" i="13"/>
  <c r="N87" i="13"/>
  <c r="N60" i="13"/>
  <c r="N23" i="13"/>
  <c r="N344" i="13"/>
  <c r="N280" i="13"/>
  <c r="N292" i="13"/>
  <c r="N30" i="13"/>
  <c r="N260" i="13"/>
  <c r="N466" i="13"/>
  <c r="N218" i="13"/>
  <c r="N352" i="13"/>
  <c r="N268" i="13"/>
  <c r="N37" i="13"/>
  <c r="N52" i="13"/>
  <c r="N57" i="13"/>
  <c r="N245" i="13"/>
  <c r="N340" i="13"/>
  <c r="N307" i="13"/>
  <c r="N150" i="13"/>
  <c r="N311" i="13"/>
  <c r="N92" i="13"/>
  <c r="N254" i="13"/>
  <c r="N59" i="13"/>
  <c r="N415" i="13"/>
  <c r="N370" i="13"/>
  <c r="N363" i="13"/>
  <c r="N238" i="13"/>
  <c r="N231" i="13"/>
  <c r="N242" i="13"/>
  <c r="N266" i="13"/>
  <c r="N398" i="13"/>
  <c r="N453" i="13"/>
  <c r="N369" i="13"/>
  <c r="N348" i="13"/>
  <c r="N53" i="13"/>
  <c r="N291" i="13"/>
  <c r="N230" i="13"/>
  <c r="N359" i="13"/>
  <c r="N341" i="13"/>
  <c r="H13" i="5"/>
  <c r="I13" i="5" s="1"/>
  <c r="O9" i="10"/>
  <c r="O10" i="10" s="1"/>
  <c r="L7" i="10"/>
  <c r="L6" i="10"/>
  <c r="L6" i="11"/>
  <c r="L7" i="11"/>
  <c r="O9" i="11"/>
  <c r="O10" i="11" s="1"/>
  <c r="E5" i="11" s="1"/>
  <c r="O10" i="5"/>
  <c r="E5" i="5" s="1"/>
  <c r="B12" i="5"/>
  <c r="W28" i="11"/>
  <c r="W29" i="11" s="1"/>
  <c r="E11" i="10"/>
  <c r="B14" i="10"/>
  <c r="H12" i="5"/>
  <c r="G461" i="11"/>
  <c r="M461" i="11" s="1"/>
  <c r="G441" i="11"/>
  <c r="M441" i="11" s="1"/>
  <c r="G421" i="11"/>
  <c r="M421" i="11" s="1"/>
  <c r="G401" i="11"/>
  <c r="M401" i="11" s="1"/>
  <c r="G381" i="11"/>
  <c r="M381" i="11" s="1"/>
  <c r="G361" i="11"/>
  <c r="M361" i="11" s="1"/>
  <c r="G341" i="11"/>
  <c r="M341" i="11" s="1"/>
  <c r="G321" i="11"/>
  <c r="M321" i="11" s="1"/>
  <c r="G301" i="11"/>
  <c r="M301" i="11" s="1"/>
  <c r="G281" i="11"/>
  <c r="M281" i="11" s="1"/>
  <c r="G261" i="11"/>
  <c r="M261" i="11" s="1"/>
  <c r="G241" i="11"/>
  <c r="M241" i="11" s="1"/>
  <c r="G221" i="11"/>
  <c r="M221" i="11" s="1"/>
  <c r="G201" i="11"/>
  <c r="M201" i="11" s="1"/>
  <c r="G181" i="11"/>
  <c r="M181" i="11" s="1"/>
  <c r="G161" i="11"/>
  <c r="M161" i="11" s="1"/>
  <c r="G141" i="11"/>
  <c r="M141" i="11" s="1"/>
  <c r="G457" i="11"/>
  <c r="M457" i="11" s="1"/>
  <c r="G466" i="11"/>
  <c r="M466" i="11" s="1"/>
  <c r="G463" i="11"/>
  <c r="M463" i="11" s="1"/>
  <c r="G442" i="11"/>
  <c r="M442" i="11" s="1"/>
  <c r="G439" i="11"/>
  <c r="M439" i="11" s="1"/>
  <c r="G362" i="11"/>
  <c r="M362" i="11" s="1"/>
  <c r="G359" i="11"/>
  <c r="M359" i="11" s="1"/>
  <c r="G282" i="11"/>
  <c r="M282" i="11" s="1"/>
  <c r="G279" i="11"/>
  <c r="M279" i="11" s="1"/>
  <c r="G202" i="11"/>
  <c r="M202" i="11" s="1"/>
  <c r="G199" i="11"/>
  <c r="M199" i="11" s="1"/>
  <c r="G128" i="11"/>
  <c r="M128" i="11" s="1"/>
  <c r="G108" i="11"/>
  <c r="M108" i="11" s="1"/>
  <c r="G88" i="11"/>
  <c r="M88" i="11" s="1"/>
  <c r="G68" i="11"/>
  <c r="M68" i="11" s="1"/>
  <c r="G465" i="11"/>
  <c r="M465" i="11" s="1"/>
  <c r="G462" i="11"/>
  <c r="M462" i="11" s="1"/>
  <c r="G459" i="11"/>
  <c r="M459" i="11" s="1"/>
  <c r="G456" i="11"/>
  <c r="M456" i="11" s="1"/>
  <c r="G453" i="11"/>
  <c r="M453" i="11" s="1"/>
  <c r="G450" i="11"/>
  <c r="M450" i="11" s="1"/>
  <c r="G447" i="11"/>
  <c r="M447" i="11" s="1"/>
  <c r="G444" i="11"/>
  <c r="M444" i="11" s="1"/>
  <c r="G409" i="11"/>
  <c r="M409" i="11" s="1"/>
  <c r="G387" i="11"/>
  <c r="M387" i="11" s="1"/>
  <c r="G320" i="11"/>
  <c r="M320" i="11" s="1"/>
  <c r="G317" i="11"/>
  <c r="M317" i="11" s="1"/>
  <c r="G247" i="11"/>
  <c r="M247" i="11" s="1"/>
  <c r="G225" i="11"/>
  <c r="M225" i="11" s="1"/>
  <c r="G222" i="11"/>
  <c r="M222" i="11" s="1"/>
  <c r="G216" i="11"/>
  <c r="M216" i="11" s="1"/>
  <c r="G213" i="11"/>
  <c r="M213" i="11" s="1"/>
  <c r="G210" i="11"/>
  <c r="M210" i="11" s="1"/>
  <c r="G207" i="11"/>
  <c r="M207" i="11" s="1"/>
  <c r="G204" i="11"/>
  <c r="M204" i="11" s="1"/>
  <c r="G183" i="11"/>
  <c r="M183" i="11" s="1"/>
  <c r="G177" i="11"/>
  <c r="M177" i="11" s="1"/>
  <c r="G152" i="11"/>
  <c r="M152" i="11" s="1"/>
  <c r="G104" i="11"/>
  <c r="M104" i="11" s="1"/>
  <c r="G101" i="11"/>
  <c r="M101" i="11" s="1"/>
  <c r="G98" i="11"/>
  <c r="M98" i="11" s="1"/>
  <c r="G95" i="11"/>
  <c r="M95" i="11" s="1"/>
  <c r="G92" i="11"/>
  <c r="M92" i="11" s="1"/>
  <c r="G48" i="11"/>
  <c r="M48" i="11" s="1"/>
  <c r="G440" i="11"/>
  <c r="M440" i="11" s="1"/>
  <c r="G437" i="11"/>
  <c r="M437" i="11" s="1"/>
  <c r="G434" i="11"/>
  <c r="M434" i="11" s="1"/>
  <c r="G431" i="11"/>
  <c r="M431" i="11" s="1"/>
  <c r="G428" i="11"/>
  <c r="M428" i="11" s="1"/>
  <c r="G425" i="11"/>
  <c r="M425" i="11" s="1"/>
  <c r="G422" i="11"/>
  <c r="M422" i="11" s="1"/>
  <c r="G390" i="11"/>
  <c r="M390" i="11" s="1"/>
  <c r="G326" i="11"/>
  <c r="M326" i="11" s="1"/>
  <c r="G323" i="11"/>
  <c r="M323" i="11" s="1"/>
  <c r="G250" i="11"/>
  <c r="M250" i="11" s="1"/>
  <c r="G228" i="11"/>
  <c r="M228" i="11" s="1"/>
  <c r="G155" i="11"/>
  <c r="M155" i="11" s="1"/>
  <c r="G89" i="11"/>
  <c r="M89" i="11" s="1"/>
  <c r="G86" i="11"/>
  <c r="M86" i="11" s="1"/>
  <c r="G45" i="11"/>
  <c r="M45" i="11" s="1"/>
  <c r="G449" i="11"/>
  <c r="M449" i="11" s="1"/>
  <c r="G399" i="11"/>
  <c r="M399" i="11" s="1"/>
  <c r="G396" i="11"/>
  <c r="M396" i="11" s="1"/>
  <c r="G332" i="11"/>
  <c r="M332" i="11" s="1"/>
  <c r="G304" i="11"/>
  <c r="M304" i="11" s="1"/>
  <c r="G283" i="11"/>
  <c r="M283" i="11" s="1"/>
  <c r="G262" i="11"/>
  <c r="M262" i="11" s="1"/>
  <c r="G256" i="11"/>
  <c r="M256" i="11" s="1"/>
  <c r="G234" i="11"/>
  <c r="M234" i="11" s="1"/>
  <c r="G164" i="11"/>
  <c r="M164" i="11" s="1"/>
  <c r="G139" i="11"/>
  <c r="M139" i="11" s="1"/>
  <c r="G468" i="11"/>
  <c r="M468" i="11" s="1"/>
  <c r="G458" i="11"/>
  <c r="M458" i="11" s="1"/>
  <c r="G389" i="11"/>
  <c r="M389" i="11" s="1"/>
  <c r="G319" i="11"/>
  <c r="M319" i="11" s="1"/>
  <c r="G316" i="11"/>
  <c r="M316" i="11" s="1"/>
  <c r="G252" i="11"/>
  <c r="M252" i="11" s="1"/>
  <c r="G224" i="11"/>
  <c r="M224" i="11" s="1"/>
  <c r="G203" i="11"/>
  <c r="M203" i="11" s="1"/>
  <c r="G182" i="11"/>
  <c r="M182" i="11" s="1"/>
  <c r="G176" i="11"/>
  <c r="M176" i="11" s="1"/>
  <c r="G154" i="11"/>
  <c r="M154" i="11" s="1"/>
  <c r="G103" i="11"/>
  <c r="M103" i="11" s="1"/>
  <c r="G100" i="11"/>
  <c r="M100" i="11" s="1"/>
  <c r="G97" i="11"/>
  <c r="M97" i="11" s="1"/>
  <c r="G94" i="11"/>
  <c r="M94" i="11" s="1"/>
  <c r="G91" i="11"/>
  <c r="M91" i="11" s="1"/>
  <c r="G454" i="11"/>
  <c r="M454" i="11" s="1"/>
  <c r="G405" i="11"/>
  <c r="M405" i="11" s="1"/>
  <c r="G347" i="11"/>
  <c r="M347" i="11" s="1"/>
  <c r="G329" i="11"/>
  <c r="M329" i="11" s="1"/>
  <c r="G315" i="11"/>
  <c r="M315" i="11" s="1"/>
  <c r="G300" i="11"/>
  <c r="M300" i="11" s="1"/>
  <c r="G193" i="11"/>
  <c r="M193" i="11" s="1"/>
  <c r="G165" i="11"/>
  <c r="M165" i="11" s="1"/>
  <c r="G158" i="11"/>
  <c r="M158" i="11" s="1"/>
  <c r="G119" i="11"/>
  <c r="M119" i="11" s="1"/>
  <c r="G99" i="11"/>
  <c r="M99" i="11" s="1"/>
  <c r="G61" i="11"/>
  <c r="M61" i="11" s="1"/>
  <c r="G39" i="11"/>
  <c r="M39" i="11" s="1"/>
  <c r="G22" i="11"/>
  <c r="M22" i="11" s="1"/>
  <c r="G469" i="11"/>
  <c r="M469" i="11" s="1"/>
  <c r="G433" i="11"/>
  <c r="M433" i="11" s="1"/>
  <c r="G423" i="11"/>
  <c r="M423" i="11" s="1"/>
  <c r="G376" i="11"/>
  <c r="M376" i="11" s="1"/>
  <c r="G354" i="11"/>
  <c r="M354" i="11" s="1"/>
  <c r="G333" i="11"/>
  <c r="M333" i="11" s="1"/>
  <c r="G322" i="11"/>
  <c r="M322" i="11" s="1"/>
  <c r="G284" i="11"/>
  <c r="M284" i="11" s="1"/>
  <c r="G255" i="11"/>
  <c r="M255" i="11" s="1"/>
  <c r="G140" i="11"/>
  <c r="M140" i="11" s="1"/>
  <c r="G83" i="11"/>
  <c r="M83" i="11" s="1"/>
  <c r="G80" i="11"/>
  <c r="M80" i="11" s="1"/>
  <c r="G77" i="11"/>
  <c r="M77" i="11" s="1"/>
  <c r="G74" i="11"/>
  <c r="M74" i="11" s="1"/>
  <c r="G71" i="11"/>
  <c r="M71" i="11" s="1"/>
  <c r="G51" i="11"/>
  <c r="M51" i="11" s="1"/>
  <c r="G42" i="11"/>
  <c r="M42" i="11" s="1"/>
  <c r="G443" i="11"/>
  <c r="M443" i="11" s="1"/>
  <c r="G416" i="11"/>
  <c r="M416" i="11" s="1"/>
  <c r="G412" i="11"/>
  <c r="M412" i="11" s="1"/>
  <c r="G287" i="11"/>
  <c r="M287" i="11" s="1"/>
  <c r="G277" i="11"/>
  <c r="M277" i="11" s="1"/>
  <c r="G274" i="11"/>
  <c r="M274" i="11" s="1"/>
  <c r="G271" i="11"/>
  <c r="M271" i="11" s="1"/>
  <c r="G268" i="11"/>
  <c r="M268" i="11" s="1"/>
  <c r="G265" i="11"/>
  <c r="M265" i="11" s="1"/>
  <c r="G230" i="11"/>
  <c r="M230" i="11" s="1"/>
  <c r="G223" i="11"/>
  <c r="M223" i="11" s="1"/>
  <c r="G206" i="11"/>
  <c r="M206" i="11" s="1"/>
  <c r="G196" i="11"/>
  <c r="M196" i="11" s="1"/>
  <c r="G186" i="11"/>
  <c r="M186" i="11" s="1"/>
  <c r="G179" i="11"/>
  <c r="M179" i="11" s="1"/>
  <c r="G172" i="11"/>
  <c r="M172" i="11" s="1"/>
  <c r="G147" i="11"/>
  <c r="M147" i="11" s="1"/>
  <c r="G136" i="11"/>
  <c r="M136" i="11" s="1"/>
  <c r="G129" i="11"/>
  <c r="M129" i="11" s="1"/>
  <c r="G115" i="11"/>
  <c r="M115" i="11" s="1"/>
  <c r="G102" i="11"/>
  <c r="M102" i="11" s="1"/>
  <c r="G54" i="11"/>
  <c r="M54" i="11" s="1"/>
  <c r="G27" i="11"/>
  <c r="M27" i="11" s="1"/>
  <c r="G446" i="11"/>
  <c r="M446" i="11" s="1"/>
  <c r="G436" i="11"/>
  <c r="M436" i="11" s="1"/>
  <c r="G426" i="11"/>
  <c r="M426" i="11" s="1"/>
  <c r="G383" i="11"/>
  <c r="M383" i="11" s="1"/>
  <c r="G372" i="11"/>
  <c r="M372" i="11" s="1"/>
  <c r="G368" i="11"/>
  <c r="M368" i="11" s="1"/>
  <c r="G350" i="11"/>
  <c r="M350" i="11" s="1"/>
  <c r="G343" i="11"/>
  <c r="M343" i="11" s="1"/>
  <c r="G325" i="11"/>
  <c r="M325" i="11" s="1"/>
  <c r="G311" i="11"/>
  <c r="M311" i="11" s="1"/>
  <c r="G307" i="11"/>
  <c r="M307" i="11" s="1"/>
  <c r="G290" i="11"/>
  <c r="M290" i="11" s="1"/>
  <c r="G280" i="11"/>
  <c r="M280" i="11" s="1"/>
  <c r="G248" i="11"/>
  <c r="M248" i="11" s="1"/>
  <c r="G237" i="11"/>
  <c r="M237" i="11" s="1"/>
  <c r="G122" i="11"/>
  <c r="M122" i="11" s="1"/>
  <c r="G64" i="11"/>
  <c r="M64" i="11" s="1"/>
  <c r="G419" i="11"/>
  <c r="M419" i="11" s="1"/>
  <c r="G408" i="11"/>
  <c r="M408" i="11" s="1"/>
  <c r="G397" i="11"/>
  <c r="M397" i="11" s="1"/>
  <c r="G379" i="11"/>
  <c r="M379" i="11" s="1"/>
  <c r="G357" i="11"/>
  <c r="M357" i="11" s="1"/>
  <c r="G336" i="11"/>
  <c r="M336" i="11" s="1"/>
  <c r="G318" i="11"/>
  <c r="M318" i="11" s="1"/>
  <c r="G303" i="11"/>
  <c r="M303" i="11" s="1"/>
  <c r="G293" i="11"/>
  <c r="M293" i="11" s="1"/>
  <c r="G233" i="11"/>
  <c r="M233" i="11" s="1"/>
  <c r="G209" i="11"/>
  <c r="M209" i="11" s="1"/>
  <c r="G189" i="11"/>
  <c r="M189" i="11" s="1"/>
  <c r="G168" i="11"/>
  <c r="M168" i="11" s="1"/>
  <c r="G132" i="11"/>
  <c r="M132" i="11" s="1"/>
  <c r="G105" i="11"/>
  <c r="M105" i="11" s="1"/>
  <c r="G67" i="11"/>
  <c r="M67" i="11" s="1"/>
  <c r="G57" i="11"/>
  <c r="M57" i="11" s="1"/>
  <c r="G464" i="11"/>
  <c r="M464" i="11" s="1"/>
  <c r="G429" i="11"/>
  <c r="M429" i="11" s="1"/>
  <c r="G386" i="11"/>
  <c r="M386" i="11" s="1"/>
  <c r="G364" i="11"/>
  <c r="M364" i="11" s="1"/>
  <c r="G346" i="11"/>
  <c r="M346" i="11" s="1"/>
  <c r="G258" i="11"/>
  <c r="M258" i="11" s="1"/>
  <c r="G226" i="11"/>
  <c r="M226" i="11" s="1"/>
  <c r="G219" i="11"/>
  <c r="M219" i="11" s="1"/>
  <c r="G175" i="11"/>
  <c r="M175" i="11" s="1"/>
  <c r="G143" i="11"/>
  <c r="M143" i="11" s="1"/>
  <c r="G118" i="11"/>
  <c r="M118" i="11" s="1"/>
  <c r="G111" i="11"/>
  <c r="M111" i="11" s="1"/>
  <c r="G415" i="11"/>
  <c r="M415" i="11" s="1"/>
  <c r="G404" i="11"/>
  <c r="M404" i="11" s="1"/>
  <c r="G393" i="11"/>
  <c r="M393" i="11" s="1"/>
  <c r="G353" i="11"/>
  <c r="M353" i="11" s="1"/>
  <c r="G339" i="11"/>
  <c r="M339" i="11" s="1"/>
  <c r="G328" i="11"/>
  <c r="M328" i="11" s="1"/>
  <c r="G314" i="11"/>
  <c r="M314" i="11" s="1"/>
  <c r="G299" i="11"/>
  <c r="M299" i="11" s="1"/>
  <c r="G296" i="11"/>
  <c r="M296" i="11" s="1"/>
  <c r="G251" i="11"/>
  <c r="M251" i="11" s="1"/>
  <c r="G244" i="11"/>
  <c r="M244" i="11" s="1"/>
  <c r="G240" i="11"/>
  <c r="M240" i="11" s="1"/>
  <c r="G212" i="11"/>
  <c r="M212" i="11" s="1"/>
  <c r="G192" i="11"/>
  <c r="M192" i="11" s="1"/>
  <c r="G160" i="11"/>
  <c r="M160" i="11" s="1"/>
  <c r="G157" i="11"/>
  <c r="M157" i="11" s="1"/>
  <c r="G150" i="11"/>
  <c r="M150" i="11" s="1"/>
  <c r="G125" i="11"/>
  <c r="M125" i="11" s="1"/>
  <c r="G411" i="11"/>
  <c r="M411" i="11" s="1"/>
  <c r="G400" i="11"/>
  <c r="M400" i="11" s="1"/>
  <c r="G360" i="11"/>
  <c r="M360" i="11" s="1"/>
  <c r="G349" i="11"/>
  <c r="M349" i="11" s="1"/>
  <c r="G335" i="11"/>
  <c r="M335" i="11" s="1"/>
  <c r="G306" i="11"/>
  <c r="M306" i="11" s="1"/>
  <c r="G286" i="11"/>
  <c r="M286" i="11" s="1"/>
  <c r="G254" i="11"/>
  <c r="M254" i="11" s="1"/>
  <c r="G229" i="11"/>
  <c r="M229" i="11" s="1"/>
  <c r="G215" i="11"/>
  <c r="M215" i="11" s="1"/>
  <c r="G195" i="11"/>
  <c r="M195" i="11" s="1"/>
  <c r="G432" i="11"/>
  <c r="M432" i="11" s="1"/>
  <c r="G424" i="11"/>
  <c r="M424" i="11" s="1"/>
  <c r="G367" i="11"/>
  <c r="M367" i="11" s="1"/>
  <c r="G334" i="11"/>
  <c r="M334" i="11" s="1"/>
  <c r="G295" i="11"/>
  <c r="M295" i="11" s="1"/>
  <c r="G291" i="11"/>
  <c r="M291" i="11" s="1"/>
  <c r="G267" i="11"/>
  <c r="M267" i="11" s="1"/>
  <c r="G208" i="11"/>
  <c r="M208" i="11" s="1"/>
  <c r="G82" i="11"/>
  <c r="M82" i="11" s="1"/>
  <c r="G47" i="11"/>
  <c r="M47" i="11" s="1"/>
  <c r="G344" i="11"/>
  <c r="M344" i="11" s="1"/>
  <c r="G305" i="11"/>
  <c r="M305" i="11" s="1"/>
  <c r="G259" i="11"/>
  <c r="M259" i="11" s="1"/>
  <c r="G217" i="11"/>
  <c r="M217" i="11" s="1"/>
  <c r="G173" i="11"/>
  <c r="M173" i="11" s="1"/>
  <c r="G114" i="11"/>
  <c r="M114" i="11" s="1"/>
  <c r="G75" i="11"/>
  <c r="M75" i="11" s="1"/>
  <c r="G32" i="11"/>
  <c r="M32" i="11" s="1"/>
  <c r="G26" i="11"/>
  <c r="M26" i="11" s="1"/>
  <c r="G23" i="11"/>
  <c r="M23" i="11" s="1"/>
  <c r="G410" i="11"/>
  <c r="M410" i="11" s="1"/>
  <c r="G371" i="11"/>
  <c r="M371" i="11" s="1"/>
  <c r="G324" i="11"/>
  <c r="M324" i="11" s="1"/>
  <c r="G278" i="11"/>
  <c r="M278" i="11" s="1"/>
  <c r="G249" i="11"/>
  <c r="M249" i="11" s="1"/>
  <c r="G239" i="11"/>
  <c r="M239" i="11" s="1"/>
  <c r="G235" i="11"/>
  <c r="M235" i="11" s="1"/>
  <c r="G190" i="11"/>
  <c r="M190" i="11" s="1"/>
  <c r="G127" i="11"/>
  <c r="M127" i="11" s="1"/>
  <c r="G123" i="11"/>
  <c r="M123" i="11" s="1"/>
  <c r="G110" i="11"/>
  <c r="M110" i="11" s="1"/>
  <c r="G63" i="11"/>
  <c r="M63" i="11" s="1"/>
  <c r="G40" i="11"/>
  <c r="M40" i="11" s="1"/>
  <c r="G36" i="11"/>
  <c r="M36" i="11" s="1"/>
  <c r="G29" i="11"/>
  <c r="M29" i="11" s="1"/>
  <c r="G20" i="11"/>
  <c r="M20" i="11" s="1"/>
  <c r="G448" i="11"/>
  <c r="M448" i="11" s="1"/>
  <c r="G414" i="11"/>
  <c r="M414" i="11" s="1"/>
  <c r="G348" i="11"/>
  <c r="M348" i="11" s="1"/>
  <c r="G338" i="11"/>
  <c r="M338" i="11" s="1"/>
  <c r="G263" i="11"/>
  <c r="M263" i="11" s="1"/>
  <c r="G194" i="11"/>
  <c r="M194" i="11" s="1"/>
  <c r="G185" i="11"/>
  <c r="M185" i="11" s="1"/>
  <c r="G167" i="11"/>
  <c r="M167" i="11" s="1"/>
  <c r="G149" i="11"/>
  <c r="M149" i="11" s="1"/>
  <c r="G106" i="11"/>
  <c r="M106" i="11" s="1"/>
  <c r="G50" i="11"/>
  <c r="M50" i="11" s="1"/>
  <c r="G394" i="11"/>
  <c r="M394" i="11" s="1"/>
  <c r="G385" i="11"/>
  <c r="M385" i="11" s="1"/>
  <c r="G352" i="11"/>
  <c r="M352" i="11" s="1"/>
  <c r="G309" i="11"/>
  <c r="M309" i="11" s="1"/>
  <c r="G270" i="11"/>
  <c r="M270" i="11" s="1"/>
  <c r="G243" i="11"/>
  <c r="M243" i="11" s="1"/>
  <c r="G135" i="11"/>
  <c r="M135" i="11" s="1"/>
  <c r="G131" i="11"/>
  <c r="M131" i="11" s="1"/>
  <c r="G93" i="11"/>
  <c r="M93" i="11" s="1"/>
  <c r="G85" i="11"/>
  <c r="M85" i="11" s="1"/>
  <c r="G78" i="11"/>
  <c r="M78" i="11" s="1"/>
  <c r="G58" i="11"/>
  <c r="M58" i="11" s="1"/>
  <c r="G43" i="11"/>
  <c r="M43" i="11" s="1"/>
  <c r="G435" i="11"/>
  <c r="M435" i="11" s="1"/>
  <c r="G418" i="11"/>
  <c r="M418" i="11" s="1"/>
  <c r="G198" i="11"/>
  <c r="M198" i="11" s="1"/>
  <c r="G153" i="11"/>
  <c r="M153" i="11" s="1"/>
  <c r="G144" i="11"/>
  <c r="M144" i="11" s="1"/>
  <c r="G35" i="11"/>
  <c r="M35" i="11" s="1"/>
  <c r="G452" i="11"/>
  <c r="M452" i="11" s="1"/>
  <c r="G427" i="11"/>
  <c r="M427" i="11" s="1"/>
  <c r="G375" i="11"/>
  <c r="M375" i="11" s="1"/>
  <c r="G366" i="11"/>
  <c r="M366" i="11" s="1"/>
  <c r="G356" i="11"/>
  <c r="M356" i="11" s="1"/>
  <c r="G294" i="11"/>
  <c r="M294" i="11" s="1"/>
  <c r="G266" i="11"/>
  <c r="M266" i="11" s="1"/>
  <c r="G220" i="11"/>
  <c r="M220" i="11" s="1"/>
  <c r="G162" i="11"/>
  <c r="M162" i="11" s="1"/>
  <c r="G62" i="11"/>
  <c r="M62" i="11" s="1"/>
  <c r="G467" i="11"/>
  <c r="M467" i="11" s="1"/>
  <c r="G380" i="11"/>
  <c r="M380" i="11" s="1"/>
  <c r="G313" i="11"/>
  <c r="M313" i="11" s="1"/>
  <c r="G253" i="11"/>
  <c r="M253" i="11" s="1"/>
  <c r="G211" i="11"/>
  <c r="M211" i="11" s="1"/>
  <c r="G166" i="11"/>
  <c r="M166" i="11" s="1"/>
  <c r="G148" i="11"/>
  <c r="M148" i="11" s="1"/>
  <c r="G113" i="11"/>
  <c r="M113" i="11" s="1"/>
  <c r="G218" i="11"/>
  <c r="M218" i="11" s="1"/>
  <c r="G159" i="11"/>
  <c r="M159" i="11" s="1"/>
  <c r="G142" i="11"/>
  <c r="M142" i="11" s="1"/>
  <c r="G90" i="11"/>
  <c r="M90" i="11" s="1"/>
  <c r="G81" i="11"/>
  <c r="M81" i="11" s="1"/>
  <c r="G52" i="11"/>
  <c r="M52" i="11" s="1"/>
  <c r="G38" i="11"/>
  <c r="M38" i="11" s="1"/>
  <c r="G370" i="11"/>
  <c r="M370" i="11" s="1"/>
  <c r="G391" i="11"/>
  <c r="M391" i="11" s="1"/>
  <c r="G351" i="11"/>
  <c r="M351" i="11" s="1"/>
  <c r="G340" i="11"/>
  <c r="M340" i="11" s="1"/>
  <c r="G298" i="11"/>
  <c r="M298" i="11" s="1"/>
  <c r="G246" i="11"/>
  <c r="M246" i="11" s="1"/>
  <c r="G187" i="11"/>
  <c r="M187" i="11" s="1"/>
  <c r="G170" i="11"/>
  <c r="M170" i="11" s="1"/>
  <c r="G126" i="11"/>
  <c r="M126" i="11" s="1"/>
  <c r="G116" i="11"/>
  <c r="M116" i="11" s="1"/>
  <c r="G56" i="11"/>
  <c r="M56" i="11" s="1"/>
  <c r="G308" i="11"/>
  <c r="M308" i="11" s="1"/>
  <c r="G227" i="11"/>
  <c r="M227" i="11" s="1"/>
  <c r="G59" i="11"/>
  <c r="M59" i="11" s="1"/>
  <c r="G19" i="11"/>
  <c r="M19" i="11" s="1"/>
  <c r="G382" i="11"/>
  <c r="M382" i="11" s="1"/>
  <c r="G289" i="11"/>
  <c r="M289" i="11" s="1"/>
  <c r="G260" i="11"/>
  <c r="M260" i="11" s="1"/>
  <c r="G178" i="11"/>
  <c r="M178" i="11" s="1"/>
  <c r="G53" i="11"/>
  <c r="M53" i="11" s="1"/>
  <c r="G398" i="11"/>
  <c r="M398" i="11" s="1"/>
  <c r="G392" i="11"/>
  <c r="M392" i="11" s="1"/>
  <c r="G358" i="11"/>
  <c r="M358" i="11" s="1"/>
  <c r="G330" i="11"/>
  <c r="M330" i="11" s="1"/>
  <c r="G242" i="11"/>
  <c r="M242" i="11" s="1"/>
  <c r="G138" i="11"/>
  <c r="M138" i="11" s="1"/>
  <c r="G117" i="11"/>
  <c r="M117" i="11" s="1"/>
  <c r="G112" i="11"/>
  <c r="M112" i="11" s="1"/>
  <c r="G69" i="11"/>
  <c r="M69" i="11" s="1"/>
  <c r="G214" i="11"/>
  <c r="M214" i="11" s="1"/>
  <c r="G96" i="11"/>
  <c r="M96" i="11" s="1"/>
  <c r="G374" i="11"/>
  <c r="M374" i="11" s="1"/>
  <c r="G369" i="11"/>
  <c r="M369" i="11" s="1"/>
  <c r="G273" i="11"/>
  <c r="M273" i="11" s="1"/>
  <c r="G133" i="11"/>
  <c r="M133" i="11" s="1"/>
  <c r="G121" i="11"/>
  <c r="M121" i="11" s="1"/>
  <c r="E13" i="11"/>
  <c r="G403" i="11"/>
  <c r="M403" i="11" s="1"/>
  <c r="G34" i="11"/>
  <c r="M34" i="11" s="1"/>
  <c r="G420" i="11"/>
  <c r="M420" i="11" s="1"/>
  <c r="G310" i="11"/>
  <c r="M310" i="11" s="1"/>
  <c r="G292" i="11"/>
  <c r="M292" i="11" s="1"/>
  <c r="G197" i="11"/>
  <c r="M197" i="11" s="1"/>
  <c r="G191" i="11"/>
  <c r="M191" i="11" s="1"/>
  <c r="G137" i="11"/>
  <c r="M137" i="11" s="1"/>
  <c r="G76" i="11"/>
  <c r="M76" i="11" s="1"/>
  <c r="G72" i="11"/>
  <c r="M72" i="11" s="1"/>
  <c r="G460" i="11"/>
  <c r="M460" i="11" s="1"/>
  <c r="G60" i="11"/>
  <c r="M60" i="11" s="1"/>
  <c r="G377" i="11"/>
  <c r="M377" i="11" s="1"/>
  <c r="G337" i="11"/>
  <c r="M337" i="11" s="1"/>
  <c r="G238" i="11"/>
  <c r="M238" i="11" s="1"/>
  <c r="G41" i="11"/>
  <c r="M41" i="11" s="1"/>
  <c r="G134" i="11"/>
  <c r="M134" i="11" s="1"/>
  <c r="G87" i="11"/>
  <c r="M87" i="11" s="1"/>
  <c r="G49" i="11"/>
  <c r="M49" i="11" s="1"/>
  <c r="G231" i="11"/>
  <c r="M231" i="11" s="1"/>
  <c r="G188" i="11"/>
  <c r="M188" i="11" s="1"/>
  <c r="G107" i="11"/>
  <c r="M107" i="11" s="1"/>
  <c r="G73" i="11"/>
  <c r="M73" i="11" s="1"/>
  <c r="G312" i="11"/>
  <c r="M312" i="11" s="1"/>
  <c r="G236" i="11"/>
  <c r="M236" i="11" s="1"/>
  <c r="G44" i="11"/>
  <c r="M44" i="11" s="1"/>
  <c r="G269" i="11"/>
  <c r="M269" i="11" s="1"/>
  <c r="G171" i="11"/>
  <c r="M171" i="11" s="1"/>
  <c r="G30" i="11"/>
  <c r="M30" i="11" s="1"/>
  <c r="G363" i="11"/>
  <c r="M363" i="11" s="1"/>
  <c r="G288" i="11"/>
  <c r="M288" i="11" s="1"/>
  <c r="G264" i="11"/>
  <c r="M264" i="11" s="1"/>
  <c r="G451" i="11"/>
  <c r="M451" i="11" s="1"/>
  <c r="G445" i="11"/>
  <c r="M445" i="11" s="1"/>
  <c r="G430" i="11"/>
  <c r="M430" i="11" s="1"/>
  <c r="G345" i="11"/>
  <c r="M345" i="11" s="1"/>
  <c r="G327" i="11"/>
  <c r="M327" i="11" s="1"/>
  <c r="G438" i="11"/>
  <c r="M438" i="11" s="1"/>
  <c r="G124" i="11"/>
  <c r="M124" i="11" s="1"/>
  <c r="G402" i="11"/>
  <c r="M402" i="11" s="1"/>
  <c r="G373" i="11"/>
  <c r="M373" i="11" s="1"/>
  <c r="G272" i="11"/>
  <c r="M272" i="11" s="1"/>
  <c r="G120" i="11"/>
  <c r="M120" i="11" s="1"/>
  <c r="G33" i="11"/>
  <c r="M33" i="11" s="1"/>
  <c r="G25" i="11"/>
  <c r="M25" i="11" s="1"/>
  <c r="G21" i="11"/>
  <c r="M21" i="11" s="1"/>
  <c r="G395" i="11"/>
  <c r="M395" i="11" s="1"/>
  <c r="G378" i="11"/>
  <c r="M378" i="11" s="1"/>
  <c r="G355" i="11"/>
  <c r="M355" i="11" s="1"/>
  <c r="G276" i="11"/>
  <c r="M276" i="11" s="1"/>
  <c r="G180" i="11"/>
  <c r="M180" i="11" s="1"/>
  <c r="G169" i="11"/>
  <c r="M169" i="11" s="1"/>
  <c r="G163" i="11"/>
  <c r="M163" i="11" s="1"/>
  <c r="G66" i="11"/>
  <c r="M66" i="11" s="1"/>
  <c r="G407" i="11"/>
  <c r="M407" i="11" s="1"/>
  <c r="G302" i="11"/>
  <c r="M302" i="11" s="1"/>
  <c r="G257" i="11"/>
  <c r="M257" i="11" s="1"/>
  <c r="G130" i="11"/>
  <c r="M130" i="11" s="1"/>
  <c r="G109" i="11"/>
  <c r="M109" i="11" s="1"/>
  <c r="G46" i="11"/>
  <c r="M46" i="11" s="1"/>
  <c r="G28" i="11"/>
  <c r="M28" i="11" s="1"/>
  <c r="G455" i="11"/>
  <c r="M455" i="11" s="1"/>
  <c r="G413" i="11"/>
  <c r="M413" i="11" s="1"/>
  <c r="G384" i="11"/>
  <c r="M384" i="11" s="1"/>
  <c r="G297" i="11"/>
  <c r="M297" i="11" s="1"/>
  <c r="G245" i="11"/>
  <c r="M245" i="11" s="1"/>
  <c r="G174" i="11"/>
  <c r="M174" i="11" s="1"/>
  <c r="G146" i="11"/>
  <c r="M146" i="11" s="1"/>
  <c r="G55" i="11"/>
  <c r="M55" i="11" s="1"/>
  <c r="G37" i="11"/>
  <c r="M37" i="11" s="1"/>
  <c r="G331" i="11"/>
  <c r="M331" i="11" s="1"/>
  <c r="G232" i="11"/>
  <c r="M232" i="11" s="1"/>
  <c r="G84" i="11"/>
  <c r="M84" i="11" s="1"/>
  <c r="G70" i="11"/>
  <c r="M70" i="11" s="1"/>
  <c r="G365" i="11"/>
  <c r="M365" i="11" s="1"/>
  <c r="G79" i="11"/>
  <c r="M79" i="11" s="1"/>
  <c r="G31" i="11"/>
  <c r="M31" i="11" s="1"/>
  <c r="G24" i="11"/>
  <c r="M24" i="11" s="1"/>
  <c r="G406" i="11"/>
  <c r="M406" i="11" s="1"/>
  <c r="G388" i="11"/>
  <c r="M388" i="11" s="1"/>
  <c r="G285" i="11"/>
  <c r="M285" i="11" s="1"/>
  <c r="G275" i="11"/>
  <c r="M275" i="11" s="1"/>
  <c r="G205" i="11"/>
  <c r="M205" i="11" s="1"/>
  <c r="G151" i="11"/>
  <c r="M151" i="11" s="1"/>
  <c r="G145" i="11"/>
  <c r="M145" i="11" s="1"/>
  <c r="G65" i="11"/>
  <c r="M65" i="11" s="1"/>
  <c r="G200" i="11"/>
  <c r="M200" i="11" s="1"/>
  <c r="G417" i="11"/>
  <c r="M417" i="11" s="1"/>
  <c r="G342" i="11"/>
  <c r="M342" i="11" s="1"/>
  <c r="G184" i="11"/>
  <c r="M184" i="11" s="1"/>
  <c r="G156" i="11"/>
  <c r="M156" i="11" s="1"/>
  <c r="R24" i="11"/>
  <c r="R19" i="11"/>
  <c r="R25" i="11"/>
  <c r="W30" i="10"/>
  <c r="W28" i="10"/>
  <c r="W29" i="10" s="1"/>
  <c r="R25" i="10"/>
  <c r="R24" i="10"/>
  <c r="R17" i="10"/>
  <c r="R19" i="10"/>
  <c r="T21" i="10"/>
  <c r="P19" i="13" l="1"/>
  <c r="E4" i="5"/>
  <c r="R8" i="5" s="1"/>
  <c r="R4" i="5"/>
  <c r="G312" i="10"/>
  <c r="M312" i="10" s="1"/>
  <c r="G465" i="10"/>
  <c r="M465" i="10" s="1"/>
  <c r="G357" i="10"/>
  <c r="M357" i="10" s="1"/>
  <c r="G163" i="10"/>
  <c r="M163" i="10" s="1"/>
  <c r="K107" i="11"/>
  <c r="K82" i="11"/>
  <c r="K390" i="11"/>
  <c r="K251" i="11"/>
  <c r="K117" i="11"/>
  <c r="K344" i="11"/>
  <c r="K129" i="11"/>
  <c r="K34" i="11"/>
  <c r="K166" i="11"/>
  <c r="K57" i="11"/>
  <c r="K224" i="11"/>
  <c r="K210" i="11"/>
  <c r="K47" i="11"/>
  <c r="K77" i="11"/>
  <c r="K196" i="11"/>
  <c r="K190" i="11"/>
  <c r="K174" i="11"/>
  <c r="K159" i="11"/>
  <c r="K163" i="11"/>
  <c r="K67" i="11"/>
  <c r="K278" i="11"/>
  <c r="K222" i="11"/>
  <c r="K303" i="11"/>
  <c r="K360" i="11"/>
  <c r="K455" i="11"/>
  <c r="K43" i="11"/>
  <c r="K141" i="11"/>
  <c r="K280" i="11"/>
  <c r="K463" i="11"/>
  <c r="K97" i="11"/>
  <c r="K144" i="11"/>
  <c r="K135" i="11"/>
  <c r="K380" i="11"/>
  <c r="K441" i="11"/>
  <c r="K87" i="11"/>
  <c r="K355" i="11"/>
  <c r="K266" i="11"/>
  <c r="K185" i="11"/>
  <c r="K338" i="11"/>
  <c r="K384" i="11"/>
  <c r="K152" i="11"/>
  <c r="K93" i="11"/>
  <c r="K329" i="11"/>
  <c r="K80" i="11"/>
  <c r="K336" i="11"/>
  <c r="K33" i="11"/>
  <c r="K130" i="11"/>
  <c r="K394" i="11"/>
  <c r="K37" i="11"/>
  <c r="K301" i="11"/>
  <c r="K246" i="11"/>
  <c r="K342" i="11"/>
  <c r="K389" i="11"/>
  <c r="K283" i="11"/>
  <c r="K27" i="11"/>
  <c r="K331" i="11"/>
  <c r="K346" i="11"/>
  <c r="K445" i="11"/>
  <c r="K131" i="11"/>
  <c r="K54" i="11"/>
  <c r="K250" i="11"/>
  <c r="K272" i="11"/>
  <c r="K423" i="11"/>
  <c r="K269" i="11"/>
  <c r="K392" i="11"/>
  <c r="K109" i="11"/>
  <c r="K429" i="11"/>
  <c r="K228" i="11"/>
  <c r="K207" i="11"/>
  <c r="K221" i="11"/>
  <c r="K76" i="11"/>
  <c r="K92" i="11"/>
  <c r="K70" i="11"/>
  <c r="K98" i="11"/>
  <c r="K295" i="11"/>
  <c r="K39" i="11"/>
  <c r="K469" i="11"/>
  <c r="K48" i="11"/>
  <c r="K239" i="11"/>
  <c r="K413" i="11"/>
  <c r="K146" i="11"/>
  <c r="K438" i="11"/>
  <c r="K86" i="11"/>
  <c r="K84" i="11"/>
  <c r="K28" i="11"/>
  <c r="K468" i="11"/>
  <c r="K120" i="11"/>
  <c r="K234" i="11"/>
  <c r="K56" i="11"/>
  <c r="K315" i="11"/>
  <c r="K75" i="11"/>
  <c r="K73" i="11"/>
  <c r="K467" i="11"/>
  <c r="K261" i="11"/>
  <c r="K313" i="11"/>
  <c r="K349" i="11"/>
  <c r="K149" i="11"/>
  <c r="K64" i="11"/>
  <c r="K62" i="11"/>
  <c r="K457" i="11"/>
  <c r="K293" i="11"/>
  <c r="K335" i="11"/>
  <c r="K459" i="11"/>
  <c r="K124" i="11"/>
  <c r="K53" i="11"/>
  <c r="K51" i="11"/>
  <c r="K447" i="11"/>
  <c r="K321" i="11"/>
  <c r="K142" i="11"/>
  <c r="K466" i="11"/>
  <c r="K358" i="11"/>
  <c r="K179" i="11"/>
  <c r="K411" i="11"/>
  <c r="K42" i="11"/>
  <c r="K40" i="11"/>
  <c r="K437" i="11"/>
  <c r="K464" i="11"/>
  <c r="K65" i="11"/>
  <c r="K418" i="11"/>
  <c r="K460" i="11"/>
  <c r="K427" i="11"/>
  <c r="K45" i="11"/>
  <c r="K453" i="11"/>
  <c r="K451" i="11"/>
  <c r="K406" i="11"/>
  <c r="K439" i="11"/>
  <c r="K417" i="11"/>
  <c r="K134" i="11"/>
  <c r="K36" i="11"/>
  <c r="K69" i="11"/>
  <c r="K354" i="11"/>
  <c r="K352" i="11"/>
  <c r="K373" i="11"/>
  <c r="K19" i="11"/>
  <c r="K407" i="11"/>
  <c r="K103" i="11"/>
  <c r="K412" i="11"/>
  <c r="K24" i="11"/>
  <c r="K254" i="11"/>
  <c r="K241" i="11"/>
  <c r="K362" i="11"/>
  <c r="K449" i="11"/>
  <c r="K307" i="11"/>
  <c r="K112" i="11"/>
  <c r="K226" i="11"/>
  <c r="K348" i="11"/>
  <c r="K375" i="11"/>
  <c r="K230" i="11"/>
  <c r="K351" i="11"/>
  <c r="K428" i="11"/>
  <c r="K297" i="11"/>
  <c r="K25" i="11"/>
  <c r="K171" i="11"/>
  <c r="K323" i="11"/>
  <c r="K364" i="11"/>
  <c r="K219" i="11"/>
  <c r="K340" i="11"/>
  <c r="K416" i="11"/>
  <c r="K287" i="11"/>
  <c r="K302" i="11"/>
  <c r="K404" i="11"/>
  <c r="K444" i="11"/>
  <c r="K353" i="11"/>
  <c r="K208" i="11"/>
  <c r="K306" i="11"/>
  <c r="K405" i="11"/>
  <c r="K277" i="11"/>
  <c r="K290" i="11"/>
  <c r="K312" i="11"/>
  <c r="K268" i="11"/>
  <c r="K202" i="11"/>
  <c r="K100" i="11"/>
  <c r="K320" i="11"/>
  <c r="K430" i="11"/>
  <c r="K300" i="11"/>
  <c r="K284" i="11"/>
  <c r="K433" i="11"/>
  <c r="K216" i="11"/>
  <c r="K267" i="11"/>
  <c r="K123" i="11"/>
  <c r="K91" i="11"/>
  <c r="K236" i="11"/>
  <c r="K115" i="11"/>
  <c r="K78" i="11"/>
  <c r="K309" i="11"/>
  <c r="K419" i="11"/>
  <c r="K233" i="11"/>
  <c r="K162" i="11"/>
  <c r="K366" i="11"/>
  <c r="K205" i="11"/>
  <c r="K257" i="11"/>
  <c r="K68" i="11"/>
  <c r="K256" i="11"/>
  <c r="K212" i="11"/>
  <c r="K136" i="11"/>
  <c r="K410" i="11"/>
  <c r="K298" i="11"/>
  <c r="K408" i="11"/>
  <c r="K200" i="11"/>
  <c r="K151" i="11"/>
  <c r="K311" i="11"/>
  <c r="K194" i="11"/>
  <c r="K247" i="11"/>
  <c r="K435" i="11"/>
  <c r="K170" i="11"/>
  <c r="K181" i="11"/>
  <c r="K425" i="11"/>
  <c r="K376" i="11"/>
  <c r="K286" i="11"/>
  <c r="K396" i="11"/>
  <c r="K133" i="11"/>
  <c r="K140" i="11"/>
  <c r="K461" i="11"/>
  <c r="K183" i="11"/>
  <c r="K237" i="11"/>
  <c r="K258" i="11"/>
  <c r="K304" i="11"/>
  <c r="K156" i="11"/>
  <c r="K81" i="11"/>
  <c r="K110" i="11"/>
  <c r="K275" i="11"/>
  <c r="K385" i="11"/>
  <c r="K111" i="11"/>
  <c r="K118" i="11"/>
  <c r="K450" i="11"/>
  <c r="K172" i="11"/>
  <c r="K227" i="11"/>
  <c r="K314" i="11"/>
  <c r="K60" i="11"/>
  <c r="K356" i="11"/>
  <c r="K125" i="11"/>
  <c r="K271" i="11"/>
  <c r="K88" i="11"/>
  <c r="K264" i="11"/>
  <c r="K374" i="11"/>
  <c r="K89" i="11"/>
  <c r="K106" i="11"/>
  <c r="K395" i="11"/>
  <c r="K61" i="11"/>
  <c r="K217" i="11"/>
  <c r="K38" i="11"/>
  <c r="K434" i="11"/>
  <c r="K326" i="11"/>
  <c r="K101" i="11"/>
  <c r="K160" i="11"/>
  <c r="K21" i="11"/>
  <c r="K153" i="11"/>
  <c r="K363" i="11"/>
  <c r="K443" i="11"/>
  <c r="K95" i="11"/>
  <c r="K318" i="11"/>
  <c r="K50" i="11"/>
  <c r="K168" i="11"/>
  <c r="K201" i="11"/>
  <c r="K238" i="11"/>
  <c r="K191" i="11"/>
  <c r="K248" i="11"/>
  <c r="K282" i="11"/>
  <c r="K359" i="11"/>
  <c r="K465" i="11"/>
  <c r="K365" i="11"/>
  <c r="K165" i="11"/>
  <c r="K253" i="11"/>
  <c r="K31" i="11"/>
  <c r="K341" i="11"/>
  <c r="K119" i="11"/>
  <c r="K462" i="11"/>
  <c r="K273" i="11"/>
  <c r="K29" i="11"/>
  <c r="K255" i="11"/>
  <c r="K383" i="11"/>
  <c r="K161" i="11"/>
  <c r="K397" i="11"/>
  <c r="K197" i="11"/>
  <c r="K448" i="11"/>
  <c r="K145" i="11"/>
  <c r="K213" i="11"/>
  <c r="K424" i="11"/>
  <c r="K215" i="11"/>
  <c r="K382" i="11"/>
  <c r="K35" i="11"/>
  <c r="K414" i="11"/>
  <c r="K332" i="11"/>
  <c r="K132" i="11"/>
  <c r="K242" i="11"/>
  <c r="K20" i="11"/>
  <c r="K330" i="11"/>
  <c r="K108" i="11"/>
  <c r="K440" i="11"/>
  <c r="K262" i="11"/>
  <c r="K454" i="11"/>
  <c r="K211" i="11"/>
  <c r="K372" i="11"/>
  <c r="K150" i="11"/>
  <c r="K379" i="11"/>
  <c r="K334" i="11"/>
  <c r="K182" i="11"/>
  <c r="K49" i="11"/>
  <c r="K401" i="11"/>
  <c r="K456" i="11"/>
  <c r="K225" i="11"/>
  <c r="K391" i="11"/>
  <c r="K299" i="11"/>
  <c r="K99" i="11"/>
  <c r="K231" i="11"/>
  <c r="K422" i="11"/>
  <c r="K319" i="11"/>
  <c r="K96" i="11"/>
  <c r="K400" i="11"/>
  <c r="K240" i="11"/>
  <c r="K378" i="11"/>
  <c r="K122" i="11"/>
  <c r="K361" i="11"/>
  <c r="K139" i="11"/>
  <c r="K377" i="11"/>
  <c r="K177" i="11"/>
  <c r="K325" i="11"/>
  <c r="K23" i="11"/>
  <c r="K265" i="11"/>
  <c r="K333" i="11"/>
  <c r="K229" i="11"/>
  <c r="K350" i="11"/>
  <c r="K104" i="11"/>
  <c r="K249" i="11"/>
  <c r="K126" i="11"/>
  <c r="K371" i="11"/>
  <c r="K393" i="11"/>
  <c r="K381" i="11"/>
  <c r="K59" i="11"/>
  <c r="K291" i="11"/>
  <c r="K243" i="11"/>
  <c r="K431" i="11"/>
  <c r="K209" i="11"/>
  <c r="K244" i="11"/>
  <c r="K296" i="11"/>
  <c r="K74" i="11"/>
  <c r="K189" i="11"/>
  <c r="K218" i="11"/>
  <c r="K178" i="11"/>
  <c r="K399" i="11"/>
  <c r="K339" i="11"/>
  <c r="K116" i="11"/>
  <c r="K357" i="11"/>
  <c r="K157" i="11"/>
  <c r="K90" i="11"/>
  <c r="K368" i="11"/>
  <c r="K85" i="11"/>
  <c r="K367" i="11"/>
  <c r="K324" i="11"/>
  <c r="K169" i="11"/>
  <c r="K102" i="11"/>
  <c r="K79" i="11"/>
  <c r="K415" i="11"/>
  <c r="K113" i="11"/>
  <c r="K193" i="11"/>
  <c r="K260" i="11"/>
  <c r="K232" i="11"/>
  <c r="K420" i="11"/>
  <c r="K198" i="11"/>
  <c r="K155" i="11"/>
  <c r="K285" i="11"/>
  <c r="K63" i="11"/>
  <c r="K22" i="11"/>
  <c r="K206" i="11"/>
  <c r="K55" i="11"/>
  <c r="K276" i="11"/>
  <c r="K328" i="11"/>
  <c r="K105" i="11"/>
  <c r="K347" i="11"/>
  <c r="K147" i="11"/>
  <c r="K187" i="11"/>
  <c r="K281" i="11"/>
  <c r="K308" i="11"/>
  <c r="K128" i="11"/>
  <c r="K270" i="11"/>
  <c r="K403" i="11"/>
  <c r="K436" i="11"/>
  <c r="K370" i="11"/>
  <c r="K369" i="11"/>
  <c r="K426" i="11"/>
  <c r="K138" i="11"/>
  <c r="K235" i="11"/>
  <c r="K154" i="11"/>
  <c r="K409" i="11"/>
  <c r="K186" i="11"/>
  <c r="K44" i="11"/>
  <c r="K274" i="11"/>
  <c r="K52" i="11"/>
  <c r="K421" i="11"/>
  <c r="K195" i="11"/>
  <c r="K388" i="11"/>
  <c r="K199" i="11"/>
  <c r="K316" i="11"/>
  <c r="K94" i="11"/>
  <c r="K337" i="11"/>
  <c r="K137" i="11"/>
  <c r="K158" i="11"/>
  <c r="K114" i="11"/>
  <c r="K220" i="11"/>
  <c r="K322" i="11"/>
  <c r="K66" i="11"/>
  <c r="K167" i="11"/>
  <c r="K203" i="11"/>
  <c r="K245" i="11"/>
  <c r="K26" i="11"/>
  <c r="K259" i="11"/>
  <c r="K71" i="11"/>
  <c r="K345" i="11"/>
  <c r="K279" i="11"/>
  <c r="K58" i="11"/>
  <c r="K204" i="11"/>
  <c r="K143" i="11"/>
  <c r="K398" i="11"/>
  <c r="K175" i="11"/>
  <c r="K432" i="11"/>
  <c r="K263" i="11"/>
  <c r="K41" i="11"/>
  <c r="K310" i="11"/>
  <c r="K184" i="11"/>
  <c r="K288" i="11"/>
  <c r="K32" i="11"/>
  <c r="K305" i="11"/>
  <c r="K83" i="11"/>
  <c r="K327" i="11"/>
  <c r="K127" i="11"/>
  <c r="K387" i="11"/>
  <c r="K446" i="11"/>
  <c r="K452" i="11"/>
  <c r="K289" i="11"/>
  <c r="K458" i="11"/>
  <c r="K214" i="11"/>
  <c r="K223" i="11"/>
  <c r="K148" i="11"/>
  <c r="K46" i="11"/>
  <c r="K292" i="11"/>
  <c r="K402" i="11"/>
  <c r="K192" i="11"/>
  <c r="K180" i="11"/>
  <c r="K121" i="11"/>
  <c r="K386" i="11"/>
  <c r="K164" i="11"/>
  <c r="K343" i="11"/>
  <c r="K252" i="11"/>
  <c r="K30" i="11"/>
  <c r="K176" i="11"/>
  <c r="K173" i="11"/>
  <c r="K188" i="11"/>
  <c r="K442" i="11"/>
  <c r="K294" i="11"/>
  <c r="K72" i="11"/>
  <c r="K317" i="11"/>
  <c r="O12" i="5"/>
  <c r="G305" i="10"/>
  <c r="M305" i="10" s="1"/>
  <c r="G123" i="10"/>
  <c r="M123" i="10" s="1"/>
  <c r="G351" i="10"/>
  <c r="M351" i="10" s="1"/>
  <c r="E5" i="10"/>
  <c r="H288" i="10" s="1"/>
  <c r="I288" i="10" s="1"/>
  <c r="G99" i="10"/>
  <c r="M99" i="10" s="1"/>
  <c r="G49" i="10"/>
  <c r="M49" i="10" s="1"/>
  <c r="G174" i="10"/>
  <c r="M174" i="10" s="1"/>
  <c r="H450" i="11"/>
  <c r="I450" i="11" s="1"/>
  <c r="G136" i="10"/>
  <c r="M136" i="10" s="1"/>
  <c r="G61" i="10"/>
  <c r="M61" i="10" s="1"/>
  <c r="G447" i="10"/>
  <c r="M447" i="10" s="1"/>
  <c r="G451" i="10"/>
  <c r="M451" i="10" s="1"/>
  <c r="G206" i="10"/>
  <c r="M206" i="10" s="1"/>
  <c r="G377" i="10"/>
  <c r="M377" i="10" s="1"/>
  <c r="G121" i="10"/>
  <c r="M121" i="10" s="1"/>
  <c r="G348" i="10"/>
  <c r="M348" i="10" s="1"/>
  <c r="G97" i="10"/>
  <c r="M97" i="10" s="1"/>
  <c r="G185" i="10"/>
  <c r="M185" i="10" s="1"/>
  <c r="E232" i="11"/>
  <c r="E182" i="11"/>
  <c r="E219" i="11"/>
  <c r="H67" i="11"/>
  <c r="I67" i="11" s="1"/>
  <c r="G398" i="10"/>
  <c r="M398" i="10" s="1"/>
  <c r="G50" i="10"/>
  <c r="M50" i="10" s="1"/>
  <c r="G462" i="10"/>
  <c r="M462" i="10" s="1"/>
  <c r="G267" i="10"/>
  <c r="M267" i="10" s="1"/>
  <c r="G323" i="10"/>
  <c r="M323" i="10" s="1"/>
  <c r="G367" i="10"/>
  <c r="M367" i="10" s="1"/>
  <c r="G193" i="10"/>
  <c r="M193" i="10" s="1"/>
  <c r="G32" i="10"/>
  <c r="M32" i="10" s="1"/>
  <c r="G355" i="10"/>
  <c r="M355" i="10" s="1"/>
  <c r="G426" i="10"/>
  <c r="M426" i="10" s="1"/>
  <c r="G336" i="10"/>
  <c r="M336" i="10" s="1"/>
  <c r="G341" i="10"/>
  <c r="M341" i="10" s="1"/>
  <c r="G446" i="10"/>
  <c r="M446" i="10" s="1"/>
  <c r="G143" i="10"/>
  <c r="M143" i="10" s="1"/>
  <c r="G349" i="10"/>
  <c r="M349" i="10" s="1"/>
  <c r="G414" i="10"/>
  <c r="M414" i="10" s="1"/>
  <c r="G272" i="10"/>
  <c r="M272" i="10" s="1"/>
  <c r="G47" i="10"/>
  <c r="M47" i="10" s="1"/>
  <c r="G224" i="10"/>
  <c r="M224" i="10" s="1"/>
  <c r="G115" i="10"/>
  <c r="M115" i="10" s="1"/>
  <c r="G431" i="10"/>
  <c r="M431" i="10" s="1"/>
  <c r="G268" i="10"/>
  <c r="M268" i="10" s="1"/>
  <c r="G68" i="10"/>
  <c r="M68" i="10" s="1"/>
  <c r="G320" i="10"/>
  <c r="M320" i="10" s="1"/>
  <c r="G147" i="10"/>
  <c r="M147" i="10" s="1"/>
  <c r="G19" i="10"/>
  <c r="M19" i="10" s="1"/>
  <c r="G36" i="10"/>
  <c r="M36" i="10" s="1"/>
  <c r="G321" i="10"/>
  <c r="M321" i="10" s="1"/>
  <c r="G169" i="10"/>
  <c r="M169" i="10" s="1"/>
  <c r="G221" i="10"/>
  <c r="M221" i="10" s="1"/>
  <c r="G150" i="10"/>
  <c r="M150" i="10" s="1"/>
  <c r="G436" i="10"/>
  <c r="M436" i="10" s="1"/>
  <c r="G179" i="10"/>
  <c r="M179" i="10" s="1"/>
  <c r="G125" i="10"/>
  <c r="M125" i="10" s="1"/>
  <c r="G370" i="10"/>
  <c r="M370" i="10" s="1"/>
  <c r="G137" i="10"/>
  <c r="M137" i="10" s="1"/>
  <c r="G160" i="10"/>
  <c r="M160" i="10" s="1"/>
  <c r="G93" i="10"/>
  <c r="M93" i="10" s="1"/>
  <c r="G128" i="10"/>
  <c r="M128" i="10" s="1"/>
  <c r="G145" i="10"/>
  <c r="M145" i="10" s="1"/>
  <c r="G70" i="10"/>
  <c r="M70" i="10" s="1"/>
  <c r="G255" i="10"/>
  <c r="M255" i="10" s="1"/>
  <c r="G113" i="10"/>
  <c r="M113" i="10" s="1"/>
  <c r="G103" i="10"/>
  <c r="M103" i="10" s="1"/>
  <c r="G338" i="10"/>
  <c r="M338" i="10" s="1"/>
  <c r="G430" i="10"/>
  <c r="M430" i="10" s="1"/>
  <c r="G102" i="10"/>
  <c r="M102" i="10" s="1"/>
  <c r="G226" i="10"/>
  <c r="M226" i="10" s="1"/>
  <c r="G415" i="10"/>
  <c r="M415" i="10" s="1"/>
  <c r="G168" i="10"/>
  <c r="M168" i="10" s="1"/>
  <c r="G468" i="10"/>
  <c r="M468" i="10" s="1"/>
  <c r="G34" i="10"/>
  <c r="M34" i="10" s="1"/>
  <c r="G387" i="10"/>
  <c r="M387" i="10" s="1"/>
  <c r="G419" i="10"/>
  <c r="M419" i="10" s="1"/>
  <c r="G273" i="10"/>
  <c r="M273" i="10" s="1"/>
  <c r="G293" i="10"/>
  <c r="M293" i="10" s="1"/>
  <c r="G86" i="10"/>
  <c r="M86" i="10" s="1"/>
  <c r="G402" i="10"/>
  <c r="M402" i="10" s="1"/>
  <c r="G452" i="10"/>
  <c r="M452" i="10" s="1"/>
  <c r="G127" i="10"/>
  <c r="M127" i="10" s="1"/>
  <c r="G213" i="10"/>
  <c r="M213" i="10" s="1"/>
  <c r="G178" i="10"/>
  <c r="M178" i="10" s="1"/>
  <c r="G77" i="10"/>
  <c r="M77" i="10" s="1"/>
  <c r="G65" i="10"/>
  <c r="M65" i="10" s="1"/>
  <c r="G79" i="10"/>
  <c r="M79" i="10" s="1"/>
  <c r="G43" i="10"/>
  <c r="M43" i="10" s="1"/>
  <c r="G264" i="10"/>
  <c r="M264" i="10" s="1"/>
  <c r="G409" i="10"/>
  <c r="M409" i="10" s="1"/>
  <c r="G247" i="10"/>
  <c r="M247" i="10" s="1"/>
  <c r="G88" i="10"/>
  <c r="M88" i="10" s="1"/>
  <c r="G91" i="10"/>
  <c r="M91" i="10" s="1"/>
  <c r="G309" i="10"/>
  <c r="M309" i="10" s="1"/>
  <c r="G381" i="10"/>
  <c r="M381" i="10" s="1"/>
  <c r="G343" i="10"/>
  <c r="M343" i="10" s="1"/>
  <c r="G400" i="10"/>
  <c r="M400" i="10" s="1"/>
  <c r="G106" i="10"/>
  <c r="M106" i="10" s="1"/>
  <c r="G141" i="10"/>
  <c r="M141" i="10" s="1"/>
  <c r="G53" i="10"/>
  <c r="M53" i="10" s="1"/>
  <c r="G422" i="10"/>
  <c r="M422" i="10" s="1"/>
  <c r="G317" i="10"/>
  <c r="M317" i="10" s="1"/>
  <c r="G386" i="10"/>
  <c r="M386" i="10" s="1"/>
  <c r="G118" i="10"/>
  <c r="M118" i="10" s="1"/>
  <c r="G384" i="10"/>
  <c r="M384" i="10" s="1"/>
  <c r="G89" i="10"/>
  <c r="M89" i="10" s="1"/>
  <c r="G101" i="10"/>
  <c r="M101" i="10" s="1"/>
  <c r="G117" i="10"/>
  <c r="M117" i="10" s="1"/>
  <c r="G26" i="10"/>
  <c r="M26" i="10" s="1"/>
  <c r="G20" i="10"/>
  <c r="M20" i="10" s="1"/>
  <c r="G216" i="10"/>
  <c r="M216" i="10" s="1"/>
  <c r="G202" i="10"/>
  <c r="M202" i="10" s="1"/>
  <c r="G85" i="10"/>
  <c r="M85" i="10" s="1"/>
  <c r="G363" i="10"/>
  <c r="M363" i="10" s="1"/>
  <c r="G369" i="10"/>
  <c r="M369" i="10" s="1"/>
  <c r="G138" i="10"/>
  <c r="M138" i="10" s="1"/>
  <c r="G33" i="10"/>
  <c r="M33" i="10" s="1"/>
  <c r="G297" i="10"/>
  <c r="M297" i="10" s="1"/>
  <c r="G366" i="10"/>
  <c r="M366" i="10" s="1"/>
  <c r="G41" i="10"/>
  <c r="M41" i="10" s="1"/>
  <c r="G358" i="10"/>
  <c r="M358" i="10" s="1"/>
  <c r="G208" i="10"/>
  <c r="M208" i="10" s="1"/>
  <c r="G114" i="10"/>
  <c r="M114" i="10" s="1"/>
  <c r="G90" i="10"/>
  <c r="M90" i="10" s="1"/>
  <c r="G133" i="10"/>
  <c r="M133" i="10" s="1"/>
  <c r="G83" i="10"/>
  <c r="M83" i="10" s="1"/>
  <c r="G282" i="10"/>
  <c r="M282" i="10" s="1"/>
  <c r="G453" i="10"/>
  <c r="M453" i="10" s="1"/>
  <c r="G254" i="10"/>
  <c r="M254" i="10" s="1"/>
  <c r="G94" i="10"/>
  <c r="M94" i="10" s="1"/>
  <c r="G122" i="10"/>
  <c r="M122" i="10" s="1"/>
  <c r="G313" i="10"/>
  <c r="M313" i="10" s="1"/>
  <c r="G416" i="10"/>
  <c r="M416" i="10" s="1"/>
  <c r="G347" i="10"/>
  <c r="M347" i="10" s="1"/>
  <c r="G407" i="10"/>
  <c r="M407" i="10" s="1"/>
  <c r="G126" i="10"/>
  <c r="M126" i="10" s="1"/>
  <c r="G144" i="10"/>
  <c r="M144" i="10" s="1"/>
  <c r="G73" i="10"/>
  <c r="M73" i="10" s="1"/>
  <c r="G442" i="10"/>
  <c r="M442" i="10" s="1"/>
  <c r="G337" i="10"/>
  <c r="M337" i="10" s="1"/>
  <c r="G406" i="10"/>
  <c r="M406" i="10" s="1"/>
  <c r="G220" i="10"/>
  <c r="M220" i="10" s="1"/>
  <c r="G207" i="10"/>
  <c r="M207" i="10" s="1"/>
  <c r="G440" i="10"/>
  <c r="M440" i="10" s="1"/>
  <c r="G116" i="10"/>
  <c r="M116" i="10" s="1"/>
  <c r="G199" i="10"/>
  <c r="M199" i="10" s="1"/>
  <c r="G195" i="10"/>
  <c r="M195" i="10" s="1"/>
  <c r="G130" i="10"/>
  <c r="M130" i="10" s="1"/>
  <c r="G435" i="10"/>
  <c r="M435" i="10" s="1"/>
  <c r="G433" i="10"/>
  <c r="M433" i="10" s="1"/>
  <c r="G417" i="10"/>
  <c r="M417" i="10" s="1"/>
  <c r="G233" i="10"/>
  <c r="M233" i="10" s="1"/>
  <c r="G249" i="10"/>
  <c r="M249" i="10" s="1"/>
  <c r="G420" i="10"/>
  <c r="M420" i="10" s="1"/>
  <c r="G227" i="10"/>
  <c r="M227" i="10" s="1"/>
  <c r="G437" i="10"/>
  <c r="M437" i="10" s="1"/>
  <c r="G149" i="10"/>
  <c r="M149" i="10" s="1"/>
  <c r="G239" i="10"/>
  <c r="M239" i="10" s="1"/>
  <c r="G393" i="10"/>
  <c r="M393" i="10" s="1"/>
  <c r="G241" i="10"/>
  <c r="M241" i="10" s="1"/>
  <c r="G52" i="10"/>
  <c r="M52" i="10" s="1"/>
  <c r="G57" i="10"/>
  <c r="M57" i="10" s="1"/>
  <c r="G256" i="10"/>
  <c r="M256" i="10" s="1"/>
  <c r="G339" i="10"/>
  <c r="M339" i="10" s="1"/>
  <c r="G194" i="10"/>
  <c r="M194" i="10" s="1"/>
  <c r="G27" i="10"/>
  <c r="M27" i="10" s="1"/>
  <c r="G69" i="10"/>
  <c r="M69" i="10" s="1"/>
  <c r="G276" i="10"/>
  <c r="M276" i="10" s="1"/>
  <c r="G244" i="10"/>
  <c r="M244" i="10" s="1"/>
  <c r="G424" i="10"/>
  <c r="M424" i="10" s="1"/>
  <c r="G98" i="10"/>
  <c r="M98" i="10" s="1"/>
  <c r="G203" i="10"/>
  <c r="M203" i="10" s="1"/>
  <c r="G290" i="10"/>
  <c r="M290" i="10" s="1"/>
  <c r="G230" i="10"/>
  <c r="M230" i="10" s="1"/>
  <c r="G275" i="10"/>
  <c r="M275" i="10" s="1"/>
  <c r="G299" i="10"/>
  <c r="M299" i="10" s="1"/>
  <c r="G385" i="10"/>
  <c r="M385" i="10" s="1"/>
  <c r="G457" i="10"/>
  <c r="M457" i="10" s="1"/>
  <c r="G192" i="10"/>
  <c r="M192" i="10" s="1"/>
  <c r="G80" i="10"/>
  <c r="M80" i="10" s="1"/>
  <c r="G189" i="10"/>
  <c r="M189" i="10" s="1"/>
  <c r="G165" i="10"/>
  <c r="M165" i="10" s="1"/>
  <c r="G361" i="10"/>
  <c r="M361" i="10" s="1"/>
  <c r="G236" i="10"/>
  <c r="M236" i="10" s="1"/>
  <c r="G55" i="10"/>
  <c r="M55" i="10" s="1"/>
  <c r="G449" i="10"/>
  <c r="M449" i="10" s="1"/>
  <c r="G158" i="10"/>
  <c r="M158" i="10" s="1"/>
  <c r="G397" i="10"/>
  <c r="M397" i="10" s="1"/>
  <c r="G261" i="10"/>
  <c r="M261" i="10" s="1"/>
  <c r="G183" i="10"/>
  <c r="M183" i="10" s="1"/>
  <c r="G401" i="10"/>
  <c r="M401" i="10" s="1"/>
  <c r="G394" i="10"/>
  <c r="M394" i="10" s="1"/>
  <c r="G274" i="10"/>
  <c r="M274" i="10" s="1"/>
  <c r="G243" i="10"/>
  <c r="M243" i="10" s="1"/>
  <c r="G345" i="10"/>
  <c r="M345" i="10" s="1"/>
  <c r="G240" i="10"/>
  <c r="M240" i="10" s="1"/>
  <c r="G360" i="10"/>
  <c r="M360" i="10" s="1"/>
  <c r="G176" i="10"/>
  <c r="M176" i="10" s="1"/>
  <c r="G340" i="10"/>
  <c r="M340" i="10" s="1"/>
  <c r="G229" i="10"/>
  <c r="M229" i="10" s="1"/>
  <c r="G155" i="10"/>
  <c r="M155" i="10" s="1"/>
  <c r="G259" i="10"/>
  <c r="M259" i="10" s="1"/>
  <c r="G365" i="10"/>
  <c r="M365" i="10" s="1"/>
  <c r="G28" i="10"/>
  <c r="M28" i="10" s="1"/>
  <c r="G67" i="10"/>
  <c r="M67" i="10" s="1"/>
  <c r="G458" i="10"/>
  <c r="M458" i="10" s="1"/>
  <c r="G140" i="10"/>
  <c r="M140" i="10" s="1"/>
  <c r="G74" i="10"/>
  <c r="M74" i="10" s="1"/>
  <c r="G304" i="10"/>
  <c r="M304" i="10" s="1"/>
  <c r="G395" i="10"/>
  <c r="M395" i="10" s="1"/>
  <c r="G327" i="10"/>
  <c r="M327" i="10" s="1"/>
  <c r="G38" i="10"/>
  <c r="M38" i="10" s="1"/>
  <c r="G72" i="10"/>
  <c r="M72" i="10" s="1"/>
  <c r="G284" i="10"/>
  <c r="M284" i="10" s="1"/>
  <c r="G350" i="10"/>
  <c r="M350" i="10" s="1"/>
  <c r="G428" i="10"/>
  <c r="M428" i="10" s="1"/>
  <c r="G139" i="10"/>
  <c r="M139" i="10" s="1"/>
  <c r="G219" i="10"/>
  <c r="M219" i="10" s="1"/>
  <c r="G300" i="10"/>
  <c r="M300" i="10" s="1"/>
  <c r="G262" i="10"/>
  <c r="M262" i="10" s="1"/>
  <c r="G308" i="10"/>
  <c r="M308" i="10" s="1"/>
  <c r="G330" i="10"/>
  <c r="M330" i="10" s="1"/>
  <c r="G405" i="10"/>
  <c r="M405" i="10" s="1"/>
  <c r="G146" i="10"/>
  <c r="M146" i="10" s="1"/>
  <c r="G212" i="10"/>
  <c r="M212" i="10" s="1"/>
  <c r="G131" i="10"/>
  <c r="M131" i="10" s="1"/>
  <c r="G62" i="10"/>
  <c r="M62" i="10" s="1"/>
  <c r="G59" i="10"/>
  <c r="M59" i="10" s="1"/>
  <c r="G180" i="10"/>
  <c r="M180" i="10" s="1"/>
  <c r="G356" i="10"/>
  <c r="M356" i="10" s="1"/>
  <c r="G324" i="10"/>
  <c r="M324" i="10" s="1"/>
  <c r="G371" i="10"/>
  <c r="M371" i="10" s="1"/>
  <c r="G399" i="10"/>
  <c r="M399" i="10" s="1"/>
  <c r="G182" i="10"/>
  <c r="M182" i="10" s="1"/>
  <c r="G325" i="10"/>
  <c r="M325" i="10" s="1"/>
  <c r="G466" i="10"/>
  <c r="M466" i="10" s="1"/>
  <c r="G242" i="10"/>
  <c r="M242" i="10" s="1"/>
  <c r="G196" i="10"/>
  <c r="M196" i="10" s="1"/>
  <c r="G171" i="10"/>
  <c r="M171" i="10" s="1"/>
  <c r="G364" i="10"/>
  <c r="M364" i="10" s="1"/>
  <c r="G251" i="10"/>
  <c r="M251" i="10" s="1"/>
  <c r="G58" i="10"/>
  <c r="M58" i="10" s="1"/>
  <c r="G214" i="10"/>
  <c r="M214" i="10" s="1"/>
  <c r="G225" i="10"/>
  <c r="M225" i="10" s="1"/>
  <c r="G152" i="10"/>
  <c r="M152" i="10" s="1"/>
  <c r="G60" i="10"/>
  <c r="M60" i="10" s="1"/>
  <c r="G188" i="10"/>
  <c r="M188" i="10" s="1"/>
  <c r="G410" i="10"/>
  <c r="M410" i="10" s="1"/>
  <c r="G391" i="10"/>
  <c r="M391" i="10" s="1"/>
  <c r="G269" i="10"/>
  <c r="M269" i="10" s="1"/>
  <c r="G95" i="10"/>
  <c r="M95" i="10" s="1"/>
  <c r="G287" i="10"/>
  <c r="M287" i="10" s="1"/>
  <c r="G238" i="10"/>
  <c r="M238" i="10" s="1"/>
  <c r="G172" i="10"/>
  <c r="M172" i="10" s="1"/>
  <c r="G54" i="10"/>
  <c r="M54" i="10" s="1"/>
  <c r="G71" i="10"/>
  <c r="M71" i="10" s="1"/>
  <c r="G48" i="10"/>
  <c r="M48" i="10" s="1"/>
  <c r="G265" i="10"/>
  <c r="M265" i="10" s="1"/>
  <c r="G120" i="10"/>
  <c r="M120" i="10" s="1"/>
  <c r="G35" i="10"/>
  <c r="M35" i="10" s="1"/>
  <c r="G429" i="10"/>
  <c r="M429" i="10" s="1"/>
  <c r="G418" i="10"/>
  <c r="M418" i="10" s="1"/>
  <c r="G75" i="10"/>
  <c r="M75" i="10" s="1"/>
  <c r="G109" i="10"/>
  <c r="M109" i="10" s="1"/>
  <c r="G288" i="10"/>
  <c r="M288" i="10" s="1"/>
  <c r="G354" i="10"/>
  <c r="M354" i="10" s="1"/>
  <c r="G455" i="10"/>
  <c r="M455" i="10" s="1"/>
  <c r="G153" i="10"/>
  <c r="M153" i="10" s="1"/>
  <c r="G235" i="10"/>
  <c r="M235" i="10" s="1"/>
  <c r="G307" i="10"/>
  <c r="M307" i="10" s="1"/>
  <c r="G294" i="10"/>
  <c r="M294" i="10" s="1"/>
  <c r="G315" i="10"/>
  <c r="M315" i="10" s="1"/>
  <c r="G344" i="10"/>
  <c r="M344" i="10" s="1"/>
  <c r="G425" i="10"/>
  <c r="M425" i="10" s="1"/>
  <c r="G166" i="10"/>
  <c r="M166" i="10" s="1"/>
  <c r="G232" i="10"/>
  <c r="M232" i="10" s="1"/>
  <c r="G40" i="10"/>
  <c r="M40" i="10" s="1"/>
  <c r="G84" i="10"/>
  <c r="M84" i="10" s="1"/>
  <c r="G108" i="10"/>
  <c r="M108" i="10" s="1"/>
  <c r="G100" i="10"/>
  <c r="M100" i="10" s="1"/>
  <c r="G270" i="10"/>
  <c r="M270" i="10" s="1"/>
  <c r="G423" i="10"/>
  <c r="M423" i="10" s="1"/>
  <c r="G124" i="10"/>
  <c r="M124" i="10" s="1"/>
  <c r="G87" i="10"/>
  <c r="M87" i="10" s="1"/>
  <c r="G253" i="10"/>
  <c r="M253" i="10" s="1"/>
  <c r="G467" i="10"/>
  <c r="M467" i="10" s="1"/>
  <c r="G78" i="10"/>
  <c r="M78" i="10" s="1"/>
  <c r="G112" i="10"/>
  <c r="M112" i="10" s="1"/>
  <c r="G333" i="10"/>
  <c r="M333" i="10" s="1"/>
  <c r="G248" i="10"/>
  <c r="M248" i="10" s="1"/>
  <c r="G469" i="10"/>
  <c r="M469" i="10" s="1"/>
  <c r="G161" i="10"/>
  <c r="M161" i="10" s="1"/>
  <c r="G283" i="10"/>
  <c r="M283" i="10" s="1"/>
  <c r="G314" i="10"/>
  <c r="M314" i="10" s="1"/>
  <c r="G301" i="10"/>
  <c r="M301" i="10" s="1"/>
  <c r="G353" i="10"/>
  <c r="M353" i="10" s="1"/>
  <c r="G413" i="10"/>
  <c r="M413" i="10" s="1"/>
  <c r="G445" i="10"/>
  <c r="M445" i="10" s="1"/>
  <c r="G186" i="10"/>
  <c r="M186" i="10" s="1"/>
  <c r="G252" i="10"/>
  <c r="M252" i="10" s="1"/>
  <c r="G44" i="10"/>
  <c r="M44" i="10" s="1"/>
  <c r="G450" i="10"/>
  <c r="M450" i="10" s="1"/>
  <c r="G154" i="10"/>
  <c r="M154" i="10" s="1"/>
  <c r="G162" i="10"/>
  <c r="M162" i="10" s="1"/>
  <c r="G298" i="10"/>
  <c r="M298" i="10" s="1"/>
  <c r="G464" i="10"/>
  <c r="M464" i="10" s="1"/>
  <c r="G379" i="10"/>
  <c r="M379" i="10" s="1"/>
  <c r="G441" i="10"/>
  <c r="M441" i="10" s="1"/>
  <c r="G234" i="10"/>
  <c r="M234" i="10" s="1"/>
  <c r="G278" i="10"/>
  <c r="M278" i="10" s="1"/>
  <c r="G404" i="10"/>
  <c r="M404" i="10" s="1"/>
  <c r="G96" i="10"/>
  <c r="M96" i="10" s="1"/>
  <c r="G25" i="10"/>
  <c r="M25" i="10" s="1"/>
  <c r="G204" i="10"/>
  <c r="M204" i="10" s="1"/>
  <c r="G454" i="10"/>
  <c r="M454" i="10" s="1"/>
  <c r="G332" i="10"/>
  <c r="M332" i="10" s="1"/>
  <c r="G316" i="10"/>
  <c r="M316" i="10" s="1"/>
  <c r="G151" i="10"/>
  <c r="M151" i="10" s="1"/>
  <c r="G215" i="10"/>
  <c r="M215" i="10" s="1"/>
  <c r="G302" i="10"/>
  <c r="M302" i="10" s="1"/>
  <c r="G223" i="10"/>
  <c r="M223" i="10" s="1"/>
  <c r="G373" i="10"/>
  <c r="M373" i="10" s="1"/>
  <c r="G148" i="10"/>
  <c r="M148" i="10" s="1"/>
  <c r="G175" i="10"/>
  <c r="M175" i="10" s="1"/>
  <c r="G24" i="10"/>
  <c r="M24" i="10" s="1"/>
  <c r="G390" i="10"/>
  <c r="M390" i="10" s="1"/>
  <c r="G173" i="10"/>
  <c r="M173" i="10" s="1"/>
  <c r="G209" i="10"/>
  <c r="M209" i="10" s="1"/>
  <c r="G159" i="10"/>
  <c r="M159" i="10" s="1"/>
  <c r="G291" i="10"/>
  <c r="M291" i="10" s="1"/>
  <c r="G42" i="10"/>
  <c r="M42" i="10" s="1"/>
  <c r="G380" i="10"/>
  <c r="M380" i="10" s="1"/>
  <c r="G211" i="10"/>
  <c r="M211" i="10" s="1"/>
  <c r="G245" i="10"/>
  <c r="M245" i="10" s="1"/>
  <c r="G438" i="10"/>
  <c r="M438" i="10" s="1"/>
  <c r="G421" i="10"/>
  <c r="M421" i="10" s="1"/>
  <c r="G461" i="10"/>
  <c r="M461" i="10" s="1"/>
  <c r="G375" i="10"/>
  <c r="M375" i="10" s="1"/>
  <c r="G322" i="10"/>
  <c r="M322" i="10" s="1"/>
  <c r="G217" i="10"/>
  <c r="M217" i="10" s="1"/>
  <c r="G286" i="10"/>
  <c r="M286" i="10" s="1"/>
  <c r="G372" i="10"/>
  <c r="M372" i="10" s="1"/>
  <c r="G81" i="10"/>
  <c r="M81" i="10" s="1"/>
  <c r="G56" i="10"/>
  <c r="M56" i="10" s="1"/>
  <c r="G280" i="10"/>
  <c r="M280" i="10" s="1"/>
  <c r="G408" i="10"/>
  <c r="M408" i="10" s="1"/>
  <c r="G292" i="10"/>
  <c r="M292" i="10" s="1"/>
  <c r="G250" i="10"/>
  <c r="M250" i="10" s="1"/>
  <c r="G258" i="10"/>
  <c r="M258" i="10" s="1"/>
  <c r="G376" i="10"/>
  <c r="M376" i="10" s="1"/>
  <c r="G246" i="10"/>
  <c r="M246" i="10" s="1"/>
  <c r="G105" i="10"/>
  <c r="M105" i="10" s="1"/>
  <c r="G434" i="10"/>
  <c r="M434" i="10" s="1"/>
  <c r="G279" i="10"/>
  <c r="M279" i="10" s="1"/>
  <c r="G104" i="10"/>
  <c r="M104" i="10" s="1"/>
  <c r="G383" i="10"/>
  <c r="M383" i="10" s="1"/>
  <c r="G368" i="10"/>
  <c r="M368" i="10" s="1"/>
  <c r="G352" i="10"/>
  <c r="M352" i="10" s="1"/>
  <c r="G427" i="10"/>
  <c r="M427" i="10" s="1"/>
  <c r="G63" i="10"/>
  <c r="M63" i="10" s="1"/>
  <c r="G198" i="10"/>
  <c r="M198" i="10" s="1"/>
  <c r="G190" i="10"/>
  <c r="M190" i="10" s="1"/>
  <c r="G107" i="10"/>
  <c r="M107" i="10" s="1"/>
  <c r="G456" i="10"/>
  <c r="M456" i="10" s="1"/>
  <c r="G187" i="10"/>
  <c r="M187" i="10" s="1"/>
  <c r="G271" i="10"/>
  <c r="M271" i="10" s="1"/>
  <c r="G170" i="10"/>
  <c r="M170" i="10" s="1"/>
  <c r="G295" i="10"/>
  <c r="M295" i="10" s="1"/>
  <c r="G45" i="10"/>
  <c r="M45" i="10" s="1"/>
  <c r="G389" i="10"/>
  <c r="M389" i="10" s="1"/>
  <c r="G285" i="10"/>
  <c r="M285" i="10" s="1"/>
  <c r="G263" i="10"/>
  <c r="M263" i="10" s="1"/>
  <c r="G463" i="10"/>
  <c r="M463" i="10" s="1"/>
  <c r="G460" i="10"/>
  <c r="M460" i="10" s="1"/>
  <c r="G129" i="10"/>
  <c r="M129" i="10" s="1"/>
  <c r="G448" i="10"/>
  <c r="M448" i="10" s="1"/>
  <c r="G342" i="10"/>
  <c r="M342" i="10" s="1"/>
  <c r="G237" i="10"/>
  <c r="M237" i="10" s="1"/>
  <c r="G306" i="10"/>
  <c r="M306" i="10" s="1"/>
  <c r="G392" i="10"/>
  <c r="M392" i="10" s="1"/>
  <c r="G156" i="10"/>
  <c r="M156" i="10" s="1"/>
  <c r="G142" i="10"/>
  <c r="M142" i="10" s="1"/>
  <c r="G228" i="10"/>
  <c r="M228" i="10" s="1"/>
  <c r="G64" i="10"/>
  <c r="M64" i="10" s="1"/>
  <c r="G359" i="10"/>
  <c r="M359" i="10" s="1"/>
  <c r="G157" i="10"/>
  <c r="M157" i="10" s="1"/>
  <c r="G210" i="10"/>
  <c r="M210" i="10" s="1"/>
  <c r="G134" i="10"/>
  <c r="M134" i="10" s="1"/>
  <c r="G396" i="10"/>
  <c r="M396" i="10" s="1"/>
  <c r="G177" i="10"/>
  <c r="M177" i="10" s="1"/>
  <c r="G218" i="10"/>
  <c r="M218" i="10" s="1"/>
  <c r="G439" i="10"/>
  <c r="M439" i="10" s="1"/>
  <c r="G184" i="10"/>
  <c r="M184" i="10" s="1"/>
  <c r="G329" i="10"/>
  <c r="M329" i="10" s="1"/>
  <c r="G403" i="10"/>
  <c r="M403" i="10" s="1"/>
  <c r="G443" i="10"/>
  <c r="M443" i="10" s="1"/>
  <c r="G266" i="10"/>
  <c r="M266" i="10" s="1"/>
  <c r="G76" i="10"/>
  <c r="M76" i="10" s="1"/>
  <c r="G231" i="10"/>
  <c r="M231" i="10" s="1"/>
  <c r="G111" i="10"/>
  <c r="M111" i="10" s="1"/>
  <c r="G21" i="10"/>
  <c r="M21" i="10" s="1"/>
  <c r="G201" i="10"/>
  <c r="M201" i="10" s="1"/>
  <c r="G311" i="10"/>
  <c r="M311" i="10" s="1"/>
  <c r="G181" i="10"/>
  <c r="M181" i="10" s="1"/>
  <c r="G328" i="10"/>
  <c r="M328" i="10" s="1"/>
  <c r="G51" i="10"/>
  <c r="M51" i="10" s="1"/>
  <c r="G411" i="10"/>
  <c r="M411" i="10" s="1"/>
  <c r="G318" i="10"/>
  <c r="M318" i="10" s="1"/>
  <c r="G281" i="10"/>
  <c r="M281" i="10" s="1"/>
  <c r="G310" i="10"/>
  <c r="M310" i="10" s="1"/>
  <c r="G46" i="10"/>
  <c r="M46" i="10" s="1"/>
  <c r="G132" i="10"/>
  <c r="M132" i="10" s="1"/>
  <c r="G459" i="10"/>
  <c r="M459" i="10" s="1"/>
  <c r="G362" i="10"/>
  <c r="M362" i="10" s="1"/>
  <c r="G257" i="10"/>
  <c r="M257" i="10" s="1"/>
  <c r="G326" i="10"/>
  <c r="M326" i="10" s="1"/>
  <c r="G412" i="10"/>
  <c r="M412" i="10" s="1"/>
  <c r="G222" i="10"/>
  <c r="M222" i="10" s="1"/>
  <c r="G200" i="10"/>
  <c r="M200" i="10" s="1"/>
  <c r="G167" i="10"/>
  <c r="M167" i="10" s="1"/>
  <c r="G296" i="10"/>
  <c r="M296" i="10" s="1"/>
  <c r="G319" i="10"/>
  <c r="M319" i="10" s="1"/>
  <c r="G30" i="10"/>
  <c r="M30" i="10" s="1"/>
  <c r="G197" i="10"/>
  <c r="M197" i="10" s="1"/>
  <c r="E4" i="10"/>
  <c r="G374" i="10"/>
  <c r="M374" i="10" s="1"/>
  <c r="G39" i="10"/>
  <c r="M39" i="10" s="1"/>
  <c r="G92" i="10"/>
  <c r="M92" i="10" s="1"/>
  <c r="G444" i="10"/>
  <c r="M444" i="10" s="1"/>
  <c r="G303" i="10"/>
  <c r="M303" i="10" s="1"/>
  <c r="G335" i="10"/>
  <c r="M335" i="10" s="1"/>
  <c r="G31" i="10"/>
  <c r="M31" i="10" s="1"/>
  <c r="G205" i="10"/>
  <c r="M205" i="10" s="1"/>
  <c r="G378" i="10"/>
  <c r="M378" i="10" s="1"/>
  <c r="G191" i="10"/>
  <c r="M191" i="10" s="1"/>
  <c r="G388" i="10"/>
  <c r="M388" i="10" s="1"/>
  <c r="G82" i="10"/>
  <c r="M82" i="10" s="1"/>
  <c r="G164" i="10"/>
  <c r="M164" i="10" s="1"/>
  <c r="G334" i="10"/>
  <c r="M334" i="10" s="1"/>
  <c r="G289" i="10"/>
  <c r="M289" i="10" s="1"/>
  <c r="G331" i="10"/>
  <c r="M331" i="10" s="1"/>
  <c r="G66" i="10"/>
  <c r="M66" i="10" s="1"/>
  <c r="G135" i="10"/>
  <c r="M135" i="10" s="1"/>
  <c r="G23" i="10"/>
  <c r="M23" i="10" s="1"/>
  <c r="G382" i="10"/>
  <c r="M382" i="10" s="1"/>
  <c r="G277" i="10"/>
  <c r="M277" i="10" s="1"/>
  <c r="G346" i="10"/>
  <c r="M346" i="10" s="1"/>
  <c r="G432" i="10"/>
  <c r="M432" i="10" s="1"/>
  <c r="G22" i="10"/>
  <c r="M22" i="10" s="1"/>
  <c r="G29" i="10"/>
  <c r="M29" i="10" s="1"/>
  <c r="G260" i="10"/>
  <c r="M260" i="10" s="1"/>
  <c r="G37" i="10"/>
  <c r="M37" i="10" s="1"/>
  <c r="G110" i="10"/>
  <c r="M110" i="10" s="1"/>
  <c r="G119" i="10"/>
  <c r="M119" i="10" s="1"/>
  <c r="R21" i="11"/>
  <c r="V21" i="11" s="1"/>
  <c r="R17" i="11"/>
  <c r="R21" i="10"/>
  <c r="V21" i="10" s="1"/>
  <c r="K357" i="10" l="1"/>
  <c r="U5" i="5"/>
  <c r="U9" i="5"/>
  <c r="K299" i="10"/>
  <c r="K349" i="10"/>
  <c r="K465" i="10"/>
  <c r="K369" i="10"/>
  <c r="K176" i="10"/>
  <c r="K446" i="10"/>
  <c r="K133" i="10"/>
  <c r="K253" i="10"/>
  <c r="K93" i="10"/>
  <c r="K286" i="10"/>
  <c r="K297" i="10"/>
  <c r="K149" i="10"/>
  <c r="K438" i="10"/>
  <c r="K419" i="10"/>
  <c r="K198" i="10"/>
  <c r="K312" i="10"/>
  <c r="K414" i="10"/>
  <c r="K210" i="10"/>
  <c r="K410" i="10"/>
  <c r="K320" i="10"/>
  <c r="K99" i="10"/>
  <c r="K135" i="10"/>
  <c r="K123" i="10"/>
  <c r="K354" i="10"/>
  <c r="K127" i="10"/>
  <c r="K445" i="10"/>
  <c r="K73" i="10"/>
  <c r="K242" i="10"/>
  <c r="K413" i="10"/>
  <c r="K77" i="10"/>
  <c r="K427" i="10"/>
  <c r="K162" i="10"/>
  <c r="K326" i="10"/>
  <c r="K104" i="10"/>
  <c r="K452" i="10"/>
  <c r="K316" i="10"/>
  <c r="K285" i="10"/>
  <c r="K192" i="10"/>
  <c r="K121" i="10"/>
  <c r="K350" i="10"/>
  <c r="K48" i="10"/>
  <c r="K454" i="10"/>
  <c r="K138" i="10"/>
  <c r="K289" i="10"/>
  <c r="K448" i="10"/>
  <c r="K387" i="10"/>
  <c r="K53" i="10"/>
  <c r="K166" i="10"/>
  <c r="K422" i="10"/>
  <c r="K270" i="10"/>
  <c r="K71" i="10"/>
  <c r="K406" i="10"/>
  <c r="K222" i="10"/>
  <c r="K213" i="10"/>
  <c r="K47" i="10"/>
  <c r="K160" i="10"/>
  <c r="K437" i="10"/>
  <c r="K70" i="10"/>
  <c r="K348" i="10"/>
  <c r="K227" i="10"/>
  <c r="K383" i="10"/>
  <c r="K443" i="10"/>
  <c r="K421" i="10"/>
  <c r="K154" i="10"/>
  <c r="K332" i="10"/>
  <c r="K139" i="10"/>
  <c r="K423" i="10"/>
  <c r="K214" i="10"/>
  <c r="K228" i="10"/>
  <c r="K145" i="10"/>
  <c r="K266" i="10"/>
  <c r="K100" i="10"/>
  <c r="K388" i="10"/>
  <c r="K428" i="10"/>
  <c r="K412" i="10"/>
  <c r="K453" i="10"/>
  <c r="K126" i="10"/>
  <c r="K275" i="10"/>
  <c r="K81" i="10"/>
  <c r="K273" i="10"/>
  <c r="K143" i="10"/>
  <c r="K334" i="10"/>
  <c r="K33" i="10"/>
  <c r="K21" i="10"/>
  <c r="K368" i="10"/>
  <c r="K345" i="10"/>
  <c r="K407" i="10"/>
  <c r="K251" i="10"/>
  <c r="K239" i="10"/>
  <c r="K151" i="10"/>
  <c r="K226" i="10"/>
  <c r="K215" i="10"/>
  <c r="K219" i="10"/>
  <c r="K225" i="10"/>
  <c r="K97" i="10"/>
  <c r="K398" i="10"/>
  <c r="K172" i="10"/>
  <c r="K279" i="10"/>
  <c r="K341" i="10"/>
  <c r="K79" i="10"/>
  <c r="K195" i="10"/>
  <c r="K444" i="10"/>
  <c r="K174" i="10"/>
  <c r="K363" i="10"/>
  <c r="K432" i="10"/>
  <c r="K165" i="10"/>
  <c r="K26" i="10"/>
  <c r="K27" i="10"/>
  <c r="K241" i="10"/>
  <c r="K55" i="10"/>
  <c r="K392" i="10"/>
  <c r="K224" i="10"/>
  <c r="K366" i="10"/>
  <c r="K375" i="10"/>
  <c r="K367" i="10"/>
  <c r="K462" i="10"/>
  <c r="K377" i="10"/>
  <c r="K436" i="10"/>
  <c r="K314" i="10"/>
  <c r="K352" i="10"/>
  <c r="K282" i="10"/>
  <c r="K400" i="10"/>
  <c r="K393" i="10"/>
  <c r="K466" i="10"/>
  <c r="K223" i="10"/>
  <c r="K129" i="10"/>
  <c r="K347" i="10"/>
  <c r="K257" i="10"/>
  <c r="K329" i="10"/>
  <c r="K128" i="10"/>
  <c r="K425" i="10"/>
  <c r="K182" i="10"/>
  <c r="K302" i="10"/>
  <c r="K86" i="10"/>
  <c r="K442" i="10"/>
  <c r="K243" i="10"/>
  <c r="K284" i="10"/>
  <c r="K193" i="10"/>
  <c r="K464" i="10"/>
  <c r="K170" i="10"/>
  <c r="K85" i="10"/>
  <c r="K358" i="10"/>
  <c r="K111" i="10"/>
  <c r="K340" i="10"/>
  <c r="K29" i="10"/>
  <c r="K204" i="10"/>
  <c r="K460" i="10"/>
  <c r="K119" i="10"/>
  <c r="K272" i="10"/>
  <c r="K269" i="10"/>
  <c r="K171" i="10"/>
  <c r="K235" i="10"/>
  <c r="K115" i="10"/>
  <c r="K372" i="10"/>
  <c r="K359" i="10"/>
  <c r="K331" i="10"/>
  <c r="K40" i="10"/>
  <c r="K321" i="10"/>
  <c r="K141" i="10"/>
  <c r="K327" i="10"/>
  <c r="K175" i="10"/>
  <c r="K262" i="10"/>
  <c r="K108" i="10"/>
  <c r="K106" i="10"/>
  <c r="K325" i="10"/>
  <c r="K155" i="10"/>
  <c r="K378" i="10"/>
  <c r="K34" i="10"/>
  <c r="K416" i="10"/>
  <c r="K344" i="10"/>
  <c r="K57" i="10"/>
  <c r="K163" i="10"/>
  <c r="K461" i="10"/>
  <c r="K402" i="10"/>
  <c r="K190" i="10"/>
  <c r="K385" i="10"/>
  <c r="K342" i="10"/>
  <c r="K245" i="10"/>
  <c r="K420" i="10"/>
  <c r="K230" i="10"/>
  <c r="K308" i="10"/>
  <c r="K52" i="10"/>
  <c r="K381" i="10"/>
  <c r="K306" i="10"/>
  <c r="K157" i="10"/>
  <c r="K362" i="10"/>
  <c r="K379" i="10"/>
  <c r="K441" i="10"/>
  <c r="K278" i="10"/>
  <c r="K426" i="10"/>
  <c r="K30" i="10"/>
  <c r="K91" i="10"/>
  <c r="K140" i="10"/>
  <c r="K212" i="10"/>
  <c r="K254" i="10"/>
  <c r="K72" i="10"/>
  <c r="K183" i="10"/>
  <c r="K373" i="10"/>
  <c r="K256" i="10"/>
  <c r="K45" i="10"/>
  <c r="K211" i="10"/>
  <c r="K288" i="10"/>
  <c r="K399" i="10"/>
  <c r="K25" i="10"/>
  <c r="K148" i="10"/>
  <c r="K395" i="10"/>
  <c r="K355" i="10"/>
  <c r="K287" i="10"/>
  <c r="K281" i="10"/>
  <c r="K102" i="10"/>
  <c r="K397" i="10"/>
  <c r="K98" i="10"/>
  <c r="K180" i="10"/>
  <c r="K92" i="10"/>
  <c r="K333" i="10"/>
  <c r="K159" i="10"/>
  <c r="K50" i="10"/>
  <c r="K36" i="10"/>
  <c r="K197" i="10"/>
  <c r="K263" i="10"/>
  <c r="K298" i="10"/>
  <c r="K435" i="10"/>
  <c r="K87" i="10"/>
  <c r="K249" i="10"/>
  <c r="K181" i="10"/>
  <c r="K109" i="10"/>
  <c r="K101" i="10"/>
  <c r="K134" i="10"/>
  <c r="K132" i="10"/>
  <c r="K39" i="10"/>
  <c r="K88" i="10"/>
  <c r="K216" i="10"/>
  <c r="K37" i="10"/>
  <c r="K184" i="10"/>
  <c r="K152" i="10"/>
  <c r="K250" i="10"/>
  <c r="K283" i="10"/>
  <c r="K83" i="10"/>
  <c r="K356" i="10"/>
  <c r="K433" i="10"/>
  <c r="K209" i="10"/>
  <c r="K294" i="10"/>
  <c r="K74" i="10"/>
  <c r="K365" i="10"/>
  <c r="K374" i="10"/>
  <c r="K319" i="10"/>
  <c r="K313" i="10"/>
  <c r="K463" i="10"/>
  <c r="K51" i="10"/>
  <c r="K168" i="10"/>
  <c r="K280" i="10"/>
  <c r="K380" i="10"/>
  <c r="K221" i="10"/>
  <c r="K218" i="10"/>
  <c r="K238" i="10"/>
  <c r="K233" i="10"/>
  <c r="K136" i="10"/>
  <c r="K24" i="10"/>
  <c r="K434" i="10"/>
  <c r="K371" i="10"/>
  <c r="K161" i="10"/>
  <c r="K310" i="10"/>
  <c r="K304" i="10"/>
  <c r="K376" i="10"/>
  <c r="K62" i="10"/>
  <c r="K75" i="10"/>
  <c r="K290" i="10"/>
  <c r="K59" i="10"/>
  <c r="K118" i="10"/>
  <c r="K32" i="10"/>
  <c r="K338" i="10"/>
  <c r="K361" i="10"/>
  <c r="K469" i="10"/>
  <c r="K19" i="10"/>
  <c r="K68" i="10"/>
  <c r="K394" i="10"/>
  <c r="K112" i="10"/>
  <c r="K41" i="10"/>
  <c r="K23" i="10"/>
  <c r="K49" i="10"/>
  <c r="K447" i="10"/>
  <c r="K296" i="10"/>
  <c r="K408" i="10"/>
  <c r="K169" i="10"/>
  <c r="K153" i="10"/>
  <c r="K58" i="10"/>
  <c r="K255" i="10"/>
  <c r="K337" i="10"/>
  <c r="K264" i="10"/>
  <c r="K276" i="10"/>
  <c r="K386" i="10"/>
  <c r="K185" i="10"/>
  <c r="K240" i="10"/>
  <c r="K258" i="10"/>
  <c r="K116" i="10"/>
  <c r="K403" i="10"/>
  <c r="K232" i="10"/>
  <c r="K35" i="10"/>
  <c r="K231" i="10"/>
  <c r="K429" i="10"/>
  <c r="K66" i="10"/>
  <c r="K158" i="10"/>
  <c r="K234" i="10"/>
  <c r="K122" i="10"/>
  <c r="K208" i="10"/>
  <c r="K76" i="10"/>
  <c r="K277" i="10"/>
  <c r="K56" i="10"/>
  <c r="K147" i="10"/>
  <c r="K300" i="10"/>
  <c r="K384" i="10"/>
  <c r="K370" i="10"/>
  <c r="K189" i="10"/>
  <c r="K440" i="10"/>
  <c r="K107" i="10"/>
  <c r="K458" i="10"/>
  <c r="K69" i="10"/>
  <c r="K114" i="10"/>
  <c r="K167" i="10"/>
  <c r="K404" i="10"/>
  <c r="K44" i="10"/>
  <c r="K274" i="10"/>
  <c r="K389" i="10"/>
  <c r="K117" i="10"/>
  <c r="K61" i="10"/>
  <c r="K146" i="10"/>
  <c r="K173" i="10"/>
  <c r="K82" i="10"/>
  <c r="K237" i="10"/>
  <c r="K46" i="10"/>
  <c r="K187" i="10"/>
  <c r="K353" i="10"/>
  <c r="K125" i="10"/>
  <c r="K38" i="10"/>
  <c r="K467" i="10"/>
  <c r="K324" i="10"/>
  <c r="K417" i="10"/>
  <c r="K336" i="10"/>
  <c r="K206" i="10"/>
  <c r="K456" i="10"/>
  <c r="K28" i="10"/>
  <c r="K291" i="10"/>
  <c r="K382" i="10"/>
  <c r="K131" i="10"/>
  <c r="K351" i="10"/>
  <c r="K142" i="10"/>
  <c r="K248" i="10"/>
  <c r="K430" i="10"/>
  <c r="K188" i="10"/>
  <c r="K401" i="10"/>
  <c r="K449" i="10"/>
  <c r="K220" i="10"/>
  <c r="K318" i="10"/>
  <c r="K95" i="10"/>
  <c r="K110" i="10"/>
  <c r="K317" i="10"/>
  <c r="K103" i="10"/>
  <c r="K315" i="10"/>
  <c r="K295" i="10"/>
  <c r="K90" i="10"/>
  <c r="K323" i="10"/>
  <c r="K411" i="10"/>
  <c r="K164" i="10"/>
  <c r="K207" i="10"/>
  <c r="K229" i="10"/>
  <c r="K268" i="10"/>
  <c r="K179" i="10"/>
  <c r="K391" i="10"/>
  <c r="K20" i="10"/>
  <c r="K259" i="10"/>
  <c r="K63" i="10"/>
  <c r="K305" i="10"/>
  <c r="K301" i="10"/>
  <c r="K130" i="10"/>
  <c r="K271" i="10"/>
  <c r="K156" i="10"/>
  <c r="K191" i="10"/>
  <c r="K265" i="10"/>
  <c r="K67" i="10"/>
  <c r="K311" i="10"/>
  <c r="K31" i="10"/>
  <c r="K260" i="10"/>
  <c r="K307" i="10"/>
  <c r="K415" i="10"/>
  <c r="K65" i="10"/>
  <c r="K94" i="10"/>
  <c r="K194" i="10"/>
  <c r="K22" i="10"/>
  <c r="K346" i="10"/>
  <c r="K439" i="10"/>
  <c r="K60" i="10"/>
  <c r="K244" i="10"/>
  <c r="K247" i="10"/>
  <c r="K330" i="10"/>
  <c r="K431" i="10"/>
  <c r="K267" i="10"/>
  <c r="K202" i="10"/>
  <c r="K246" i="10"/>
  <c r="K303" i="10"/>
  <c r="K177" i="10"/>
  <c r="K217" i="10"/>
  <c r="K252" i="10"/>
  <c r="K96" i="10"/>
  <c r="K468" i="10"/>
  <c r="K43" i="10"/>
  <c r="K335" i="10"/>
  <c r="K451" i="10"/>
  <c r="K42" i="10"/>
  <c r="K105" i="10"/>
  <c r="K390" i="10"/>
  <c r="K236" i="10"/>
  <c r="K293" i="10"/>
  <c r="K409" i="10"/>
  <c r="K364" i="10"/>
  <c r="K450" i="10"/>
  <c r="K137" i="10"/>
  <c r="K457" i="10"/>
  <c r="K343" i="10"/>
  <c r="K54" i="10"/>
  <c r="K199" i="10"/>
  <c r="K64" i="10"/>
  <c r="K124" i="10"/>
  <c r="K120" i="10"/>
  <c r="K339" i="10"/>
  <c r="K459" i="10"/>
  <c r="K418" i="10"/>
  <c r="K261" i="10"/>
  <c r="K201" i="10"/>
  <c r="K205" i="10"/>
  <c r="K405" i="10"/>
  <c r="K200" i="10"/>
  <c r="K186" i="10"/>
  <c r="K196" i="10"/>
  <c r="K78" i="10"/>
  <c r="K80" i="10"/>
  <c r="K150" i="10"/>
  <c r="K203" i="10"/>
  <c r="K424" i="10"/>
  <c r="K84" i="10"/>
  <c r="K360" i="10"/>
  <c r="K89" i="10"/>
  <c r="K178" i="10"/>
  <c r="K455" i="10"/>
  <c r="K144" i="10"/>
  <c r="K328" i="10"/>
  <c r="K113" i="10"/>
  <c r="K396" i="10"/>
  <c r="K309" i="10"/>
  <c r="K292" i="10"/>
  <c r="K322" i="10"/>
  <c r="E13" i="10"/>
  <c r="E15" i="10" s="1"/>
  <c r="E16" i="10" s="1"/>
  <c r="O12" i="10"/>
  <c r="N288" i="10"/>
  <c r="H267" i="10"/>
  <c r="I267" i="10" s="1"/>
  <c r="H467" i="10"/>
  <c r="I467" i="10" s="1"/>
  <c r="H233" i="10"/>
  <c r="I233" i="10" s="1"/>
  <c r="H259" i="10"/>
  <c r="I259" i="10" s="1"/>
  <c r="E159" i="10"/>
  <c r="H214" i="10"/>
  <c r="I214" i="10" s="1"/>
  <c r="E233" i="10"/>
  <c r="H154" i="10"/>
  <c r="I154" i="10" s="1"/>
  <c r="H68" i="10"/>
  <c r="I68" i="10" s="1"/>
  <c r="E264" i="10"/>
  <c r="H305" i="10"/>
  <c r="I305" i="10" s="1"/>
  <c r="E342" i="10"/>
  <c r="E201" i="10"/>
  <c r="E292" i="10"/>
  <c r="E212" i="10"/>
  <c r="H191" i="10"/>
  <c r="I191" i="10" s="1"/>
  <c r="E307" i="10"/>
  <c r="H310" i="10"/>
  <c r="I310" i="10" s="1"/>
  <c r="E365" i="10"/>
  <c r="E209" i="10"/>
  <c r="H90" i="10"/>
  <c r="I90" i="10" s="1"/>
  <c r="H136" i="10"/>
  <c r="I136" i="10" s="1"/>
  <c r="H406" i="10"/>
  <c r="I406" i="10" s="1"/>
  <c r="H217" i="10"/>
  <c r="I217" i="10" s="1"/>
  <c r="H216" i="10"/>
  <c r="I216" i="10" s="1"/>
  <c r="E432" i="10"/>
  <c r="E464" i="10"/>
  <c r="E244" i="10"/>
  <c r="H198" i="10"/>
  <c r="I198" i="10" s="1"/>
  <c r="E389" i="10"/>
  <c r="H36" i="10"/>
  <c r="I36" i="10" s="1"/>
  <c r="E115" i="10"/>
  <c r="E211" i="10"/>
  <c r="H449" i="10"/>
  <c r="I449" i="10" s="1"/>
  <c r="E357" i="10"/>
  <c r="E257" i="10"/>
  <c r="E175" i="10"/>
  <c r="H454" i="10"/>
  <c r="I454" i="10" s="1"/>
  <c r="E314" i="10"/>
  <c r="E39" i="10"/>
  <c r="E165" i="10"/>
  <c r="E113" i="10"/>
  <c r="H46" i="10"/>
  <c r="I46" i="10" s="1"/>
  <c r="H418" i="10"/>
  <c r="I418" i="10" s="1"/>
  <c r="E92" i="10"/>
  <c r="H102" i="10"/>
  <c r="I102" i="10" s="1"/>
  <c r="E37" i="10"/>
  <c r="E382" i="10"/>
  <c r="E271" i="10"/>
  <c r="H59" i="10"/>
  <c r="I59" i="10" s="1"/>
  <c r="E396" i="10"/>
  <c r="H97" i="10"/>
  <c r="I97" i="10" s="1"/>
  <c r="H78" i="10"/>
  <c r="I78" i="10" s="1"/>
  <c r="H147" i="10"/>
  <c r="I147" i="10" s="1"/>
  <c r="E337" i="10"/>
  <c r="E434" i="10"/>
  <c r="E156" i="10"/>
  <c r="E205" i="10"/>
  <c r="E451" i="10"/>
  <c r="H148" i="10"/>
  <c r="I148" i="10" s="1"/>
  <c r="H400" i="10"/>
  <c r="I400" i="10" s="1"/>
  <c r="H116" i="10"/>
  <c r="I116" i="10" s="1"/>
  <c r="H164" i="10"/>
  <c r="I164" i="10" s="1"/>
  <c r="H239" i="10"/>
  <c r="I239" i="10" s="1"/>
  <c r="E423" i="10"/>
  <c r="H402" i="10"/>
  <c r="I402" i="10" s="1"/>
  <c r="H335" i="10"/>
  <c r="I335" i="10" s="1"/>
  <c r="H258" i="10"/>
  <c r="I258" i="10" s="1"/>
  <c r="H465" i="10"/>
  <c r="I465" i="10" s="1"/>
  <c r="H235" i="10"/>
  <c r="I235" i="10" s="1"/>
  <c r="E44" i="10"/>
  <c r="E76" i="10"/>
  <c r="E452" i="10"/>
  <c r="H405" i="10"/>
  <c r="I405" i="10" s="1"/>
  <c r="H186" i="10"/>
  <c r="I186" i="10" s="1"/>
  <c r="E421" i="10"/>
  <c r="E62" i="10"/>
  <c r="E82" i="10"/>
  <c r="H71" i="10"/>
  <c r="I71" i="10" s="1"/>
  <c r="E269" i="10"/>
  <c r="H387" i="10"/>
  <c r="I387" i="10" s="1"/>
  <c r="H296" i="10"/>
  <c r="I296" i="10" s="1"/>
  <c r="H277" i="10"/>
  <c r="I277" i="10" s="1"/>
  <c r="H30" i="10"/>
  <c r="I30" i="10" s="1"/>
  <c r="H257" i="10"/>
  <c r="I257" i="10" s="1"/>
  <c r="H392" i="10"/>
  <c r="I392" i="10" s="1"/>
  <c r="E30" i="10"/>
  <c r="E417" i="10"/>
  <c r="H323" i="10"/>
  <c r="I323" i="10" s="1"/>
  <c r="H156" i="10"/>
  <c r="I156" i="10" s="1"/>
  <c r="E55" i="10"/>
  <c r="H321" i="10"/>
  <c r="I321" i="10" s="1"/>
  <c r="H41" i="10"/>
  <c r="I41" i="10" s="1"/>
  <c r="E106" i="10"/>
  <c r="H414" i="10"/>
  <c r="I414" i="10" s="1"/>
  <c r="E387" i="10"/>
  <c r="E219" i="10"/>
  <c r="E313" i="10"/>
  <c r="H118" i="10"/>
  <c r="I118" i="10" s="1"/>
  <c r="H240" i="10"/>
  <c r="I240" i="10" s="1"/>
  <c r="H184" i="10"/>
  <c r="I184" i="10" s="1"/>
  <c r="E133" i="10"/>
  <c r="E397" i="10"/>
  <c r="E412" i="10"/>
  <c r="H234" i="10"/>
  <c r="I234" i="10" s="1"/>
  <c r="H253" i="10"/>
  <c r="I253" i="10" s="1"/>
  <c r="H444" i="10"/>
  <c r="I444" i="10" s="1"/>
  <c r="E60" i="10"/>
  <c r="H190" i="10"/>
  <c r="I190" i="10" s="1"/>
  <c r="E450" i="10"/>
  <c r="E169" i="10"/>
  <c r="E153" i="10"/>
  <c r="E453" i="10"/>
  <c r="H458" i="10"/>
  <c r="I458" i="10" s="1"/>
  <c r="E243" i="10"/>
  <c r="H133" i="10"/>
  <c r="I133" i="10" s="1"/>
  <c r="E191" i="10"/>
  <c r="H125" i="10"/>
  <c r="I125" i="10" s="1"/>
  <c r="H189" i="10"/>
  <c r="I189" i="10" s="1"/>
  <c r="H468" i="10"/>
  <c r="I468" i="10" s="1"/>
  <c r="E371" i="10"/>
  <c r="H42" i="10"/>
  <c r="I42" i="10" s="1"/>
  <c r="E116" i="10"/>
  <c r="H379" i="10"/>
  <c r="I379" i="10" s="1"/>
  <c r="E21" i="10"/>
  <c r="E167" i="10"/>
  <c r="H204" i="10"/>
  <c r="I204" i="10" s="1"/>
  <c r="E184" i="10"/>
  <c r="E56" i="10"/>
  <c r="H65" i="10"/>
  <c r="I65" i="10" s="1"/>
  <c r="H56" i="10"/>
  <c r="I56" i="10" s="1"/>
  <c r="E339" i="10"/>
  <c r="H347" i="10"/>
  <c r="I347" i="10" s="1"/>
  <c r="H425" i="10"/>
  <c r="I425" i="10" s="1"/>
  <c r="E220" i="10"/>
  <c r="E199" i="10"/>
  <c r="E390" i="10"/>
  <c r="H67" i="10"/>
  <c r="I67" i="10" s="1"/>
  <c r="E41" i="10"/>
  <c r="H82" i="10"/>
  <c r="I82" i="10" s="1"/>
  <c r="H416" i="10"/>
  <c r="I416" i="10" s="1"/>
  <c r="E102" i="10"/>
  <c r="H157" i="10"/>
  <c r="I157" i="10" s="1"/>
  <c r="E168" i="10"/>
  <c r="H103" i="10"/>
  <c r="I103" i="10" s="1"/>
  <c r="E284" i="10"/>
  <c r="E430" i="10"/>
  <c r="E112" i="10"/>
  <c r="H61" i="10"/>
  <c r="I61" i="10" s="1"/>
  <c r="H460" i="10"/>
  <c r="I460" i="10" s="1"/>
  <c r="H263" i="10"/>
  <c r="I263" i="10" s="1"/>
  <c r="H324" i="10"/>
  <c r="I324" i="10" s="1"/>
  <c r="H76" i="10"/>
  <c r="I76" i="10" s="1"/>
  <c r="E258" i="10"/>
  <c r="H360" i="10"/>
  <c r="I360" i="10" s="1"/>
  <c r="E461" i="10"/>
  <c r="H85" i="10"/>
  <c r="I85" i="10" s="1"/>
  <c r="E410" i="10"/>
  <c r="H318" i="10"/>
  <c r="I318" i="10" s="1"/>
  <c r="H393" i="10"/>
  <c r="I393" i="10" s="1"/>
  <c r="H252" i="10"/>
  <c r="I252" i="10" s="1"/>
  <c r="H377" i="10"/>
  <c r="I377" i="10" s="1"/>
  <c r="E79" i="10"/>
  <c r="E404" i="10"/>
  <c r="E67" i="10"/>
  <c r="E170" i="10"/>
  <c r="H74" i="10"/>
  <c r="I74" i="10" s="1"/>
  <c r="H220" i="10"/>
  <c r="I220" i="10" s="1"/>
  <c r="H54" i="10"/>
  <c r="I54" i="10" s="1"/>
  <c r="E246" i="10"/>
  <c r="H161" i="10"/>
  <c r="I161" i="10" s="1"/>
  <c r="E99" i="10"/>
  <c r="H345" i="10"/>
  <c r="I345" i="10" s="1"/>
  <c r="E436" i="10"/>
  <c r="E355" i="10"/>
  <c r="E376" i="10"/>
  <c r="H159" i="10"/>
  <c r="I159" i="10" s="1"/>
  <c r="H66" i="10"/>
  <c r="I66" i="10" s="1"/>
  <c r="E372" i="10"/>
  <c r="E260" i="10"/>
  <c r="E406" i="10"/>
  <c r="H272" i="10"/>
  <c r="I272" i="10" s="1"/>
  <c r="E241" i="10"/>
  <c r="E94" i="10"/>
  <c r="H439" i="10"/>
  <c r="I439" i="10" s="1"/>
  <c r="H369" i="10"/>
  <c r="I369" i="10" s="1"/>
  <c r="H298" i="10"/>
  <c r="I298" i="10" s="1"/>
  <c r="E294" i="10"/>
  <c r="E87" i="10"/>
  <c r="E245" i="10"/>
  <c r="H31" i="10"/>
  <c r="I31" i="10" s="1"/>
  <c r="E275" i="10"/>
  <c r="E51" i="10"/>
  <c r="E442" i="10"/>
  <c r="E226" i="10"/>
  <c r="E290" i="10"/>
  <c r="E289" i="10"/>
  <c r="E329" i="10"/>
  <c r="E28" i="10"/>
  <c r="E414" i="10"/>
  <c r="H314" i="10"/>
  <c r="I314" i="10" s="1"/>
  <c r="H106" i="10"/>
  <c r="I106" i="10" s="1"/>
  <c r="H104" i="10"/>
  <c r="I104" i="10" s="1"/>
  <c r="E444" i="10"/>
  <c r="E80" i="10"/>
  <c r="E279" i="10"/>
  <c r="E148" i="10"/>
  <c r="E134" i="10"/>
  <c r="E341" i="10"/>
  <c r="H336" i="10"/>
  <c r="I336" i="10" s="1"/>
  <c r="H81" i="10"/>
  <c r="I81" i="10" s="1"/>
  <c r="H69" i="10"/>
  <c r="I69" i="10" s="1"/>
  <c r="E130" i="10"/>
  <c r="H423" i="10"/>
  <c r="I423" i="10" s="1"/>
  <c r="E186" i="10"/>
  <c r="H141" i="10"/>
  <c r="I141" i="10" s="1"/>
  <c r="E408" i="10"/>
  <c r="E380" i="10"/>
  <c r="H43" i="10"/>
  <c r="I43" i="10" s="1"/>
  <c r="E426" i="10"/>
  <c r="E312" i="10"/>
  <c r="E295" i="10"/>
  <c r="E266" i="10"/>
  <c r="H174" i="10"/>
  <c r="I174" i="10" s="1"/>
  <c r="E318" i="10"/>
  <c r="H426" i="10"/>
  <c r="I426" i="10" s="1"/>
  <c r="E446" i="10"/>
  <c r="E383" i="10"/>
  <c r="H343" i="10"/>
  <c r="I343" i="10" s="1"/>
  <c r="H52" i="10"/>
  <c r="I52" i="10" s="1"/>
  <c r="E346" i="10"/>
  <c r="H442" i="10"/>
  <c r="I442" i="10" s="1"/>
  <c r="E222" i="10"/>
  <c r="E325" i="10"/>
  <c r="H383" i="10"/>
  <c r="I383" i="10" s="1"/>
  <c r="E46" i="10"/>
  <c r="E416" i="10"/>
  <c r="E278" i="10"/>
  <c r="H399" i="10"/>
  <c r="I399" i="10" s="1"/>
  <c r="E136" i="10"/>
  <c r="E207" i="10"/>
  <c r="E287" i="10"/>
  <c r="E239" i="10"/>
  <c r="H334" i="10"/>
  <c r="I334" i="10" s="1"/>
  <c r="E142" i="10"/>
  <c r="H342" i="10"/>
  <c r="I342" i="10" s="1"/>
  <c r="H295" i="10"/>
  <c r="I295" i="10" s="1"/>
  <c r="H95" i="10"/>
  <c r="I95" i="10" s="1"/>
  <c r="E206" i="10"/>
  <c r="E196" i="10"/>
  <c r="H230" i="10"/>
  <c r="I230" i="10" s="1"/>
  <c r="H349" i="10"/>
  <c r="I349" i="10" s="1"/>
  <c r="H309" i="10"/>
  <c r="I309" i="10" s="1"/>
  <c r="H246" i="10"/>
  <c r="I246" i="10" s="1"/>
  <c r="H250" i="10"/>
  <c r="I250" i="10" s="1"/>
  <c r="E256" i="10"/>
  <c r="H262" i="10"/>
  <c r="I262" i="10" s="1"/>
  <c r="H299" i="10"/>
  <c r="I299" i="10" s="1"/>
  <c r="E394" i="10"/>
  <c r="E338" i="10"/>
  <c r="H226" i="10"/>
  <c r="I226" i="10" s="1"/>
  <c r="E386" i="10"/>
  <c r="E71" i="10"/>
  <c r="E367" i="10"/>
  <c r="E224" i="10"/>
  <c r="H47" i="10"/>
  <c r="I47" i="10" s="1"/>
  <c r="E230" i="10"/>
  <c r="H329" i="10"/>
  <c r="I329" i="10" s="1"/>
  <c r="E270" i="10"/>
  <c r="E172" i="10"/>
  <c r="H193" i="10"/>
  <c r="I193" i="10" s="1"/>
  <c r="H407" i="10"/>
  <c r="I407" i="10" s="1"/>
  <c r="E392" i="10"/>
  <c r="E202" i="10"/>
  <c r="E301" i="10"/>
  <c r="H183" i="10"/>
  <c r="I183" i="10" s="1"/>
  <c r="H210" i="10"/>
  <c r="I210" i="10" s="1"/>
  <c r="H304" i="10"/>
  <c r="I304" i="10" s="1"/>
  <c r="H238" i="10"/>
  <c r="I238" i="10" s="1"/>
  <c r="E25" i="10"/>
  <c r="H153" i="10"/>
  <c r="I153" i="10" s="1"/>
  <c r="E286" i="10"/>
  <c r="H401" i="10"/>
  <c r="I401" i="10" s="1"/>
  <c r="E463" i="10"/>
  <c r="H289" i="10"/>
  <c r="I289" i="10" s="1"/>
  <c r="H396" i="10"/>
  <c r="I396" i="10" s="1"/>
  <c r="H120" i="10"/>
  <c r="I120" i="10" s="1"/>
  <c r="E70" i="10"/>
  <c r="E35" i="10"/>
  <c r="E323" i="10"/>
  <c r="E282" i="10"/>
  <c r="E151" i="10"/>
  <c r="H77" i="10"/>
  <c r="I77" i="10" s="1"/>
  <c r="H218" i="10"/>
  <c r="I218" i="10" s="1"/>
  <c r="E78" i="10"/>
  <c r="E31" i="10"/>
  <c r="H168" i="10"/>
  <c r="I168" i="10" s="1"/>
  <c r="H169" i="10"/>
  <c r="I169" i="10" s="1"/>
  <c r="H208" i="10"/>
  <c r="I208" i="10" s="1"/>
  <c r="H382" i="10"/>
  <c r="I382" i="10" s="1"/>
  <c r="E370" i="10"/>
  <c r="E45" i="10"/>
  <c r="H33" i="10"/>
  <c r="I33" i="10" s="1"/>
  <c r="E350" i="10"/>
  <c r="E204" i="10"/>
  <c r="E429" i="10"/>
  <c r="H251" i="10"/>
  <c r="I251" i="10" s="1"/>
  <c r="E110" i="10"/>
  <c r="E180" i="10"/>
  <c r="H274" i="10"/>
  <c r="I274" i="10" s="1"/>
  <c r="H211" i="10"/>
  <c r="I211" i="10" s="1"/>
  <c r="H23" i="10"/>
  <c r="I23" i="10" s="1"/>
  <c r="E192" i="10"/>
  <c r="H123" i="10"/>
  <c r="I123" i="10" s="1"/>
  <c r="H219" i="10"/>
  <c r="I219" i="10" s="1"/>
  <c r="E69" i="10"/>
  <c r="E138" i="10"/>
  <c r="H138" i="10"/>
  <c r="I138" i="10" s="1"/>
  <c r="H409" i="10"/>
  <c r="I409" i="10" s="1"/>
  <c r="E456" i="10"/>
  <c r="E157" i="10"/>
  <c r="E174" i="10"/>
  <c r="E401" i="10"/>
  <c r="E455" i="10"/>
  <c r="H199" i="10"/>
  <c r="I199" i="10" s="1"/>
  <c r="H111" i="10"/>
  <c r="I111" i="10" s="1"/>
  <c r="E447" i="10"/>
  <c r="E378" i="10"/>
  <c r="E304" i="10"/>
  <c r="E336" i="10"/>
  <c r="E352" i="10"/>
  <c r="E291" i="10"/>
  <c r="E398" i="10"/>
  <c r="H398" i="10"/>
  <c r="I398" i="10" s="1"/>
  <c r="E374" i="10"/>
  <c r="E232" i="10"/>
  <c r="H294" i="10"/>
  <c r="I294" i="10" s="1"/>
  <c r="H227" i="10"/>
  <c r="I227" i="10" s="1"/>
  <c r="H196" i="10"/>
  <c r="I196" i="10" s="1"/>
  <c r="E364" i="10"/>
  <c r="H455" i="10"/>
  <c r="I455" i="10" s="1"/>
  <c r="E19" i="10"/>
  <c r="E100" i="10"/>
  <c r="H243" i="10"/>
  <c r="I243" i="10" s="1"/>
  <c r="E137" i="10"/>
  <c r="E254" i="10"/>
  <c r="H373" i="10"/>
  <c r="I373" i="10" s="1"/>
  <c r="E315" i="10"/>
  <c r="E373" i="10"/>
  <c r="H195" i="10"/>
  <c r="I195" i="10" s="1"/>
  <c r="E152" i="10"/>
  <c r="H337" i="10"/>
  <c r="I337" i="10" s="1"/>
  <c r="H428" i="10"/>
  <c r="I428" i="10" s="1"/>
  <c r="H53" i="10"/>
  <c r="I53" i="10" s="1"/>
  <c r="E359" i="10"/>
  <c r="H132" i="10"/>
  <c r="I132" i="10" s="1"/>
  <c r="H447" i="10"/>
  <c r="I447" i="10" s="1"/>
  <c r="H424" i="10"/>
  <c r="I424" i="10" s="1"/>
  <c r="H264" i="10"/>
  <c r="I264" i="10" s="1"/>
  <c r="E449" i="10"/>
  <c r="H404" i="10"/>
  <c r="I404" i="10" s="1"/>
  <c r="H279" i="10"/>
  <c r="I279" i="10" s="1"/>
  <c r="E66" i="10"/>
  <c r="H303" i="10"/>
  <c r="I303" i="10" s="1"/>
  <c r="E332" i="10"/>
  <c r="H280" i="10"/>
  <c r="I280" i="10" s="1"/>
  <c r="E121" i="10"/>
  <c r="H292" i="10"/>
  <c r="I292" i="10" s="1"/>
  <c r="E240" i="10"/>
  <c r="E297" i="10"/>
  <c r="H79" i="10"/>
  <c r="I79" i="10" s="1"/>
  <c r="E57" i="10"/>
  <c r="H300" i="10"/>
  <c r="I300" i="10" s="1"/>
  <c r="H397" i="10"/>
  <c r="I397" i="10" s="1"/>
  <c r="H362" i="10"/>
  <c r="I362" i="10" s="1"/>
  <c r="E221" i="10"/>
  <c r="E305" i="10"/>
  <c r="H151" i="10"/>
  <c r="I151" i="10" s="1"/>
  <c r="H248" i="10"/>
  <c r="I248" i="10" s="1"/>
  <c r="E83" i="10"/>
  <c r="E146" i="10"/>
  <c r="H49" i="10"/>
  <c r="I49" i="10" s="1"/>
  <c r="H249" i="10"/>
  <c r="I249" i="10" s="1"/>
  <c r="H269" i="10"/>
  <c r="I269" i="10" s="1"/>
  <c r="H178" i="10"/>
  <c r="I178" i="10" s="1"/>
  <c r="E127" i="10"/>
  <c r="H170" i="10"/>
  <c r="I170" i="10" s="1"/>
  <c r="H64" i="10"/>
  <c r="I64" i="10" s="1"/>
  <c r="H181" i="10"/>
  <c r="I181" i="10" s="1"/>
  <c r="E435" i="10"/>
  <c r="E468" i="10"/>
  <c r="E419" i="10"/>
  <c r="E74" i="10"/>
  <c r="E72" i="10"/>
  <c r="H256" i="10"/>
  <c r="I256" i="10" s="1"/>
  <c r="H338" i="10"/>
  <c r="I338" i="10" s="1"/>
  <c r="E309" i="10"/>
  <c r="E103" i="10"/>
  <c r="E361" i="10"/>
  <c r="E322" i="10"/>
  <c r="E50" i="10"/>
  <c r="E283" i="10"/>
  <c r="E65" i="10"/>
  <c r="E124" i="10"/>
  <c r="H390" i="10"/>
  <c r="I390" i="10" s="1"/>
  <c r="H86" i="10"/>
  <c r="I86" i="10" s="1"/>
  <c r="H313" i="10"/>
  <c r="I313" i="10" s="1"/>
  <c r="H440" i="10"/>
  <c r="I440" i="10" s="1"/>
  <c r="H137" i="10"/>
  <c r="I137" i="10" s="1"/>
  <c r="H87" i="10"/>
  <c r="I87" i="10" s="1"/>
  <c r="E63" i="10"/>
  <c r="E96" i="10"/>
  <c r="H388" i="10"/>
  <c r="I388" i="10" s="1"/>
  <c r="H96" i="10"/>
  <c r="I96" i="10" s="1"/>
  <c r="E252" i="10"/>
  <c r="E77" i="10"/>
  <c r="E415" i="10"/>
  <c r="E235" i="10"/>
  <c r="E334" i="10"/>
  <c r="H176" i="10"/>
  <c r="I176" i="10" s="1"/>
  <c r="H284" i="10"/>
  <c r="I284" i="10" s="1"/>
  <c r="H374" i="10"/>
  <c r="I374" i="10" s="1"/>
  <c r="H326" i="10"/>
  <c r="I326" i="10" s="1"/>
  <c r="E343" i="10"/>
  <c r="E149" i="10"/>
  <c r="E462" i="10"/>
  <c r="H225" i="10"/>
  <c r="I225" i="10" s="1"/>
  <c r="H266" i="10"/>
  <c r="I266" i="10" s="1"/>
  <c r="E277" i="10"/>
  <c r="H200" i="10"/>
  <c r="I200" i="10" s="1"/>
  <c r="H197" i="10"/>
  <c r="I197" i="10" s="1"/>
  <c r="E234" i="10"/>
  <c r="H35" i="10"/>
  <c r="I35" i="10" s="1"/>
  <c r="E360" i="10"/>
  <c r="E139" i="10"/>
  <c r="E369" i="10"/>
  <c r="H438" i="10"/>
  <c r="I438" i="10" s="1"/>
  <c r="E144" i="10"/>
  <c r="H98" i="10"/>
  <c r="I98" i="10" s="1"/>
  <c r="E439" i="10"/>
  <c r="E95" i="10"/>
  <c r="H452" i="10"/>
  <c r="I452" i="10" s="1"/>
  <c r="E47" i="10"/>
  <c r="E351" i="10"/>
  <c r="E273" i="10"/>
  <c r="E465" i="10"/>
  <c r="E310" i="10"/>
  <c r="E227" i="10"/>
  <c r="H221" i="10"/>
  <c r="I221" i="10" s="1"/>
  <c r="E402" i="10"/>
  <c r="H24" i="10"/>
  <c r="I24" i="10" s="1"/>
  <c r="E255" i="10"/>
  <c r="H130" i="10"/>
  <c r="I130" i="10" s="1"/>
  <c r="E193" i="10"/>
  <c r="H417" i="10"/>
  <c r="I417" i="10" s="1"/>
  <c r="H38" i="10"/>
  <c r="I38" i="10" s="1"/>
  <c r="E308" i="10"/>
  <c r="H88" i="10"/>
  <c r="I88" i="10" s="1"/>
  <c r="H415" i="10"/>
  <c r="I415" i="10" s="1"/>
  <c r="E73" i="10"/>
  <c r="H354" i="10"/>
  <c r="I354" i="10" s="1"/>
  <c r="E188" i="10"/>
  <c r="E445" i="10"/>
  <c r="H464" i="10"/>
  <c r="I464" i="10" s="1"/>
  <c r="H145" i="10"/>
  <c r="I145" i="10" s="1"/>
  <c r="E324" i="10"/>
  <c r="H172" i="10"/>
  <c r="I172" i="10" s="1"/>
  <c r="E166" i="10"/>
  <c r="H353" i="10"/>
  <c r="I353" i="10" s="1"/>
  <c r="H384" i="10"/>
  <c r="I384" i="10" s="1"/>
  <c r="E231" i="10"/>
  <c r="E120" i="10"/>
  <c r="E182" i="10"/>
  <c r="H143" i="10"/>
  <c r="I143" i="10" s="1"/>
  <c r="H93" i="10"/>
  <c r="I93" i="10" s="1"/>
  <c r="H206" i="10"/>
  <c r="I206" i="10" s="1"/>
  <c r="H389" i="10"/>
  <c r="I389" i="10" s="1"/>
  <c r="E274" i="10"/>
  <c r="H32" i="10"/>
  <c r="I32" i="10" s="1"/>
  <c r="E411" i="10"/>
  <c r="H311" i="10"/>
  <c r="I311" i="10" s="1"/>
  <c r="H419" i="10"/>
  <c r="I419" i="10" s="1"/>
  <c r="H223" i="10"/>
  <c r="I223" i="10" s="1"/>
  <c r="E242" i="10"/>
  <c r="E267" i="10"/>
  <c r="E348" i="10"/>
  <c r="H37" i="10"/>
  <c r="I37" i="10" s="1"/>
  <c r="H245" i="10"/>
  <c r="I245" i="10" s="1"/>
  <c r="H105" i="10"/>
  <c r="I105" i="10" s="1"/>
  <c r="E403" i="10"/>
  <c r="H319" i="10"/>
  <c r="I319" i="10" s="1"/>
  <c r="H83" i="10"/>
  <c r="I83" i="10" s="1"/>
  <c r="H302" i="10"/>
  <c r="I302" i="10" s="1"/>
  <c r="E161" i="10"/>
  <c r="H149" i="10"/>
  <c r="I149" i="10" s="1"/>
  <c r="H255" i="10"/>
  <c r="I255" i="10" s="1"/>
  <c r="E300" i="10"/>
  <c r="E105" i="10"/>
  <c r="E147" i="10"/>
  <c r="H63" i="10"/>
  <c r="I63" i="10" s="1"/>
  <c r="H357" i="10"/>
  <c r="I357" i="10" s="1"/>
  <c r="H368" i="10"/>
  <c r="I368" i="10" s="1"/>
  <c r="E349" i="10"/>
  <c r="H50" i="10"/>
  <c r="I50" i="10" s="1"/>
  <c r="E340" i="10"/>
  <c r="H463" i="10"/>
  <c r="I463" i="10" s="1"/>
  <c r="H142" i="10"/>
  <c r="I142" i="10" s="1"/>
  <c r="H101" i="10"/>
  <c r="I101" i="10" s="1"/>
  <c r="H451" i="10"/>
  <c r="I451" i="10" s="1"/>
  <c r="H270" i="10"/>
  <c r="I270" i="10" s="1"/>
  <c r="E108" i="10"/>
  <c r="E86" i="10"/>
  <c r="E427" i="10"/>
  <c r="H412" i="10"/>
  <c r="I412" i="10" s="1"/>
  <c r="H441" i="10"/>
  <c r="I441" i="10" s="1"/>
  <c r="E262" i="10"/>
  <c r="E59" i="10"/>
  <c r="H231" i="10"/>
  <c r="I231" i="10" s="1"/>
  <c r="H457" i="10"/>
  <c r="I457" i="10" s="1"/>
  <c r="H371" i="10"/>
  <c r="I371" i="10" s="1"/>
  <c r="H394" i="10"/>
  <c r="I394" i="10" s="1"/>
  <c r="H185" i="10"/>
  <c r="I185" i="10" s="1"/>
  <c r="H75" i="10"/>
  <c r="I75" i="10" s="1"/>
  <c r="E155" i="10"/>
  <c r="E215" i="10"/>
  <c r="E52" i="10"/>
  <c r="H328" i="10"/>
  <c r="I328" i="10" s="1"/>
  <c r="H175" i="10"/>
  <c r="I175" i="10" s="1"/>
  <c r="E20" i="10"/>
  <c r="E399" i="10"/>
  <c r="H128" i="10"/>
  <c r="I128" i="10" s="1"/>
  <c r="H427" i="10"/>
  <c r="I427" i="10" s="1"/>
  <c r="H306" i="10"/>
  <c r="I306" i="10" s="1"/>
  <c r="E379" i="10"/>
  <c r="H224" i="10"/>
  <c r="I224" i="10" s="1"/>
  <c r="H367" i="10"/>
  <c r="I367" i="10" s="1"/>
  <c r="E458" i="10"/>
  <c r="H237" i="10"/>
  <c r="I237" i="10" s="1"/>
  <c r="H312" i="10"/>
  <c r="I312" i="10" s="1"/>
  <c r="E111" i="10"/>
  <c r="E154" i="10"/>
  <c r="E326" i="10"/>
  <c r="H453" i="10"/>
  <c r="I453" i="10" s="1"/>
  <c r="E32" i="10"/>
  <c r="H403" i="10"/>
  <c r="I403" i="10" s="1"/>
  <c r="E162" i="10"/>
  <c r="E189" i="10"/>
  <c r="E179" i="10"/>
  <c r="E460" i="10"/>
  <c r="E366" i="10"/>
  <c r="E181" i="10"/>
  <c r="H213" i="10"/>
  <c r="I213" i="10" s="1"/>
  <c r="E377" i="10"/>
  <c r="E388" i="10"/>
  <c r="H19" i="10"/>
  <c r="I19" i="10" s="1"/>
  <c r="H229" i="10"/>
  <c r="I229" i="10" s="1"/>
  <c r="H146" i="10"/>
  <c r="I146" i="10" s="1"/>
  <c r="H72" i="10"/>
  <c r="I72" i="10" s="1"/>
  <c r="H232" i="10"/>
  <c r="I232" i="10" s="1"/>
  <c r="H144" i="10"/>
  <c r="I144" i="10" s="1"/>
  <c r="H443" i="10"/>
  <c r="I443" i="10" s="1"/>
  <c r="H333" i="10"/>
  <c r="I333" i="10" s="1"/>
  <c r="H320" i="10"/>
  <c r="I320" i="10" s="1"/>
  <c r="H222" i="10"/>
  <c r="I222" i="10" s="1"/>
  <c r="H281" i="10"/>
  <c r="I281" i="10" s="1"/>
  <c r="H315" i="10"/>
  <c r="I315" i="10" s="1"/>
  <c r="H187" i="10"/>
  <c r="I187" i="10" s="1"/>
  <c r="H287" i="10"/>
  <c r="I287" i="10" s="1"/>
  <c r="E117" i="10"/>
  <c r="H346" i="10"/>
  <c r="I346" i="10" s="1"/>
  <c r="E194" i="10"/>
  <c r="E263" i="10"/>
  <c r="H70" i="10"/>
  <c r="I70" i="10" s="1"/>
  <c r="E319" i="10"/>
  <c r="H167" i="10"/>
  <c r="I167" i="10" s="1"/>
  <c r="H307" i="10"/>
  <c r="I307" i="10" s="1"/>
  <c r="H152" i="10"/>
  <c r="I152" i="10" s="1"/>
  <c r="H57" i="10"/>
  <c r="I57" i="10" s="1"/>
  <c r="E333" i="10"/>
  <c r="H276" i="10"/>
  <c r="I276" i="10" s="1"/>
  <c r="H114" i="10"/>
  <c r="I114" i="10" s="1"/>
  <c r="H45" i="10"/>
  <c r="I45" i="10" s="1"/>
  <c r="E143" i="10"/>
  <c r="E296" i="10"/>
  <c r="E384" i="10"/>
  <c r="H290" i="10"/>
  <c r="I290" i="10" s="1"/>
  <c r="H135" i="10"/>
  <c r="I135" i="10" s="1"/>
  <c r="E268" i="10"/>
  <c r="H241" i="10"/>
  <c r="I241" i="10" s="1"/>
  <c r="E171" i="10"/>
  <c r="H456" i="10"/>
  <c r="I456" i="10" s="1"/>
  <c r="E248" i="10"/>
  <c r="H283" i="10"/>
  <c r="I283" i="10" s="1"/>
  <c r="E48" i="10"/>
  <c r="E281" i="10"/>
  <c r="E469" i="10"/>
  <c r="H58" i="10"/>
  <c r="I58" i="10" s="1"/>
  <c r="H293" i="10"/>
  <c r="I293" i="10" s="1"/>
  <c r="E163" i="10"/>
  <c r="H121" i="10"/>
  <c r="I121" i="10" s="1"/>
  <c r="E160" i="10"/>
  <c r="H308" i="10"/>
  <c r="I308" i="10" s="1"/>
  <c r="H395" i="10"/>
  <c r="I395" i="10" s="1"/>
  <c r="H207" i="10"/>
  <c r="I207" i="10" s="1"/>
  <c r="E54" i="10"/>
  <c r="E407" i="10"/>
  <c r="E317" i="10"/>
  <c r="E391" i="10"/>
  <c r="H113" i="10"/>
  <c r="I113" i="10" s="1"/>
  <c r="H155" i="10"/>
  <c r="I155" i="10" s="1"/>
  <c r="E272" i="10"/>
  <c r="E123" i="10"/>
  <c r="E61" i="10"/>
  <c r="E89" i="10"/>
  <c r="H332" i="10"/>
  <c r="I332" i="10" s="1"/>
  <c r="E33" i="10"/>
  <c r="E358" i="10"/>
  <c r="H126" i="10"/>
  <c r="I126" i="10" s="1"/>
  <c r="H139" i="10"/>
  <c r="I139" i="10" s="1"/>
  <c r="E195" i="10"/>
  <c r="H322" i="10"/>
  <c r="I322" i="10" s="1"/>
  <c r="E385" i="10"/>
  <c r="E299" i="10"/>
  <c r="E345" i="10"/>
  <c r="H160" i="10"/>
  <c r="I160" i="10" s="1"/>
  <c r="E265" i="10"/>
  <c r="E393" i="10"/>
  <c r="H370" i="10"/>
  <c r="I370" i="10" s="1"/>
  <c r="E109" i="10"/>
  <c r="E259" i="10"/>
  <c r="H273" i="10"/>
  <c r="I273" i="10" s="1"/>
  <c r="E68" i="10"/>
  <c r="H435" i="10"/>
  <c r="I435" i="10" s="1"/>
  <c r="H430" i="10"/>
  <c r="I430" i="10" s="1"/>
  <c r="H212" i="10"/>
  <c r="I212" i="10" s="1"/>
  <c r="H410" i="10"/>
  <c r="I410" i="10" s="1"/>
  <c r="H131" i="10"/>
  <c r="I131" i="10" s="1"/>
  <c r="E164" i="10"/>
  <c r="E261" i="10"/>
  <c r="E107" i="10"/>
  <c r="E438" i="10"/>
  <c r="H39" i="10"/>
  <c r="I39" i="10" s="1"/>
  <c r="E81" i="10"/>
  <c r="E200" i="10"/>
  <c r="E303" i="10"/>
  <c r="E132" i="10"/>
  <c r="E126" i="10"/>
  <c r="H94" i="10"/>
  <c r="I94" i="10" s="1"/>
  <c r="E328" i="10"/>
  <c r="E27" i="10"/>
  <c r="H352" i="10"/>
  <c r="I352" i="10" s="1"/>
  <c r="H462" i="10"/>
  <c r="I462" i="10" s="1"/>
  <c r="E216" i="10"/>
  <c r="H340" i="10"/>
  <c r="I340" i="10" s="1"/>
  <c r="H215" i="10"/>
  <c r="I215" i="10" s="1"/>
  <c r="E306" i="10"/>
  <c r="E22" i="10"/>
  <c r="H420" i="10"/>
  <c r="I420" i="10" s="1"/>
  <c r="E409" i="10"/>
  <c r="E145" i="10"/>
  <c r="E457" i="10"/>
  <c r="E247" i="10"/>
  <c r="H361" i="10"/>
  <c r="I361" i="10" s="1"/>
  <c r="H275" i="10"/>
  <c r="I275" i="10" s="1"/>
  <c r="H158" i="10"/>
  <c r="I158" i="10" s="1"/>
  <c r="E298" i="10"/>
  <c r="E330" i="10"/>
  <c r="H278" i="10"/>
  <c r="I278" i="10" s="1"/>
  <c r="H381" i="10"/>
  <c r="I381" i="10" s="1"/>
  <c r="H119" i="10"/>
  <c r="I119" i="10" s="1"/>
  <c r="H355" i="10"/>
  <c r="I355" i="10" s="1"/>
  <c r="E425" i="10"/>
  <c r="H25" i="10"/>
  <c r="I25" i="10" s="1"/>
  <c r="H325" i="10"/>
  <c r="I325" i="10" s="1"/>
  <c r="E225" i="10"/>
  <c r="H327" i="10"/>
  <c r="I327" i="10" s="1"/>
  <c r="H107" i="10"/>
  <c r="I107" i="10" s="1"/>
  <c r="H466" i="10"/>
  <c r="I466" i="10" s="1"/>
  <c r="E413" i="10"/>
  <c r="H330" i="10"/>
  <c r="I330" i="10" s="1"/>
  <c r="H254" i="10"/>
  <c r="I254" i="10" s="1"/>
  <c r="E327" i="10"/>
  <c r="H122" i="10"/>
  <c r="I122" i="10" s="1"/>
  <c r="E114" i="10"/>
  <c r="E228" i="10"/>
  <c r="H244" i="10"/>
  <c r="I244" i="10" s="1"/>
  <c r="E428" i="10"/>
  <c r="E422" i="10"/>
  <c r="E356" i="10"/>
  <c r="E354" i="10"/>
  <c r="E91" i="10"/>
  <c r="H316" i="10"/>
  <c r="I316" i="10" s="1"/>
  <c r="E128" i="10"/>
  <c r="E93" i="10"/>
  <c r="E375" i="10"/>
  <c r="E75" i="10"/>
  <c r="H436" i="10"/>
  <c r="I436" i="10" s="1"/>
  <c r="E104" i="10"/>
  <c r="H411" i="10"/>
  <c r="I411" i="10" s="1"/>
  <c r="H391" i="10"/>
  <c r="I391" i="10" s="1"/>
  <c r="H366" i="10"/>
  <c r="I366" i="10" s="1"/>
  <c r="E218" i="10"/>
  <c r="E214" i="10"/>
  <c r="H385" i="10"/>
  <c r="I385" i="10" s="1"/>
  <c r="H459" i="10"/>
  <c r="I459" i="10" s="1"/>
  <c r="E150" i="10"/>
  <c r="E187" i="10"/>
  <c r="E84" i="10"/>
  <c r="E118" i="10"/>
  <c r="H236" i="10"/>
  <c r="I236" i="10" s="1"/>
  <c r="E368" i="10"/>
  <c r="E90" i="10"/>
  <c r="E129" i="10"/>
  <c r="H285" i="10"/>
  <c r="I285" i="10" s="1"/>
  <c r="E347" i="10"/>
  <c r="E98" i="10"/>
  <c r="H205" i="10"/>
  <c r="I205" i="10" s="1"/>
  <c r="E178" i="10"/>
  <c r="H166" i="10"/>
  <c r="I166" i="10" s="1"/>
  <c r="H99" i="10"/>
  <c r="I99" i="10" s="1"/>
  <c r="H247" i="10"/>
  <c r="I247" i="10" s="1"/>
  <c r="E40" i="10"/>
  <c r="H242" i="10"/>
  <c r="I242" i="10" s="1"/>
  <c r="H359" i="10"/>
  <c r="I359" i="10" s="1"/>
  <c r="H21" i="10"/>
  <c r="I21" i="10" s="1"/>
  <c r="H127" i="10"/>
  <c r="I127" i="10" s="1"/>
  <c r="H55" i="10"/>
  <c r="I55" i="10" s="1"/>
  <c r="H469" i="10"/>
  <c r="I469" i="10" s="1"/>
  <c r="H192" i="10"/>
  <c r="I192" i="10" s="1"/>
  <c r="H188" i="10"/>
  <c r="I188" i="10" s="1"/>
  <c r="E467" i="10"/>
  <c r="H44" i="10"/>
  <c r="I44" i="10" s="1"/>
  <c r="H433" i="10"/>
  <c r="I433" i="10" s="1"/>
  <c r="E293" i="10"/>
  <c r="H28" i="10"/>
  <c r="I28" i="10" s="1"/>
  <c r="E190" i="10"/>
  <c r="H84" i="10"/>
  <c r="I84" i="10" s="1"/>
  <c r="H115" i="10"/>
  <c r="I115" i="10" s="1"/>
  <c r="H89" i="10"/>
  <c r="I89" i="10" s="1"/>
  <c r="H365" i="10"/>
  <c r="I365" i="10" s="1"/>
  <c r="H344" i="10"/>
  <c r="I344" i="10" s="1"/>
  <c r="H339" i="10"/>
  <c r="I339" i="10" s="1"/>
  <c r="E176" i="10"/>
  <c r="H375" i="10"/>
  <c r="I375" i="10" s="1"/>
  <c r="E331" i="10"/>
  <c r="H363" i="10"/>
  <c r="I363" i="10" s="1"/>
  <c r="E183" i="10"/>
  <c r="H40" i="10"/>
  <c r="I40" i="10" s="1"/>
  <c r="E431" i="10"/>
  <c r="E141" i="10"/>
  <c r="H202" i="10"/>
  <c r="I202" i="10" s="1"/>
  <c r="H150" i="10"/>
  <c r="I150" i="10" s="1"/>
  <c r="E321" i="10"/>
  <c r="H26" i="10"/>
  <c r="I26" i="10" s="1"/>
  <c r="H80" i="10"/>
  <c r="I80" i="10" s="1"/>
  <c r="E122" i="10"/>
  <c r="H271" i="10"/>
  <c r="I271" i="10" s="1"/>
  <c r="H182" i="10"/>
  <c r="I182" i="10" s="1"/>
  <c r="E276" i="10"/>
  <c r="E251" i="10"/>
  <c r="E24" i="10"/>
  <c r="E173" i="10"/>
  <c r="H286" i="10"/>
  <c r="I286" i="10" s="1"/>
  <c r="H348" i="10"/>
  <c r="I348" i="10" s="1"/>
  <c r="E58" i="10"/>
  <c r="E198" i="10"/>
  <c r="H429" i="10"/>
  <c r="I429" i="10" s="1"/>
  <c r="H380" i="10"/>
  <c r="I380" i="10" s="1"/>
  <c r="E448" i="10"/>
  <c r="H171" i="10"/>
  <c r="I171" i="10" s="1"/>
  <c r="H228" i="10"/>
  <c r="I228" i="10" s="1"/>
  <c r="H201" i="10"/>
  <c r="I201" i="10" s="1"/>
  <c r="E23" i="10"/>
  <c r="H437" i="10"/>
  <c r="I437" i="10" s="1"/>
  <c r="H282" i="10"/>
  <c r="I282" i="10" s="1"/>
  <c r="H165" i="10"/>
  <c r="I165" i="10" s="1"/>
  <c r="H112" i="10"/>
  <c r="I112" i="10" s="1"/>
  <c r="E353" i="10"/>
  <c r="H408" i="10"/>
  <c r="I408" i="10" s="1"/>
  <c r="E29" i="10"/>
  <c r="E210" i="10"/>
  <c r="H358" i="10"/>
  <c r="I358" i="10" s="1"/>
  <c r="H22" i="10"/>
  <c r="I22" i="10" s="1"/>
  <c r="H29" i="10"/>
  <c r="I29" i="10" s="1"/>
  <c r="H100" i="10"/>
  <c r="I100" i="10" s="1"/>
  <c r="H446" i="10"/>
  <c r="I446" i="10" s="1"/>
  <c r="E125" i="10"/>
  <c r="H350" i="10"/>
  <c r="I350" i="10" s="1"/>
  <c r="H177" i="10"/>
  <c r="I177" i="10" s="1"/>
  <c r="E158" i="10"/>
  <c r="H364" i="10"/>
  <c r="I364" i="10" s="1"/>
  <c r="E203" i="10"/>
  <c r="H92" i="10"/>
  <c r="I92" i="10" s="1"/>
  <c r="H209" i="10"/>
  <c r="I209" i="10" s="1"/>
  <c r="H124" i="10"/>
  <c r="I124" i="10" s="1"/>
  <c r="H291" i="10"/>
  <c r="I291" i="10" s="1"/>
  <c r="H372" i="10"/>
  <c r="I372" i="10" s="1"/>
  <c r="H421" i="10"/>
  <c r="I421" i="10" s="1"/>
  <c r="H108" i="10"/>
  <c r="I108" i="10" s="1"/>
  <c r="H413" i="10"/>
  <c r="I413" i="10" s="1"/>
  <c r="E344" i="10"/>
  <c r="E223" i="10"/>
  <c r="E101" i="10"/>
  <c r="H163" i="10"/>
  <c r="I163" i="10" s="1"/>
  <c r="H331" i="10"/>
  <c r="I331" i="10" s="1"/>
  <c r="E280" i="10"/>
  <c r="E395" i="10"/>
  <c r="E400" i="10"/>
  <c r="H301" i="10"/>
  <c r="I301" i="10" s="1"/>
  <c r="H317" i="10"/>
  <c r="I317" i="10" s="1"/>
  <c r="H261" i="10"/>
  <c r="I261" i="10" s="1"/>
  <c r="H378" i="10"/>
  <c r="I378" i="10" s="1"/>
  <c r="H62" i="10"/>
  <c r="I62" i="10" s="1"/>
  <c r="E238" i="10"/>
  <c r="H134" i="10"/>
  <c r="I134" i="10" s="1"/>
  <c r="H450" i="10"/>
  <c r="I450" i="10" s="1"/>
  <c r="E197" i="10"/>
  <c r="H356" i="10"/>
  <c r="I356" i="10" s="1"/>
  <c r="H422" i="10"/>
  <c r="I422" i="10" s="1"/>
  <c r="H265" i="10"/>
  <c r="I265" i="10" s="1"/>
  <c r="H73" i="10"/>
  <c r="I73" i="10" s="1"/>
  <c r="E213" i="10"/>
  <c r="E363" i="10"/>
  <c r="H431" i="10"/>
  <c r="I431" i="10" s="1"/>
  <c r="E42" i="10"/>
  <c r="H162" i="10"/>
  <c r="I162" i="10" s="1"/>
  <c r="E140" i="10"/>
  <c r="E177" i="10"/>
  <c r="E302" i="10"/>
  <c r="E288" i="10"/>
  <c r="E320" i="10"/>
  <c r="E119" i="10"/>
  <c r="H260" i="10"/>
  <c r="I260" i="10" s="1"/>
  <c r="H110" i="10"/>
  <c r="I110" i="10" s="1"/>
  <c r="E466" i="10"/>
  <c r="H351" i="10"/>
  <c r="I351" i="10" s="1"/>
  <c r="E131" i="10"/>
  <c r="E43" i="10"/>
  <c r="H48" i="10"/>
  <c r="I48" i="10" s="1"/>
  <c r="H117" i="10"/>
  <c r="I117" i="10" s="1"/>
  <c r="H341" i="10"/>
  <c r="I341" i="10" s="1"/>
  <c r="E85" i="10"/>
  <c r="H20" i="10"/>
  <c r="I20" i="10" s="1"/>
  <c r="E38" i="10"/>
  <c r="E135" i="10"/>
  <c r="E217" i="10"/>
  <c r="H173" i="10"/>
  <c r="I173" i="10" s="1"/>
  <c r="H461" i="10"/>
  <c r="I461" i="10" s="1"/>
  <c r="E250" i="10"/>
  <c r="E418" i="10"/>
  <c r="E433" i="10"/>
  <c r="E437" i="10"/>
  <c r="H386" i="10"/>
  <c r="I386" i="10" s="1"/>
  <c r="E253" i="10"/>
  <c r="H140" i="10"/>
  <c r="I140" i="10" s="1"/>
  <c r="E26" i="10"/>
  <c r="E237" i="10"/>
  <c r="H445" i="10"/>
  <c r="I445" i="10" s="1"/>
  <c r="E316" i="10"/>
  <c r="H91" i="10"/>
  <c r="I91" i="10" s="1"/>
  <c r="H27" i="10"/>
  <c r="I27" i="10" s="1"/>
  <c r="H179" i="10"/>
  <c r="I179" i="10" s="1"/>
  <c r="E454" i="10"/>
  <c r="E311" i="10"/>
  <c r="E36" i="10"/>
  <c r="E34" i="10"/>
  <c r="H434" i="10"/>
  <c r="I434" i="10" s="1"/>
  <c r="H129" i="10"/>
  <c r="I129" i="10" s="1"/>
  <c r="E49" i="10"/>
  <c r="E420" i="10"/>
  <c r="H109" i="10"/>
  <c r="I109" i="10" s="1"/>
  <c r="E335" i="10"/>
  <c r="E362" i="10"/>
  <c r="H432" i="10"/>
  <c r="I432" i="10" s="1"/>
  <c r="E424" i="10"/>
  <c r="E88" i="10"/>
  <c r="E236" i="10"/>
  <c r="E53" i="10"/>
  <c r="E459" i="10"/>
  <c r="H376" i="10"/>
  <c r="I376" i="10" s="1"/>
  <c r="H180" i="10"/>
  <c r="I180" i="10" s="1"/>
  <c r="E405" i="10"/>
  <c r="H34" i="10"/>
  <c r="I34" i="10" s="1"/>
  <c r="E381" i="10"/>
  <c r="H448" i="10"/>
  <c r="I448" i="10" s="1"/>
  <c r="H194" i="10"/>
  <c r="I194" i="10" s="1"/>
  <c r="E64" i="10"/>
  <c r="H60" i="10"/>
  <c r="I60" i="10" s="1"/>
  <c r="E441" i="10"/>
  <c r="H297" i="10"/>
  <c r="I297" i="10" s="1"/>
  <c r="E185" i="10"/>
  <c r="E440" i="10"/>
  <c r="E249" i="10"/>
  <c r="E229" i="10"/>
  <c r="H268" i="10"/>
  <c r="I268" i="10" s="1"/>
  <c r="E208" i="10"/>
  <c r="H203" i="10"/>
  <c r="I203" i="10" s="1"/>
  <c r="H51" i="10"/>
  <c r="I51" i="10" s="1"/>
  <c r="E97" i="10"/>
  <c r="E443" i="10"/>
  <c r="E285" i="10"/>
  <c r="H61" i="11"/>
  <c r="I61" i="11" s="1"/>
  <c r="E316" i="11"/>
  <c r="H23" i="11"/>
  <c r="I23" i="11" s="1"/>
  <c r="H151" i="11"/>
  <c r="I151" i="11" s="1"/>
  <c r="H280" i="11"/>
  <c r="I280" i="11" s="1"/>
  <c r="H260" i="11"/>
  <c r="I260" i="11" s="1"/>
  <c r="E205" i="11"/>
  <c r="H86" i="11"/>
  <c r="I86" i="11" s="1"/>
  <c r="E42" i="11"/>
  <c r="E318" i="11"/>
  <c r="E15" i="11"/>
  <c r="E16" i="11" s="1"/>
  <c r="H24" i="11"/>
  <c r="I24" i="11" s="1"/>
  <c r="H298" i="11"/>
  <c r="I298" i="11" s="1"/>
  <c r="E14" i="11"/>
  <c r="H420" i="11"/>
  <c r="I420" i="11" s="1"/>
  <c r="H246" i="11"/>
  <c r="I246" i="11" s="1"/>
  <c r="H343" i="11"/>
  <c r="I343" i="11" s="1"/>
  <c r="E324" i="11"/>
  <c r="H85" i="11"/>
  <c r="I85" i="11" s="1"/>
  <c r="E233" i="11"/>
  <c r="E286" i="11"/>
  <c r="H469" i="11"/>
  <c r="I469" i="11" s="1"/>
  <c r="H141" i="11"/>
  <c r="I141" i="11" s="1"/>
  <c r="E246" i="11"/>
  <c r="E87" i="11"/>
  <c r="H51" i="11"/>
  <c r="I51" i="11" s="1"/>
  <c r="H112" i="11"/>
  <c r="I112" i="11" s="1"/>
  <c r="E299" i="11"/>
  <c r="E383" i="11"/>
  <c r="E27" i="11"/>
  <c r="E161" i="11"/>
  <c r="H245" i="11"/>
  <c r="I245" i="11" s="1"/>
  <c r="H282" i="11"/>
  <c r="I282" i="11" s="1"/>
  <c r="E356" i="11"/>
  <c r="H405" i="11"/>
  <c r="I405" i="11" s="1"/>
  <c r="H454" i="11"/>
  <c r="I454" i="11" s="1"/>
  <c r="E278" i="11"/>
  <c r="H224" i="11"/>
  <c r="I224" i="11" s="1"/>
  <c r="E259" i="11"/>
  <c r="H315" i="11"/>
  <c r="I315" i="11" s="1"/>
  <c r="E392" i="11"/>
  <c r="E377" i="11"/>
  <c r="H87" i="11"/>
  <c r="I87" i="11" s="1"/>
  <c r="H155" i="11"/>
  <c r="I155" i="11" s="1"/>
  <c r="E169" i="11"/>
  <c r="H119" i="11"/>
  <c r="I119" i="11" s="1"/>
  <c r="H351" i="11"/>
  <c r="I351" i="11" s="1"/>
  <c r="H46" i="11"/>
  <c r="I46" i="11" s="1"/>
  <c r="H222" i="11"/>
  <c r="I222" i="11" s="1"/>
  <c r="E62" i="11"/>
  <c r="H391" i="11"/>
  <c r="I391" i="11" s="1"/>
  <c r="H406" i="11"/>
  <c r="I406" i="11" s="1"/>
  <c r="E26" i="11"/>
  <c r="H453" i="11"/>
  <c r="I453" i="11" s="1"/>
  <c r="H32" i="11"/>
  <c r="I32" i="11" s="1"/>
  <c r="E204" i="11"/>
  <c r="E107" i="11"/>
  <c r="E215" i="11"/>
  <c r="H144" i="11"/>
  <c r="I144" i="11" s="1"/>
  <c r="H42" i="11"/>
  <c r="I42" i="11" s="1"/>
  <c r="E78" i="11"/>
  <c r="E140" i="11"/>
  <c r="H95" i="11"/>
  <c r="I95" i="11" s="1"/>
  <c r="E156" i="11"/>
  <c r="E234" i="11"/>
  <c r="H347" i="11"/>
  <c r="I347" i="11" s="1"/>
  <c r="E326" i="11"/>
  <c r="H207" i="11"/>
  <c r="I207" i="11" s="1"/>
  <c r="H43" i="11"/>
  <c r="I43" i="11" s="1"/>
  <c r="E103" i="11"/>
  <c r="E85" i="11"/>
  <c r="H25" i="11"/>
  <c r="I25" i="11" s="1"/>
  <c r="E236" i="11"/>
  <c r="E453" i="11"/>
  <c r="H323" i="11"/>
  <c r="I323" i="11" s="1"/>
  <c r="E147" i="11"/>
  <c r="E337" i="11"/>
  <c r="H236" i="11"/>
  <c r="I236" i="11" s="1"/>
  <c r="H393" i="11"/>
  <c r="I393" i="11" s="1"/>
  <c r="H279" i="11"/>
  <c r="I279" i="11" s="1"/>
  <c r="H208" i="11"/>
  <c r="I208" i="11" s="1"/>
  <c r="H218" i="11"/>
  <c r="I218" i="11" s="1"/>
  <c r="E153" i="11"/>
  <c r="H272" i="11"/>
  <c r="I272" i="11" s="1"/>
  <c r="E315" i="11"/>
  <c r="H165" i="11"/>
  <c r="I165" i="11" s="1"/>
  <c r="E302" i="11"/>
  <c r="E122" i="11"/>
  <c r="H407" i="11"/>
  <c r="I407" i="11" s="1"/>
  <c r="E63" i="11"/>
  <c r="E310" i="11"/>
  <c r="H258" i="11"/>
  <c r="I258" i="11" s="1"/>
  <c r="H143" i="11"/>
  <c r="I143" i="11" s="1"/>
  <c r="E197" i="11"/>
  <c r="H394" i="11"/>
  <c r="I394" i="11" s="1"/>
  <c r="E415" i="11"/>
  <c r="H411" i="11"/>
  <c r="I411" i="11" s="1"/>
  <c r="E40" i="11"/>
  <c r="H200" i="11"/>
  <c r="I200" i="11" s="1"/>
  <c r="E291" i="11"/>
  <c r="E106" i="11"/>
  <c r="H457" i="11"/>
  <c r="I457" i="11" s="1"/>
  <c r="H173" i="11"/>
  <c r="I173" i="11" s="1"/>
  <c r="E249" i="11"/>
  <c r="E67" i="11"/>
  <c r="H396" i="11"/>
  <c r="I396" i="11" s="1"/>
  <c r="E341" i="11"/>
  <c r="E420" i="11"/>
  <c r="E260" i="11"/>
  <c r="H233" i="11"/>
  <c r="I233" i="11" s="1"/>
  <c r="E93" i="11"/>
  <c r="H220" i="11"/>
  <c r="I220" i="11" s="1"/>
  <c r="E160" i="11"/>
  <c r="E372" i="11"/>
  <c r="H415" i="11"/>
  <c r="I415" i="11" s="1"/>
  <c r="H74" i="11"/>
  <c r="I74" i="11" s="1"/>
  <c r="H196" i="11"/>
  <c r="I196" i="11" s="1"/>
  <c r="E368" i="11"/>
  <c r="E146" i="11"/>
  <c r="H194" i="11"/>
  <c r="I194" i="11" s="1"/>
  <c r="E410" i="11"/>
  <c r="E191" i="11"/>
  <c r="E41" i="11"/>
  <c r="H309" i="11"/>
  <c r="I309" i="11" s="1"/>
  <c r="E462" i="11"/>
  <c r="H52" i="11"/>
  <c r="I52" i="11" s="1"/>
  <c r="H429" i="11"/>
  <c r="I429" i="11" s="1"/>
  <c r="H409" i="11"/>
  <c r="I409" i="11" s="1"/>
  <c r="H268" i="11"/>
  <c r="I268" i="11" s="1"/>
  <c r="H108" i="11"/>
  <c r="I108" i="11" s="1"/>
  <c r="E320" i="11"/>
  <c r="E279" i="11"/>
  <c r="E289" i="11"/>
  <c r="E441" i="11"/>
  <c r="E58" i="11"/>
  <c r="H301" i="11"/>
  <c r="I301" i="11" s="1"/>
  <c r="H49" i="11"/>
  <c r="I49" i="11" s="1"/>
  <c r="E116" i="11"/>
  <c r="H212" i="11"/>
  <c r="I212" i="11" s="1"/>
  <c r="E29" i="11"/>
  <c r="H326" i="11"/>
  <c r="I326" i="11" s="1"/>
  <c r="E266" i="11"/>
  <c r="E334" i="11"/>
  <c r="E207" i="11"/>
  <c r="E184" i="11"/>
  <c r="E164" i="11"/>
  <c r="E118" i="11"/>
  <c r="E176" i="11"/>
  <c r="E335" i="11"/>
  <c r="E80" i="11"/>
  <c r="H386" i="11"/>
  <c r="I386" i="11" s="1"/>
  <c r="E444" i="11"/>
  <c r="E413" i="11"/>
  <c r="E51" i="11"/>
  <c r="E199" i="11"/>
  <c r="E297" i="11"/>
  <c r="H209" i="11"/>
  <c r="I209" i="11" s="1"/>
  <c r="E391" i="11"/>
  <c r="H22" i="11"/>
  <c r="I22" i="11" s="1"/>
  <c r="E53" i="11"/>
  <c r="H117" i="11"/>
  <c r="I117" i="11" s="1"/>
  <c r="H283" i="11"/>
  <c r="I283" i="11" s="1"/>
  <c r="E220" i="11"/>
  <c r="E65" i="11"/>
  <c r="E423" i="11"/>
  <c r="E83" i="11"/>
  <c r="H254" i="11"/>
  <c r="I254" i="11" s="1"/>
  <c r="H111" i="11"/>
  <c r="I111" i="11" s="1"/>
  <c r="H237" i="11"/>
  <c r="I237" i="11" s="1"/>
  <c r="E274" i="11"/>
  <c r="H58" i="11"/>
  <c r="I58" i="11" s="1"/>
  <c r="E331" i="11"/>
  <c r="E255" i="11"/>
  <c r="H161" i="11"/>
  <c r="I161" i="11" s="1"/>
  <c r="E143" i="11"/>
  <c r="H203" i="11"/>
  <c r="I203" i="11" s="1"/>
  <c r="H123" i="11"/>
  <c r="I123" i="11" s="1"/>
  <c r="E200" i="11"/>
  <c r="E145" i="11"/>
  <c r="E287" i="11"/>
  <c r="E44" i="11"/>
  <c r="E48" i="11"/>
  <c r="E398" i="11"/>
  <c r="E418" i="11"/>
  <c r="H159" i="11"/>
  <c r="I159" i="11" s="1"/>
  <c r="E131" i="11"/>
  <c r="H136" i="11"/>
  <c r="I136" i="11" s="1"/>
  <c r="H442" i="11"/>
  <c r="I442" i="11" s="1"/>
  <c r="E251" i="11"/>
  <c r="H206" i="11"/>
  <c r="I206" i="11" s="1"/>
  <c r="H39" i="11"/>
  <c r="I39" i="11" s="1"/>
  <c r="E311" i="11"/>
  <c r="E359" i="11"/>
  <c r="E281" i="11"/>
  <c r="H167" i="11"/>
  <c r="I167" i="11" s="1"/>
  <c r="E113" i="11"/>
  <c r="E460" i="11"/>
  <c r="E428" i="11"/>
  <c r="E193" i="11"/>
  <c r="E405" i="11"/>
  <c r="H118" i="11"/>
  <c r="I118" i="11" s="1"/>
  <c r="H133" i="11"/>
  <c r="I133" i="11" s="1"/>
  <c r="H166" i="11"/>
  <c r="I166" i="11" s="1"/>
  <c r="H199" i="11"/>
  <c r="I199" i="11" s="1"/>
  <c r="E390" i="11"/>
  <c r="H79" i="11"/>
  <c r="I79" i="11" s="1"/>
  <c r="E158" i="11"/>
  <c r="E76" i="11"/>
  <c r="H354" i="11"/>
  <c r="I354" i="11" s="1"/>
  <c r="H353" i="11"/>
  <c r="I353" i="11" s="1"/>
  <c r="E463" i="11"/>
  <c r="H383" i="11"/>
  <c r="I383" i="11" s="1"/>
  <c r="E95" i="11"/>
  <c r="E221" i="11"/>
  <c r="E429" i="11"/>
  <c r="E181" i="11"/>
  <c r="E175" i="11"/>
  <c r="H291" i="11"/>
  <c r="I291" i="11" s="1"/>
  <c r="E134" i="11"/>
  <c r="H243" i="11"/>
  <c r="I243" i="11" s="1"/>
  <c r="E254" i="11"/>
  <c r="E162" i="11"/>
  <c r="H128" i="11"/>
  <c r="I128" i="11" s="1"/>
  <c r="H311" i="11"/>
  <c r="I311" i="11" s="1"/>
  <c r="H334" i="11"/>
  <c r="I334" i="11" s="1"/>
  <c r="E101" i="11"/>
  <c r="H230" i="11"/>
  <c r="I230" i="11" s="1"/>
  <c r="H181" i="11"/>
  <c r="I181" i="11" s="1"/>
  <c r="H77" i="11"/>
  <c r="I77" i="11" s="1"/>
  <c r="H357" i="11"/>
  <c r="I357" i="11" s="1"/>
  <c r="E190" i="11"/>
  <c r="E157" i="11"/>
  <c r="E406" i="11"/>
  <c r="H171" i="11"/>
  <c r="I171" i="11" s="1"/>
  <c r="H113" i="11"/>
  <c r="I113" i="11" s="1"/>
  <c r="H229" i="11"/>
  <c r="I229" i="11" s="1"/>
  <c r="H433" i="11"/>
  <c r="I433" i="11" s="1"/>
  <c r="H422" i="11"/>
  <c r="I422" i="11" s="1"/>
  <c r="E443" i="11"/>
  <c r="E54" i="11"/>
  <c r="E458" i="11"/>
  <c r="H432" i="11"/>
  <c r="I432" i="11" s="1"/>
  <c r="E96" i="11"/>
  <c r="H78" i="11"/>
  <c r="I78" i="11" s="1"/>
  <c r="H381" i="11"/>
  <c r="I381" i="11" s="1"/>
  <c r="H182" i="11"/>
  <c r="I182" i="11" s="1"/>
  <c r="H81" i="11"/>
  <c r="I81" i="11" s="1"/>
  <c r="E312" i="11"/>
  <c r="H211" i="11"/>
  <c r="I211" i="11" s="1"/>
  <c r="H293" i="11"/>
  <c r="I293" i="11" s="1"/>
  <c r="E206" i="11"/>
  <c r="E264" i="11"/>
  <c r="H28" i="11"/>
  <c r="I28" i="11" s="1"/>
  <c r="H328" i="11"/>
  <c r="I328" i="11" s="1"/>
  <c r="E35" i="11"/>
  <c r="E129" i="11"/>
  <c r="E152" i="11"/>
  <c r="H164" i="11"/>
  <c r="I164" i="11" s="1"/>
  <c r="E273" i="11"/>
  <c r="E136" i="11"/>
  <c r="H356" i="11"/>
  <c r="I356" i="11" s="1"/>
  <c r="E307" i="11"/>
  <c r="E104" i="11"/>
  <c r="H290" i="11"/>
  <c r="I290" i="11" s="1"/>
  <c r="E446" i="11"/>
  <c r="E466" i="11"/>
  <c r="E327" i="11"/>
  <c r="H302" i="11"/>
  <c r="I302" i="11" s="1"/>
  <c r="H88" i="11"/>
  <c r="I88" i="11" s="1"/>
  <c r="E56" i="11"/>
  <c r="H73" i="11"/>
  <c r="I73" i="11" s="1"/>
  <c r="H177" i="11"/>
  <c r="I177" i="11" s="1"/>
  <c r="E168" i="11"/>
  <c r="E308" i="11"/>
  <c r="E374" i="11"/>
  <c r="E442" i="11"/>
  <c r="E388" i="11"/>
  <c r="H285" i="11"/>
  <c r="I285" i="11" s="1"/>
  <c r="E333" i="11"/>
  <c r="E28" i="11"/>
  <c r="H400" i="11"/>
  <c r="I400" i="11" s="1"/>
  <c r="H225" i="11"/>
  <c r="I225" i="11" s="1"/>
  <c r="H414" i="11"/>
  <c r="I414" i="11" s="1"/>
  <c r="H89" i="11"/>
  <c r="I89" i="11" s="1"/>
  <c r="H148" i="11"/>
  <c r="I148" i="11" s="1"/>
  <c r="E469" i="11"/>
  <c r="E79" i="11"/>
  <c r="E36" i="11"/>
  <c r="H147" i="11"/>
  <c r="I147" i="11" s="1"/>
  <c r="H59" i="11"/>
  <c r="I59" i="11" s="1"/>
  <c r="E424" i="11"/>
  <c r="H417" i="11"/>
  <c r="I417" i="11" s="1"/>
  <c r="H368" i="11"/>
  <c r="I368" i="11" s="1"/>
  <c r="H436" i="11"/>
  <c r="I436" i="11" s="1"/>
  <c r="H371" i="11"/>
  <c r="I371" i="11" s="1"/>
  <c r="E300" i="11"/>
  <c r="H125" i="11"/>
  <c r="I125" i="11" s="1"/>
  <c r="H359" i="11"/>
  <c r="I359" i="11" s="1"/>
  <c r="H198" i="11"/>
  <c r="I198" i="11" s="1"/>
  <c r="H50" i="11"/>
  <c r="I50" i="11" s="1"/>
  <c r="E339" i="11"/>
  <c r="H288" i="11"/>
  <c r="I288" i="11" s="1"/>
  <c r="E211" i="11"/>
  <c r="H466" i="11"/>
  <c r="I466" i="11" s="1"/>
  <c r="H132" i="11"/>
  <c r="I132" i="11" s="1"/>
  <c r="H138" i="11"/>
  <c r="I138" i="11" s="1"/>
  <c r="E336" i="11"/>
  <c r="H27" i="11"/>
  <c r="I27" i="11" s="1"/>
  <c r="E210" i="11"/>
  <c r="E303" i="11"/>
  <c r="E468" i="11"/>
  <c r="H82" i="11"/>
  <c r="I82" i="11" s="1"/>
  <c r="H62" i="11"/>
  <c r="I62" i="11" s="1"/>
  <c r="H294" i="11"/>
  <c r="I294" i="11" s="1"/>
  <c r="E306" i="11"/>
  <c r="E99" i="11"/>
  <c r="E69" i="11"/>
  <c r="H223" i="11"/>
  <c r="I223" i="11" s="1"/>
  <c r="H424" i="11"/>
  <c r="I424" i="11" s="1"/>
  <c r="E342" i="11"/>
  <c r="E74" i="11"/>
  <c r="E317" i="11"/>
  <c r="E112" i="11"/>
  <c r="E224" i="11"/>
  <c r="H332" i="11"/>
  <c r="I332" i="11" s="1"/>
  <c r="H387" i="11"/>
  <c r="I387" i="11" s="1"/>
  <c r="E435" i="11"/>
  <c r="H377" i="11"/>
  <c r="I377" i="11" s="1"/>
  <c r="E382" i="11"/>
  <c r="E404" i="11"/>
  <c r="E213" i="11"/>
  <c r="H60" i="11"/>
  <c r="I60" i="11" s="1"/>
  <c r="H337" i="11"/>
  <c r="I337" i="11" s="1"/>
  <c r="E240" i="11"/>
  <c r="H278" i="11"/>
  <c r="I278" i="11" s="1"/>
  <c r="E343" i="11"/>
  <c r="H228" i="11"/>
  <c r="I228" i="11" s="1"/>
  <c r="H251" i="11"/>
  <c r="I251" i="11" s="1"/>
  <c r="E400" i="11"/>
  <c r="H445" i="11"/>
  <c r="I445" i="11" s="1"/>
  <c r="H191" i="11"/>
  <c r="I191" i="11" s="1"/>
  <c r="E344" i="11"/>
  <c r="E416" i="11"/>
  <c r="E235" i="11"/>
  <c r="E370" i="11"/>
  <c r="E209" i="11"/>
  <c r="H434" i="11"/>
  <c r="I434" i="11" s="1"/>
  <c r="H99" i="11"/>
  <c r="I99" i="11" s="1"/>
  <c r="E120" i="11"/>
  <c r="E401" i="11"/>
  <c r="E412" i="11"/>
  <c r="H270" i="11"/>
  <c r="I270" i="11" s="1"/>
  <c r="E38" i="11"/>
  <c r="E465" i="11"/>
  <c r="E309" i="11"/>
  <c r="E133" i="11"/>
  <c r="H461" i="11"/>
  <c r="I461" i="11" s="1"/>
  <c r="H352" i="11"/>
  <c r="I352" i="11" s="1"/>
  <c r="H369" i="11"/>
  <c r="I369" i="11" s="1"/>
  <c r="H214" i="11"/>
  <c r="I214" i="11" s="1"/>
  <c r="E348" i="11"/>
  <c r="E46" i="11"/>
  <c r="H322" i="11"/>
  <c r="I322" i="11" s="1"/>
  <c r="E25" i="11"/>
  <c r="E73" i="11"/>
  <c r="H48" i="11"/>
  <c r="I48" i="11" s="1"/>
  <c r="E434" i="11"/>
  <c r="E43" i="11"/>
  <c r="E253" i="11"/>
  <c r="H192" i="11"/>
  <c r="I192" i="11" s="1"/>
  <c r="H53" i="11"/>
  <c r="I53" i="11" s="1"/>
  <c r="E375" i="11"/>
  <c r="H19" i="11"/>
  <c r="H284" i="11"/>
  <c r="I284" i="11" s="1"/>
  <c r="H106" i="11"/>
  <c r="I106" i="11" s="1"/>
  <c r="H263" i="11"/>
  <c r="I263" i="11" s="1"/>
  <c r="E61" i="11"/>
  <c r="H70" i="11"/>
  <c r="I70" i="11" s="1"/>
  <c r="E421" i="11"/>
  <c r="H375" i="11"/>
  <c r="I375" i="11" s="1"/>
  <c r="H373" i="11"/>
  <c r="I373" i="11" s="1"/>
  <c r="E144" i="11"/>
  <c r="H379" i="11"/>
  <c r="I379" i="11" s="1"/>
  <c r="E126" i="11"/>
  <c r="E59" i="11"/>
  <c r="H261" i="11"/>
  <c r="I261" i="11" s="1"/>
  <c r="E109" i="11"/>
  <c r="E277" i="11"/>
  <c r="H299" i="11"/>
  <c r="I299" i="11" s="1"/>
  <c r="H447" i="11"/>
  <c r="I447" i="11" s="1"/>
  <c r="E212" i="11"/>
  <c r="E57" i="11"/>
  <c r="H184" i="11"/>
  <c r="I184" i="11" s="1"/>
  <c r="H158" i="11"/>
  <c r="I158" i="11" s="1"/>
  <c r="E267" i="11"/>
  <c r="E298" i="11"/>
  <c r="E171" i="11"/>
  <c r="E304" i="11"/>
  <c r="E89" i="11"/>
  <c r="E369" i="11"/>
  <c r="H257" i="11"/>
  <c r="I257" i="11" s="1"/>
  <c r="H109" i="11"/>
  <c r="I109" i="11" s="1"/>
  <c r="E437" i="11"/>
  <c r="H186" i="11"/>
  <c r="I186" i="11" s="1"/>
  <c r="H458" i="11"/>
  <c r="I458" i="11" s="1"/>
  <c r="E70" i="11"/>
  <c r="H438" i="11"/>
  <c r="I438" i="11" s="1"/>
  <c r="H98" i="11"/>
  <c r="I98" i="11" s="1"/>
  <c r="E111" i="11"/>
  <c r="H180" i="11"/>
  <c r="I180" i="11" s="1"/>
  <c r="E411" i="11"/>
  <c r="H146" i="11"/>
  <c r="I146" i="11" s="1"/>
  <c r="H318" i="11"/>
  <c r="I318" i="11" s="1"/>
  <c r="H96" i="11"/>
  <c r="I96" i="11" s="1"/>
  <c r="H253" i="11"/>
  <c r="I253" i="11" s="1"/>
  <c r="E454" i="11"/>
  <c r="E284" i="11"/>
  <c r="H244" i="11"/>
  <c r="I244" i="11" s="1"/>
  <c r="E354" i="11"/>
  <c r="H439" i="11"/>
  <c r="I439" i="11" s="1"/>
  <c r="H460" i="11"/>
  <c r="I460" i="11" s="1"/>
  <c r="H389" i="11"/>
  <c r="I389" i="11" s="1"/>
  <c r="E179" i="11"/>
  <c r="E293" i="11"/>
  <c r="H462" i="11"/>
  <c r="I462" i="11" s="1"/>
  <c r="H72" i="11"/>
  <c r="I72" i="11" s="1"/>
  <c r="H366" i="11"/>
  <c r="I366" i="11" s="1"/>
  <c r="E295" i="11"/>
  <c r="H313" i="11"/>
  <c r="I313" i="11" s="1"/>
  <c r="H320" i="11"/>
  <c r="I320" i="11" s="1"/>
  <c r="H140" i="11"/>
  <c r="I140" i="11" s="1"/>
  <c r="E60" i="11"/>
  <c r="H398" i="11"/>
  <c r="I398" i="11" s="1"/>
  <c r="H205" i="11"/>
  <c r="I205" i="11" s="1"/>
  <c r="E183" i="11"/>
  <c r="E270" i="11"/>
  <c r="E88" i="11"/>
  <c r="E380" i="11"/>
  <c r="H365" i="11"/>
  <c r="I365" i="11" s="1"/>
  <c r="E64" i="11"/>
  <c r="E313" i="11"/>
  <c r="E198" i="11"/>
  <c r="H215" i="11"/>
  <c r="I215" i="11" s="1"/>
  <c r="H30" i="11"/>
  <c r="I30" i="11" s="1"/>
  <c r="H266" i="11"/>
  <c r="I266" i="11" s="1"/>
  <c r="E242" i="11"/>
  <c r="E186" i="11"/>
  <c r="H374" i="11"/>
  <c r="I374" i="11" s="1"/>
  <c r="E338" i="11"/>
  <c r="H421" i="11"/>
  <c r="I421" i="11" s="1"/>
  <c r="E231" i="11"/>
  <c r="E230" i="11"/>
  <c r="H63" i="11"/>
  <c r="I63" i="11" s="1"/>
  <c r="H401" i="11"/>
  <c r="I401" i="11" s="1"/>
  <c r="H264" i="11"/>
  <c r="I264" i="11" s="1"/>
  <c r="E371" i="11"/>
  <c r="E427" i="11"/>
  <c r="H157" i="11"/>
  <c r="I157" i="11" s="1"/>
  <c r="H312" i="11"/>
  <c r="I312" i="11" s="1"/>
  <c r="H262" i="11"/>
  <c r="I262" i="11" s="1"/>
  <c r="H219" i="11"/>
  <c r="I219" i="11" s="1"/>
  <c r="E216" i="11"/>
  <c r="E154" i="11"/>
  <c r="H64" i="11"/>
  <c r="I64" i="11" s="1"/>
  <c r="H451" i="11"/>
  <c r="I451" i="11" s="1"/>
  <c r="E245" i="11"/>
  <c r="E265" i="11"/>
  <c r="E360" i="11"/>
  <c r="H170" i="11"/>
  <c r="I170" i="11" s="1"/>
  <c r="H307" i="11"/>
  <c r="I307" i="11" s="1"/>
  <c r="E138" i="11"/>
  <c r="E243" i="11"/>
  <c r="H410" i="11"/>
  <c r="I410" i="11" s="1"/>
  <c r="H296" i="11"/>
  <c r="I296" i="11" s="1"/>
  <c r="H104" i="11"/>
  <c r="I104" i="11" s="1"/>
  <c r="H370" i="11"/>
  <c r="I370" i="11" s="1"/>
  <c r="E68" i="11"/>
  <c r="H131" i="11"/>
  <c r="I131" i="11" s="1"/>
  <c r="H37" i="11"/>
  <c r="I37" i="11" s="1"/>
  <c r="E394" i="11"/>
  <c r="H34" i="11"/>
  <c r="I34" i="11" s="1"/>
  <c r="E32" i="11"/>
  <c r="E376" i="11"/>
  <c r="E321" i="11"/>
  <c r="E50" i="11"/>
  <c r="E325" i="11"/>
  <c r="H172" i="11"/>
  <c r="I172" i="11" s="1"/>
  <c r="E276" i="11"/>
  <c r="H333" i="11"/>
  <c r="I333" i="11" s="1"/>
  <c r="H80" i="11"/>
  <c r="I80" i="11" s="1"/>
  <c r="E201" i="11"/>
  <c r="H247" i="11"/>
  <c r="I247" i="11" s="1"/>
  <c r="E350" i="11"/>
  <c r="H66" i="11"/>
  <c r="I66" i="11" s="1"/>
  <c r="H331" i="11"/>
  <c r="I331" i="11" s="1"/>
  <c r="H69" i="11"/>
  <c r="I69" i="11" s="1"/>
  <c r="H175" i="11"/>
  <c r="I175" i="11" s="1"/>
  <c r="E237" i="11"/>
  <c r="H54" i="11"/>
  <c r="I54" i="11" s="1"/>
  <c r="H329" i="11"/>
  <c r="I329" i="11" s="1"/>
  <c r="E33" i="11"/>
  <c r="H121" i="11"/>
  <c r="I121" i="11" s="1"/>
  <c r="E97" i="11"/>
  <c r="H142" i="11"/>
  <c r="I142" i="11" s="1"/>
  <c r="E148" i="11"/>
  <c r="E296" i="11"/>
  <c r="E196" i="11"/>
  <c r="H289" i="11"/>
  <c r="I289" i="11" s="1"/>
  <c r="H446" i="11"/>
  <c r="I446" i="11" s="1"/>
  <c r="H316" i="11"/>
  <c r="I316" i="11" s="1"/>
  <c r="H97" i="11"/>
  <c r="I97" i="11" s="1"/>
  <c r="H35" i="11"/>
  <c r="I35" i="11" s="1"/>
  <c r="H327" i="11"/>
  <c r="I327" i="11" s="1"/>
  <c r="H193" i="11"/>
  <c r="I193" i="11" s="1"/>
  <c r="E461" i="11"/>
  <c r="H382" i="11"/>
  <c r="I382" i="11" s="1"/>
  <c r="H349" i="11"/>
  <c r="I349" i="11" s="1"/>
  <c r="E34" i="11"/>
  <c r="E361" i="11"/>
  <c r="E269" i="11"/>
  <c r="E396" i="11"/>
  <c r="H265" i="11"/>
  <c r="I265" i="11" s="1"/>
  <c r="H91" i="11"/>
  <c r="I91" i="11" s="1"/>
  <c r="H259" i="11"/>
  <c r="I259" i="11" s="1"/>
  <c r="E332" i="11"/>
  <c r="H271" i="11"/>
  <c r="I271" i="11" s="1"/>
  <c r="H303" i="11"/>
  <c r="I303" i="11" s="1"/>
  <c r="H355" i="11"/>
  <c r="I355" i="11" s="1"/>
  <c r="H250" i="11"/>
  <c r="I250" i="11" s="1"/>
  <c r="E194" i="11"/>
  <c r="H364" i="11"/>
  <c r="I364" i="11" s="1"/>
  <c r="H408" i="11"/>
  <c r="I408" i="11" s="1"/>
  <c r="H430" i="11"/>
  <c r="I430" i="11" s="1"/>
  <c r="E135" i="11"/>
  <c r="H187" i="11"/>
  <c r="I187" i="11" s="1"/>
  <c r="H306" i="11"/>
  <c r="I306" i="11" s="1"/>
  <c r="E305" i="11"/>
  <c r="E450" i="11"/>
  <c r="H416" i="11"/>
  <c r="I416" i="11" s="1"/>
  <c r="H267" i="11"/>
  <c r="I267" i="11" s="1"/>
  <c r="H392" i="11"/>
  <c r="I392" i="11" s="1"/>
  <c r="H195" i="11"/>
  <c r="I195" i="11" s="1"/>
  <c r="H65" i="11"/>
  <c r="I65" i="11" s="1"/>
  <c r="E82" i="11"/>
  <c r="E351" i="11"/>
  <c r="H362" i="11"/>
  <c r="I362" i="11" s="1"/>
  <c r="H105" i="11"/>
  <c r="I105" i="11" s="1"/>
  <c r="E238" i="11"/>
  <c r="H275" i="11"/>
  <c r="I275" i="11" s="1"/>
  <c r="H45" i="11"/>
  <c r="I45" i="11" s="1"/>
  <c r="E455" i="11"/>
  <c r="H452" i="11"/>
  <c r="I452" i="11" s="1"/>
  <c r="H390" i="11"/>
  <c r="I390" i="11" s="1"/>
  <c r="E100" i="11"/>
  <c r="H168" i="11"/>
  <c r="I168" i="11" s="1"/>
  <c r="H281" i="11"/>
  <c r="I281" i="11" s="1"/>
  <c r="H114" i="11"/>
  <c r="I114" i="11" s="1"/>
  <c r="E397" i="11"/>
  <c r="H319" i="11"/>
  <c r="I319" i="11" s="1"/>
  <c r="E447" i="11"/>
  <c r="H188" i="11"/>
  <c r="I188" i="11" s="1"/>
  <c r="E433" i="11"/>
  <c r="E257" i="11"/>
  <c r="E165" i="11"/>
  <c r="H90" i="11"/>
  <c r="I90" i="11" s="1"/>
  <c r="H463" i="11"/>
  <c r="I463" i="11" s="1"/>
  <c r="H107" i="11"/>
  <c r="I107" i="11" s="1"/>
  <c r="E414" i="11"/>
  <c r="E319" i="11"/>
  <c r="H162" i="11"/>
  <c r="I162" i="11" s="1"/>
  <c r="E467" i="11"/>
  <c r="E223" i="11"/>
  <c r="H76" i="11"/>
  <c r="I76" i="11" s="1"/>
  <c r="E367" i="11"/>
  <c r="H56" i="11"/>
  <c r="I56" i="11" s="1"/>
  <c r="E384" i="11"/>
  <c r="H300" i="11"/>
  <c r="I300" i="11" s="1"/>
  <c r="H443" i="11"/>
  <c r="I443" i="11" s="1"/>
  <c r="H122" i="11"/>
  <c r="I122" i="11" s="1"/>
  <c r="E440" i="11"/>
  <c r="H202" i="11"/>
  <c r="I202" i="11" s="1"/>
  <c r="E364" i="11"/>
  <c r="H103" i="11"/>
  <c r="I103" i="11" s="1"/>
  <c r="E192" i="11"/>
  <c r="H174" i="11"/>
  <c r="I174" i="11" s="1"/>
  <c r="H441" i="11"/>
  <c r="I441" i="11" s="1"/>
  <c r="E86" i="11"/>
  <c r="H240" i="11"/>
  <c r="I240" i="11" s="1"/>
  <c r="E330" i="11"/>
  <c r="H26" i="11"/>
  <c r="I26" i="11" s="1"/>
  <c r="E84" i="11"/>
  <c r="E173" i="11"/>
  <c r="E172" i="11"/>
  <c r="E19" i="11"/>
  <c r="H305" i="11"/>
  <c r="I305" i="11" s="1"/>
  <c r="H385" i="11"/>
  <c r="I385" i="11" s="1"/>
  <c r="H335" i="11"/>
  <c r="I335" i="11" s="1"/>
  <c r="H456" i="11"/>
  <c r="I456" i="11" s="1"/>
  <c r="H384" i="11"/>
  <c r="I384" i="11" s="1"/>
  <c r="H428" i="11"/>
  <c r="I428" i="11" s="1"/>
  <c r="E20" i="11"/>
  <c r="H338" i="11"/>
  <c r="I338" i="11" s="1"/>
  <c r="E358" i="11"/>
  <c r="E203" i="11"/>
  <c r="E292" i="11"/>
  <c r="E47" i="11"/>
  <c r="E314" i="11"/>
  <c r="E185" i="11"/>
  <c r="E263" i="11"/>
  <c r="E72" i="11"/>
  <c r="H440" i="11"/>
  <c r="I440" i="11" s="1"/>
  <c r="E248" i="11"/>
  <c r="H116" i="11"/>
  <c r="I116" i="11" s="1"/>
  <c r="H425" i="11"/>
  <c r="I425" i="11" s="1"/>
  <c r="E66" i="11"/>
  <c r="E110" i="11"/>
  <c r="H431" i="11"/>
  <c r="I431" i="11" s="1"/>
  <c r="E353" i="11"/>
  <c r="E283" i="11"/>
  <c r="H137" i="11"/>
  <c r="I137" i="11" s="1"/>
  <c r="H459" i="11"/>
  <c r="I459" i="11" s="1"/>
  <c r="E363" i="11"/>
  <c r="E365" i="11"/>
  <c r="E385" i="11"/>
  <c r="E438" i="11"/>
  <c r="E417" i="11"/>
  <c r="E119" i="11"/>
  <c r="E180" i="11"/>
  <c r="H235" i="11"/>
  <c r="I235" i="11" s="1"/>
  <c r="E125" i="11"/>
  <c r="E229" i="11"/>
  <c r="E239" i="11"/>
  <c r="E102" i="11"/>
  <c r="E228" i="11"/>
  <c r="H464" i="11"/>
  <c r="I464" i="11" s="1"/>
  <c r="E124" i="11"/>
  <c r="E373" i="11"/>
  <c r="E452" i="11"/>
  <c r="E250" i="11"/>
  <c r="E90" i="11"/>
  <c r="H226" i="11"/>
  <c r="I226" i="11" s="1"/>
  <c r="E37" i="11"/>
  <c r="H252" i="11"/>
  <c r="I252" i="11" s="1"/>
  <c r="E189" i="11"/>
  <c r="H75" i="11"/>
  <c r="I75" i="11" s="1"/>
  <c r="H41" i="11"/>
  <c r="I41" i="11" s="1"/>
  <c r="H304" i="11"/>
  <c r="I304" i="11" s="1"/>
  <c r="H292" i="11"/>
  <c r="I292" i="11" s="1"/>
  <c r="H179" i="11"/>
  <c r="I179" i="11" s="1"/>
  <c r="H190" i="11"/>
  <c r="I190" i="11" s="1"/>
  <c r="E362" i="11"/>
  <c r="H376" i="11"/>
  <c r="I376" i="11" s="1"/>
  <c r="E272" i="11"/>
  <c r="H397" i="11"/>
  <c r="I397" i="11" s="1"/>
  <c r="H149" i="11"/>
  <c r="I149" i="11" s="1"/>
  <c r="E346" i="11"/>
  <c r="E285" i="11"/>
  <c r="H221" i="11"/>
  <c r="I221" i="11" s="1"/>
  <c r="H176" i="11"/>
  <c r="I176" i="11" s="1"/>
  <c r="E262" i="11"/>
  <c r="E128" i="11"/>
  <c r="H402" i="11"/>
  <c r="I402" i="11" s="1"/>
  <c r="E127" i="11"/>
  <c r="H227" i="11"/>
  <c r="I227" i="11" s="1"/>
  <c r="H44" i="11"/>
  <c r="I44" i="11" s="1"/>
  <c r="H380" i="11"/>
  <c r="I380" i="11" s="1"/>
  <c r="H426" i="11"/>
  <c r="I426" i="11" s="1"/>
  <c r="E166" i="11"/>
  <c r="E170" i="11"/>
  <c r="E449" i="11"/>
  <c r="H340" i="11"/>
  <c r="I340" i="11" s="1"/>
  <c r="H92" i="11"/>
  <c r="I92" i="11" s="1"/>
  <c r="H419" i="11"/>
  <c r="I419" i="11" s="1"/>
  <c r="H36" i="11"/>
  <c r="I36" i="11" s="1"/>
  <c r="E121" i="11"/>
  <c r="E395" i="11"/>
  <c r="E227" i="11"/>
  <c r="H444" i="11"/>
  <c r="I444" i="11" s="1"/>
  <c r="E21" i="11"/>
  <c r="H378" i="11"/>
  <c r="I378" i="11" s="1"/>
  <c r="E151" i="11"/>
  <c r="E349" i="11"/>
  <c r="E149" i="11"/>
  <c r="E366" i="11"/>
  <c r="H348" i="11"/>
  <c r="I348" i="11" s="1"/>
  <c r="E45" i="11"/>
  <c r="H20" i="11"/>
  <c r="I20" i="11" s="1"/>
  <c r="E294" i="11"/>
  <c r="E39" i="11"/>
  <c r="H395" i="11"/>
  <c r="I395" i="11" s="1"/>
  <c r="H361" i="11"/>
  <c r="I361" i="11" s="1"/>
  <c r="E436" i="11"/>
  <c r="H363" i="11"/>
  <c r="I363" i="11" s="1"/>
  <c r="E408" i="11"/>
  <c r="H21" i="11"/>
  <c r="I21" i="11" s="1"/>
  <c r="E387" i="11"/>
  <c r="H360" i="11"/>
  <c r="I360" i="11" s="1"/>
  <c r="H427" i="11"/>
  <c r="I427" i="11" s="1"/>
  <c r="E81" i="11"/>
  <c r="E381" i="11"/>
  <c r="H127" i="11"/>
  <c r="I127" i="11" s="1"/>
  <c r="E30" i="11"/>
  <c r="H242" i="11"/>
  <c r="I242" i="11" s="1"/>
  <c r="H346" i="11"/>
  <c r="I346" i="11" s="1"/>
  <c r="H287" i="11"/>
  <c r="I287" i="11" s="1"/>
  <c r="E247" i="11"/>
  <c r="E71" i="11"/>
  <c r="E23" i="11"/>
  <c r="E108" i="11"/>
  <c r="E123" i="11"/>
  <c r="H413" i="11"/>
  <c r="I413" i="11" s="1"/>
  <c r="H83" i="11"/>
  <c r="I83" i="11" s="1"/>
  <c r="H152" i="11"/>
  <c r="I152" i="11" s="1"/>
  <c r="E432" i="11"/>
  <c r="H455" i="11"/>
  <c r="I455" i="11" s="1"/>
  <c r="H367" i="11"/>
  <c r="I367" i="11" s="1"/>
  <c r="H274" i="11"/>
  <c r="I274" i="11" s="1"/>
  <c r="H324" i="11"/>
  <c r="I324" i="11" s="1"/>
  <c r="E352" i="11"/>
  <c r="H321" i="11"/>
  <c r="I321" i="11" s="1"/>
  <c r="E464" i="11"/>
  <c r="E271" i="11"/>
  <c r="H130" i="11"/>
  <c r="I130" i="11" s="1"/>
  <c r="H317" i="11"/>
  <c r="I317" i="11" s="1"/>
  <c r="H241" i="11"/>
  <c r="I241" i="11" s="1"/>
  <c r="E167" i="11"/>
  <c r="H129" i="11"/>
  <c r="I129" i="11" s="1"/>
  <c r="E130" i="11"/>
  <c r="H217" i="11"/>
  <c r="I217" i="11" s="1"/>
  <c r="E378" i="11"/>
  <c r="E98" i="11"/>
  <c r="E115" i="11"/>
  <c r="H239" i="11"/>
  <c r="I239" i="11" s="1"/>
  <c r="E402" i="11"/>
  <c r="E91" i="11"/>
  <c r="E77" i="11"/>
  <c r="E448" i="11"/>
  <c r="H468" i="11"/>
  <c r="I468" i="11" s="1"/>
  <c r="H178" i="11"/>
  <c r="I178" i="11" s="1"/>
  <c r="E49" i="11"/>
  <c r="E132" i="11"/>
  <c r="H163" i="11"/>
  <c r="I163" i="11" s="1"/>
  <c r="H40" i="11"/>
  <c r="I40" i="11" s="1"/>
  <c r="H84" i="11"/>
  <c r="I84" i="11" s="1"/>
  <c r="E174" i="11"/>
  <c r="H297" i="11"/>
  <c r="I297" i="11" s="1"/>
  <c r="H256" i="11"/>
  <c r="I256" i="11" s="1"/>
  <c r="H135" i="11"/>
  <c r="I135" i="11" s="1"/>
  <c r="H435" i="11"/>
  <c r="I435" i="11" s="1"/>
  <c r="E389" i="11"/>
  <c r="E139" i="11"/>
  <c r="E214" i="11"/>
  <c r="H358" i="11"/>
  <c r="I358" i="11" s="1"/>
  <c r="E393" i="11"/>
  <c r="H232" i="11"/>
  <c r="I232" i="11" s="1"/>
  <c r="E105" i="11"/>
  <c r="H102" i="11"/>
  <c r="I102" i="11" s="1"/>
  <c r="H341" i="11"/>
  <c r="I341" i="11" s="1"/>
  <c r="H55" i="11"/>
  <c r="I55" i="11" s="1"/>
  <c r="E347" i="11"/>
  <c r="H449" i="11"/>
  <c r="I449" i="11" s="1"/>
  <c r="E430" i="11"/>
  <c r="E329" i="11"/>
  <c r="E399" i="11"/>
  <c r="E457" i="11"/>
  <c r="H71" i="11"/>
  <c r="I71" i="11" s="1"/>
  <c r="H325" i="11"/>
  <c r="I325" i="11" s="1"/>
  <c r="H308" i="11"/>
  <c r="I308" i="11" s="1"/>
  <c r="E275" i="11"/>
  <c r="H388" i="11"/>
  <c r="I388" i="11" s="1"/>
  <c r="E357" i="11"/>
  <c r="H344" i="11"/>
  <c r="I344" i="11" s="1"/>
  <c r="H314" i="11"/>
  <c r="I314" i="11" s="1"/>
  <c r="E217" i="11"/>
  <c r="H295" i="11"/>
  <c r="I295" i="11" s="1"/>
  <c r="H31" i="11"/>
  <c r="I31" i="11" s="1"/>
  <c r="E114" i="11"/>
  <c r="H350" i="11"/>
  <c r="I350" i="11" s="1"/>
  <c r="H38" i="11"/>
  <c r="I38" i="11" s="1"/>
  <c r="H201" i="11"/>
  <c r="I201" i="11" s="1"/>
  <c r="H231" i="11"/>
  <c r="I231" i="11" s="1"/>
  <c r="H216" i="11"/>
  <c r="I216" i="11" s="1"/>
  <c r="E22" i="11"/>
  <c r="H412" i="11"/>
  <c r="I412" i="11" s="1"/>
  <c r="E419" i="11"/>
  <c r="E407" i="11"/>
  <c r="H120" i="11"/>
  <c r="I120" i="11" s="1"/>
  <c r="H139" i="11"/>
  <c r="I139" i="11" s="1"/>
  <c r="H145" i="11"/>
  <c r="I145" i="11" s="1"/>
  <c r="H372" i="11"/>
  <c r="I372" i="11" s="1"/>
  <c r="E268" i="11"/>
  <c r="H345" i="11"/>
  <c r="I345" i="11" s="1"/>
  <c r="E282" i="11"/>
  <c r="E244" i="11"/>
  <c r="H134" i="11"/>
  <c r="I134" i="11" s="1"/>
  <c r="H100" i="11"/>
  <c r="I100" i="11" s="1"/>
  <c r="E426" i="11"/>
  <c r="H418" i="11"/>
  <c r="I418" i="11" s="1"/>
  <c r="E195" i="11"/>
  <c r="E177" i="11"/>
  <c r="H204" i="11"/>
  <c r="I204" i="11" s="1"/>
  <c r="E256" i="11"/>
  <c r="H465" i="11"/>
  <c r="I465" i="11" s="1"/>
  <c r="E345" i="11"/>
  <c r="E422" i="11"/>
  <c r="E459" i="11"/>
  <c r="E409" i="11"/>
  <c r="H115" i="11"/>
  <c r="I115" i="11" s="1"/>
  <c r="H33" i="11"/>
  <c r="I33" i="11" s="1"/>
  <c r="E241" i="11"/>
  <c r="E55" i="11"/>
  <c r="H93" i="11"/>
  <c r="I93" i="11" s="1"/>
  <c r="E24" i="11"/>
  <c r="E322" i="11"/>
  <c r="E187" i="11"/>
  <c r="H169" i="11"/>
  <c r="I169" i="11" s="1"/>
  <c r="H310" i="11"/>
  <c r="I310" i="11" s="1"/>
  <c r="E31" i="11"/>
  <c r="H124" i="11"/>
  <c r="I124" i="11" s="1"/>
  <c r="E323" i="11"/>
  <c r="E379" i="11"/>
  <c r="H403" i="11"/>
  <c r="I403" i="11" s="1"/>
  <c r="H286" i="11"/>
  <c r="I286" i="11" s="1"/>
  <c r="E155" i="11"/>
  <c r="E225" i="11"/>
  <c r="E431" i="11"/>
  <c r="E202" i="11"/>
  <c r="H404" i="11"/>
  <c r="I404" i="11" s="1"/>
  <c r="E218" i="11"/>
  <c r="E92" i="11"/>
  <c r="H101" i="11"/>
  <c r="I101" i="11" s="1"/>
  <c r="H399" i="11"/>
  <c r="I399" i="11" s="1"/>
  <c r="H110" i="11"/>
  <c r="I110" i="11" s="1"/>
  <c r="H269" i="11"/>
  <c r="I269" i="11" s="1"/>
  <c r="H183" i="11"/>
  <c r="I183" i="11" s="1"/>
  <c r="H448" i="11"/>
  <c r="I448" i="11" s="1"/>
  <c r="H234" i="11"/>
  <c r="I234" i="11" s="1"/>
  <c r="E425" i="11"/>
  <c r="H94" i="11"/>
  <c r="I94" i="11" s="1"/>
  <c r="E258" i="11"/>
  <c r="H423" i="11"/>
  <c r="I423" i="11" s="1"/>
  <c r="E290" i="11"/>
  <c r="E141" i="11"/>
  <c r="H126" i="11"/>
  <c r="I126" i="11" s="1"/>
  <c r="H213" i="11"/>
  <c r="I213" i="11" s="1"/>
  <c r="H185" i="11"/>
  <c r="I185" i="11" s="1"/>
  <c r="H47" i="11"/>
  <c r="I47" i="11" s="1"/>
  <c r="H29" i="11"/>
  <c r="I29" i="11" s="1"/>
  <c r="H339" i="11"/>
  <c r="I339" i="11" s="1"/>
  <c r="H437" i="11"/>
  <c r="I437" i="11" s="1"/>
  <c r="E355" i="11"/>
  <c r="H197" i="11"/>
  <c r="I197" i="11" s="1"/>
  <c r="H189" i="11"/>
  <c r="I189" i="11" s="1"/>
  <c r="H467" i="11"/>
  <c r="I467" i="11" s="1"/>
  <c r="E178" i="11"/>
  <c r="H156" i="11"/>
  <c r="I156" i="11" s="1"/>
  <c r="E94" i="11"/>
  <c r="E208" i="11"/>
  <c r="H276" i="11"/>
  <c r="I276" i="11" s="1"/>
  <c r="E439" i="11"/>
  <c r="E222" i="11"/>
  <c r="E163" i="11"/>
  <c r="E288" i="11"/>
  <c r="E188" i="11"/>
  <c r="E142" i="11"/>
  <c r="H330" i="11"/>
  <c r="I330" i="11" s="1"/>
  <c r="E226" i="11"/>
  <c r="H238" i="11"/>
  <c r="I238" i="11" s="1"/>
  <c r="E445" i="11"/>
  <c r="H255" i="11"/>
  <c r="I255" i="11" s="1"/>
  <c r="E137" i="11"/>
  <c r="E301" i="11"/>
  <c r="E117" i="11"/>
  <c r="H336" i="11"/>
  <c r="I336" i="11" s="1"/>
  <c r="H150" i="11"/>
  <c r="I150" i="11" s="1"/>
  <c r="H160" i="11"/>
  <c r="I160" i="11" s="1"/>
  <c r="H57" i="11"/>
  <c r="I57" i="11" s="1"/>
  <c r="H249" i="11"/>
  <c r="I249" i="11" s="1"/>
  <c r="E340" i="11"/>
  <c r="E52" i="11"/>
  <c r="H153" i="11"/>
  <c r="I153" i="11" s="1"/>
  <c r="H248" i="11"/>
  <c r="I248" i="11" s="1"/>
  <c r="H68" i="11"/>
  <c r="I68" i="11" s="1"/>
  <c r="E280" i="11"/>
  <c r="E252" i="11"/>
  <c r="H277" i="11"/>
  <c r="I277" i="11" s="1"/>
  <c r="H154" i="11"/>
  <c r="I154" i="11" s="1"/>
  <c r="H342" i="11"/>
  <c r="I342" i="11" s="1"/>
  <c r="E456" i="11"/>
  <c r="H273" i="11"/>
  <c r="I273" i="11" s="1"/>
  <c r="H210" i="11"/>
  <c r="I210" i="11" s="1"/>
  <c r="E328" i="11"/>
  <c r="E403" i="11"/>
  <c r="E261" i="11"/>
  <c r="E451" i="11"/>
  <c r="E75" i="11"/>
  <c r="E159" i="11"/>
  <c r="E150" i="11"/>
  <c r="E386" i="11"/>
  <c r="N450" i="11"/>
  <c r="N67" i="11"/>
  <c r="E14" i="10" l="1"/>
  <c r="N267" i="10"/>
  <c r="N258" i="10"/>
  <c r="N467" i="10"/>
  <c r="N233" i="10"/>
  <c r="N449" i="10"/>
  <c r="N46" i="10"/>
  <c r="N214" i="10"/>
  <c r="N406" i="10"/>
  <c r="N259" i="10"/>
  <c r="N164" i="10"/>
  <c r="N157" i="10"/>
  <c r="N154" i="10"/>
  <c r="N125" i="10"/>
  <c r="N68" i="10"/>
  <c r="N97" i="10"/>
  <c r="N51" i="10"/>
  <c r="N414" i="10"/>
  <c r="N146" i="10"/>
  <c r="N405" i="10"/>
  <c r="N147" i="10"/>
  <c r="N186" i="10"/>
  <c r="N409" i="10"/>
  <c r="N318" i="10"/>
  <c r="N159" i="10"/>
  <c r="N133" i="10"/>
  <c r="N424" i="10"/>
  <c r="N138" i="10"/>
  <c r="N191" i="10"/>
  <c r="N151" i="10"/>
  <c r="N84" i="10"/>
  <c r="N454" i="10"/>
  <c r="N189" i="10"/>
  <c r="N389" i="10"/>
  <c r="N248" i="10"/>
  <c r="N466" i="10"/>
  <c r="N112" i="10"/>
  <c r="N168" i="10"/>
  <c r="N91" i="10"/>
  <c r="N372" i="10"/>
  <c r="N85" i="10"/>
  <c r="N57" i="10"/>
  <c r="N98" i="10"/>
  <c r="N115" i="10"/>
  <c r="N438" i="10"/>
  <c r="N304" i="10"/>
  <c r="N67" i="10"/>
  <c r="N294" i="10"/>
  <c r="N262" i="10"/>
  <c r="N226" i="10"/>
  <c r="N99" i="10"/>
  <c r="N106" i="10"/>
  <c r="N330" i="10"/>
  <c r="N376" i="10"/>
  <c r="N312" i="10"/>
  <c r="N71" i="10"/>
  <c r="N136" i="10"/>
  <c r="N377" i="10"/>
  <c r="N400" i="10"/>
  <c r="N153" i="10"/>
  <c r="N356" i="10"/>
  <c r="N32" i="10"/>
  <c r="N240" i="10"/>
  <c r="N116" i="10"/>
  <c r="N108" i="10"/>
  <c r="N90" i="10"/>
  <c r="N166" i="10"/>
  <c r="N247" i="10"/>
  <c r="N152" i="10"/>
  <c r="N148" i="10"/>
  <c r="N416" i="10"/>
  <c r="N382" i="10"/>
  <c r="N399" i="10"/>
  <c r="N305" i="10"/>
  <c r="N296" i="10"/>
  <c r="N232" i="10"/>
  <c r="N118" i="10"/>
  <c r="N468" i="10"/>
  <c r="N238" i="10"/>
  <c r="N63" i="10"/>
  <c r="N279" i="10"/>
  <c r="N131" i="10"/>
  <c r="N254" i="10"/>
  <c r="N217" i="10"/>
  <c r="N393" i="10"/>
  <c r="N107" i="10"/>
  <c r="N299" i="10"/>
  <c r="N89" i="10"/>
  <c r="N391" i="10"/>
  <c r="N387" i="10"/>
  <c r="N310" i="10"/>
  <c r="N184" i="10"/>
  <c r="N208" i="10"/>
  <c r="N404" i="10"/>
  <c r="N445" i="10"/>
  <c r="N231" i="10"/>
  <c r="N42" i="10"/>
  <c r="N27" i="10"/>
  <c r="N169" i="10"/>
  <c r="N205" i="10"/>
  <c r="N58" i="10"/>
  <c r="N436" i="10"/>
  <c r="N66" i="10"/>
  <c r="N43" i="10"/>
  <c r="N176" i="10"/>
  <c r="N210" i="10"/>
  <c r="N447" i="10"/>
  <c r="N402" i="10"/>
  <c r="N295" i="10"/>
  <c r="N444" i="10"/>
  <c r="N239" i="10"/>
  <c r="N418" i="10"/>
  <c r="N72" i="10"/>
  <c r="N379" i="10"/>
  <c r="N264" i="10"/>
  <c r="N334" i="10"/>
  <c r="N30" i="10"/>
  <c r="N420" i="10"/>
  <c r="N277" i="10"/>
  <c r="N88" i="10"/>
  <c r="N284" i="10"/>
  <c r="N216" i="10"/>
  <c r="N265" i="10"/>
  <c r="N117" i="10"/>
  <c r="N227" i="10"/>
  <c r="N102" i="10"/>
  <c r="N203" i="10"/>
  <c r="N182" i="10"/>
  <c r="N234" i="10"/>
  <c r="N235" i="10"/>
  <c r="N408" i="10"/>
  <c r="N371" i="10"/>
  <c r="N82" i="10"/>
  <c r="N392" i="10"/>
  <c r="N253" i="10"/>
  <c r="N419" i="10"/>
  <c r="N421" i="10"/>
  <c r="N422" i="10"/>
  <c r="N126" i="10"/>
  <c r="N293" i="10"/>
  <c r="N103" i="10"/>
  <c r="N323" i="10"/>
  <c r="N465" i="10"/>
  <c r="N59" i="10"/>
  <c r="N156" i="10"/>
  <c r="N65" i="10"/>
  <c r="N460" i="10"/>
  <c r="N41" i="10"/>
  <c r="N347" i="10"/>
  <c r="N78" i="10"/>
  <c r="N36" i="10"/>
  <c r="N56" i="10"/>
  <c r="N263" i="10"/>
  <c r="N439" i="10"/>
  <c r="N360" i="10"/>
  <c r="N257" i="10"/>
  <c r="N324" i="10"/>
  <c r="N76" i="10"/>
  <c r="N321" i="10"/>
  <c r="N198" i="10"/>
  <c r="N458" i="10"/>
  <c r="N190" i="10"/>
  <c r="N425" i="10"/>
  <c r="N289" i="10"/>
  <c r="N220" i="10"/>
  <c r="N335" i="10"/>
  <c r="N61" i="10"/>
  <c r="N204" i="10"/>
  <c r="N144" i="10"/>
  <c r="N139" i="10"/>
  <c r="N311" i="10"/>
  <c r="N252" i="10"/>
  <c r="N314" i="10"/>
  <c r="N114" i="10"/>
  <c r="N357" i="10"/>
  <c r="N443" i="10"/>
  <c r="N178" i="10"/>
  <c r="N95" i="10"/>
  <c r="N440" i="10"/>
  <c r="N411" i="10"/>
  <c r="N413" i="10"/>
  <c r="N121" i="10"/>
  <c r="N457" i="10"/>
  <c r="N354" i="10"/>
  <c r="N329" i="10"/>
  <c r="N276" i="10"/>
  <c r="N415" i="10"/>
  <c r="N196" i="10"/>
  <c r="N396" i="10"/>
  <c r="N426" i="10"/>
  <c r="N33" i="10"/>
  <c r="N401" i="10"/>
  <c r="N237" i="10"/>
  <c r="N326" i="10"/>
  <c r="N339" i="10"/>
  <c r="N271" i="10"/>
  <c r="N368" i="10"/>
  <c r="N394" i="10"/>
  <c r="N344" i="10"/>
  <c r="N322" i="10"/>
  <c r="N366" i="10"/>
  <c r="N180" i="10"/>
  <c r="N185" i="10"/>
  <c r="N452" i="10"/>
  <c r="N455" i="10"/>
  <c r="N49" i="10"/>
  <c r="N174" i="10"/>
  <c r="N342" i="10"/>
  <c r="N20" i="10"/>
  <c r="N75" i="10"/>
  <c r="N104" i="10"/>
  <c r="N369" i="10"/>
  <c r="N120" i="10"/>
  <c r="N50" i="10"/>
  <c r="N245" i="10"/>
  <c r="N365" i="10"/>
  <c r="N101" i="10"/>
  <c r="N45" i="10"/>
  <c r="N374" i="10"/>
  <c r="N333" i="10"/>
  <c r="N272" i="10"/>
  <c r="N48" i="10"/>
  <c r="N74" i="10"/>
  <c r="N73" i="10"/>
  <c r="N341" i="10"/>
  <c r="N22" i="10"/>
  <c r="N39" i="10"/>
  <c r="N407" i="10"/>
  <c r="N69" i="10"/>
  <c r="N170" i="10"/>
  <c r="N34" i="10"/>
  <c r="N242" i="10"/>
  <c r="N223" i="10"/>
  <c r="N286" i="10"/>
  <c r="N243" i="10"/>
  <c r="N442" i="10"/>
  <c r="N111" i="10"/>
  <c r="N175" i="10"/>
  <c r="N348" i="10"/>
  <c r="N373" i="10"/>
  <c r="N430" i="10"/>
  <c r="N315" i="10"/>
  <c r="N370" i="10"/>
  <c r="N96" i="10"/>
  <c r="N150" i="10"/>
  <c r="N122" i="10"/>
  <c r="N162" i="10"/>
  <c r="N290" i="10"/>
  <c r="N313" i="10"/>
  <c r="N390" i="10"/>
  <c r="N236" i="10"/>
  <c r="N412" i="10"/>
  <c r="N385" i="10"/>
  <c r="N403" i="10"/>
  <c r="N79" i="10"/>
  <c r="N158" i="10"/>
  <c r="N328" i="10"/>
  <c r="N325" i="10"/>
  <c r="N40" i="10"/>
  <c r="N179" i="10"/>
  <c r="N300" i="10"/>
  <c r="N187" i="10"/>
  <c r="N280" i="10"/>
  <c r="N461" i="10"/>
  <c r="N86" i="10"/>
  <c r="N349" i="10"/>
  <c r="N160" i="10"/>
  <c r="N358" i="10"/>
  <c r="N129" i="10"/>
  <c r="N303" i="10"/>
  <c r="N437" i="10"/>
  <c r="N453" i="10"/>
  <c r="N308" i="10"/>
  <c r="N249" i="10"/>
  <c r="N161" i="10"/>
  <c r="N456" i="10"/>
  <c r="N173" i="10"/>
  <c r="N130" i="10"/>
  <c r="N94" i="10"/>
  <c r="N251" i="10"/>
  <c r="N427" i="10"/>
  <c r="N266" i="10"/>
  <c r="N47" i="10"/>
  <c r="N25" i="10"/>
  <c r="N211" i="10"/>
  <c r="N269" i="10"/>
  <c r="N459" i="10"/>
  <c r="N201" i="10"/>
  <c r="N83" i="10"/>
  <c r="N225" i="10"/>
  <c r="N380" i="10"/>
  <c r="N275" i="10"/>
  <c r="N145" i="10"/>
  <c r="N55" i="10"/>
  <c r="N337" i="10"/>
  <c r="N316" i="10"/>
  <c r="N320" i="10"/>
  <c r="N193" i="10"/>
  <c r="N230" i="10"/>
  <c r="N435" i="10"/>
  <c r="N319" i="10"/>
  <c r="N345" i="10"/>
  <c r="N149" i="10"/>
  <c r="N109" i="10"/>
  <c r="N155" i="10"/>
  <c r="N346" i="10"/>
  <c r="N434" i="10"/>
  <c r="N309" i="10"/>
  <c r="N100" i="10"/>
  <c r="N273" i="10"/>
  <c r="N278" i="10"/>
  <c r="N398" i="10"/>
  <c r="N270" i="10"/>
  <c r="N194" i="10"/>
  <c r="N302" i="10"/>
  <c r="N268" i="10"/>
  <c r="N384" i="10"/>
  <c r="N70" i="10"/>
  <c r="N244" i="10"/>
  <c r="N44" i="10"/>
  <c r="N297" i="10"/>
  <c r="N29" i="10"/>
  <c r="N463" i="10"/>
  <c r="N222" i="10"/>
  <c r="N431" i="10"/>
  <c r="N81" i="10"/>
  <c r="N92" i="10"/>
  <c r="N446" i="10"/>
  <c r="N306" i="10"/>
  <c r="N60" i="10"/>
  <c r="N281" i="10"/>
  <c r="N200" i="10"/>
  <c r="N364" i="10"/>
  <c r="N195" i="10"/>
  <c r="N21" i="10"/>
  <c r="N298" i="10"/>
  <c r="N172" i="10"/>
  <c r="N317" i="10"/>
  <c r="N388" i="10"/>
  <c r="N429" i="10"/>
  <c r="N260" i="10"/>
  <c r="N127" i="10"/>
  <c r="N37" i="10"/>
  <c r="N331" i="10"/>
  <c r="N261" i="10"/>
  <c r="N110" i="10"/>
  <c r="N23" i="10"/>
  <c r="N219" i="10"/>
  <c r="N283" i="10"/>
  <c r="N464" i="10"/>
  <c r="N143" i="10"/>
  <c r="N24" i="10"/>
  <c r="N336" i="10"/>
  <c r="N52" i="10"/>
  <c r="N119" i="10"/>
  <c r="N209" i="10"/>
  <c r="N350" i="10"/>
  <c r="N340" i="10"/>
  <c r="N246" i="10"/>
  <c r="N359" i="10"/>
  <c r="N135" i="10"/>
  <c r="N381" i="10"/>
  <c r="N410" i="10"/>
  <c r="N417" i="10"/>
  <c r="N124" i="10"/>
  <c r="N167" i="10"/>
  <c r="N105" i="10"/>
  <c r="N19" i="10"/>
  <c r="N134" i="10"/>
  <c r="N54" i="10"/>
  <c r="N301" i="10"/>
  <c r="N351" i="10"/>
  <c r="N206" i="10"/>
  <c r="N229" i="10"/>
  <c r="N192" i="10"/>
  <c r="N332" i="10"/>
  <c r="N228" i="10"/>
  <c r="N181" i="10"/>
  <c r="N137" i="10"/>
  <c r="N433" i="10"/>
  <c r="N141" i="10"/>
  <c r="N215" i="10"/>
  <c r="N450" i="10"/>
  <c r="N451" i="10"/>
  <c r="N183" i="10"/>
  <c r="N38" i="10"/>
  <c r="N171" i="10"/>
  <c r="N367" i="10"/>
  <c r="N282" i="10"/>
  <c r="N307" i="10"/>
  <c r="N93" i="10"/>
  <c r="N343" i="10"/>
  <c r="N140" i="10"/>
  <c r="N432" i="10"/>
  <c r="N383" i="10"/>
  <c r="N469" i="10"/>
  <c r="N188" i="10"/>
  <c r="N177" i="10"/>
  <c r="N132" i="10"/>
  <c r="N338" i="10"/>
  <c r="N428" i="10"/>
  <c r="N28" i="10"/>
  <c r="N241" i="10"/>
  <c r="N255" i="10"/>
  <c r="N62" i="10"/>
  <c r="N197" i="10"/>
  <c r="N77" i="10"/>
  <c r="N287" i="10"/>
  <c r="N35" i="10"/>
  <c r="N163" i="10"/>
  <c r="N31" i="10"/>
  <c r="N213" i="10"/>
  <c r="N362" i="10"/>
  <c r="N87" i="10"/>
  <c r="N291" i="10"/>
  <c r="N441" i="10"/>
  <c r="N363" i="10"/>
  <c r="N292" i="10"/>
  <c r="N285" i="10"/>
  <c r="N462" i="10"/>
  <c r="N395" i="10"/>
  <c r="N378" i="10"/>
  <c r="N352" i="10"/>
  <c r="N64" i="10"/>
  <c r="N423" i="10"/>
  <c r="N53" i="10"/>
  <c r="N397" i="10"/>
  <c r="N327" i="10"/>
  <c r="N202" i="10"/>
  <c r="N250" i="10"/>
  <c r="N123" i="10"/>
  <c r="N207" i="10"/>
  <c r="N26" i="10"/>
  <c r="N142" i="10"/>
  <c r="N386" i="10"/>
  <c r="N375" i="10"/>
  <c r="N113" i="10"/>
  <c r="N256" i="10"/>
  <c r="N224" i="10"/>
  <c r="N355" i="10"/>
  <c r="N353" i="10"/>
  <c r="N165" i="10"/>
  <c r="N212" i="10"/>
  <c r="N80" i="10"/>
  <c r="N361" i="10"/>
  <c r="N218" i="10"/>
  <c r="N221" i="10"/>
  <c r="N274" i="10"/>
  <c r="N128" i="10"/>
  <c r="N448" i="10"/>
  <c r="N199" i="10"/>
  <c r="I19" i="11"/>
  <c r="N19" i="11"/>
  <c r="N61" i="11"/>
  <c r="N151" i="11"/>
  <c r="N23" i="11"/>
  <c r="N246" i="11"/>
  <c r="N86" i="11"/>
  <c r="N298" i="11"/>
  <c r="N260" i="11"/>
  <c r="N280" i="11"/>
  <c r="N420" i="11"/>
  <c r="N343" i="11"/>
  <c r="N24" i="11"/>
  <c r="N42" i="11"/>
  <c r="N85" i="11"/>
  <c r="N141" i="11"/>
  <c r="N270" i="11"/>
  <c r="N119" i="11"/>
  <c r="N51" i="11"/>
  <c r="N79" i="11"/>
  <c r="N469" i="11"/>
  <c r="N406" i="11"/>
  <c r="N454" i="11"/>
  <c r="N177" i="11"/>
  <c r="N25" i="11"/>
  <c r="N46" i="11"/>
  <c r="N112" i="11"/>
  <c r="N272" i="11"/>
  <c r="N258" i="11"/>
  <c r="N245" i="11"/>
  <c r="N108" i="11"/>
  <c r="N144" i="11"/>
  <c r="N391" i="11"/>
  <c r="N405" i="11"/>
  <c r="N373" i="11"/>
  <c r="N351" i="11"/>
  <c r="N429" i="11"/>
  <c r="N411" i="11"/>
  <c r="N95" i="11"/>
  <c r="N74" i="11"/>
  <c r="N279" i="11"/>
  <c r="N165" i="11"/>
  <c r="N347" i="11"/>
  <c r="N87" i="11"/>
  <c r="N200" i="11"/>
  <c r="N224" i="11"/>
  <c r="N247" i="11"/>
  <c r="N282" i="11"/>
  <c r="N208" i="11"/>
  <c r="N453" i="11"/>
  <c r="N155" i="11"/>
  <c r="N212" i="11"/>
  <c r="N315" i="11"/>
  <c r="N393" i="11"/>
  <c r="N222" i="11"/>
  <c r="N323" i="11"/>
  <c r="N326" i="11"/>
  <c r="N415" i="11"/>
  <c r="N118" i="11"/>
  <c r="N309" i="11"/>
  <c r="N218" i="11"/>
  <c r="N117" i="11"/>
  <c r="N173" i="11"/>
  <c r="N236" i="11"/>
  <c r="N28" i="11"/>
  <c r="N52" i="11"/>
  <c r="N76" i="11"/>
  <c r="N407" i="11"/>
  <c r="N223" i="11"/>
  <c r="N32" i="11"/>
  <c r="N396" i="11"/>
  <c r="N220" i="11"/>
  <c r="N136" i="11"/>
  <c r="N167" i="11"/>
  <c r="N394" i="11"/>
  <c r="N207" i="11"/>
  <c r="N43" i="11"/>
  <c r="N205" i="11"/>
  <c r="N143" i="11"/>
  <c r="N262" i="11"/>
  <c r="N301" i="11"/>
  <c r="N123" i="11"/>
  <c r="N409" i="11"/>
  <c r="N237" i="11"/>
  <c r="N196" i="11"/>
  <c r="N184" i="11"/>
  <c r="N49" i="11"/>
  <c r="N209" i="11"/>
  <c r="N268" i="11"/>
  <c r="N233" i="11"/>
  <c r="N194" i="11"/>
  <c r="N457" i="11"/>
  <c r="N133" i="11"/>
  <c r="N35" i="11"/>
  <c r="N283" i="11"/>
  <c r="N214" i="11"/>
  <c r="N159" i="11"/>
  <c r="N60" i="11"/>
  <c r="N96" i="11"/>
  <c r="N58" i="11"/>
  <c r="N161" i="11"/>
  <c r="N383" i="11"/>
  <c r="N417" i="11"/>
  <c r="N408" i="11"/>
  <c r="N22" i="11"/>
  <c r="N243" i="11"/>
  <c r="N410" i="11"/>
  <c r="N452" i="11"/>
  <c r="N337" i="11"/>
  <c r="N328" i="11"/>
  <c r="N166" i="11"/>
  <c r="N442" i="11"/>
  <c r="N433" i="11"/>
  <c r="N353" i="11"/>
  <c r="N186" i="11"/>
  <c r="N111" i="11"/>
  <c r="N354" i="11"/>
  <c r="N386" i="11"/>
  <c r="N203" i="11"/>
  <c r="N199" i="11"/>
  <c r="N39" i="11"/>
  <c r="N254" i="11"/>
  <c r="N206" i="11"/>
  <c r="N370" i="11"/>
  <c r="N445" i="11"/>
  <c r="N329" i="11"/>
  <c r="N191" i="11"/>
  <c r="N422" i="11"/>
  <c r="N267" i="11"/>
  <c r="N195" i="11"/>
  <c r="N398" i="11"/>
  <c r="N400" i="11"/>
  <c r="N318" i="11"/>
  <c r="N356" i="11"/>
  <c r="N369" i="11"/>
  <c r="N219" i="11"/>
  <c r="N202" i="11"/>
  <c r="N198" i="11"/>
  <c r="N384" i="11"/>
  <c r="N365" i="11"/>
  <c r="N54" i="11"/>
  <c r="N368" i="11"/>
  <c r="N390" i="11"/>
  <c r="N428" i="11"/>
  <c r="N34" i="11"/>
  <c r="N50" i="11"/>
  <c r="N291" i="11"/>
  <c r="N392" i="11"/>
  <c r="N114" i="11"/>
  <c r="N461" i="11"/>
  <c r="N348" i="11"/>
  <c r="N120" i="11"/>
  <c r="N109" i="11"/>
  <c r="N460" i="11"/>
  <c r="N215" i="11"/>
  <c r="N316" i="11"/>
  <c r="N251" i="11"/>
  <c r="N334" i="11"/>
  <c r="N131" i="11"/>
  <c r="N443" i="11"/>
  <c r="N456" i="11"/>
  <c r="N211" i="11"/>
  <c r="N335" i="11"/>
  <c r="N170" i="11"/>
  <c r="N349" i="11"/>
  <c r="N20" i="11"/>
  <c r="N138" i="11"/>
  <c r="N288" i="11"/>
  <c r="N121" i="11"/>
  <c r="N285" i="11"/>
  <c r="N389" i="11"/>
  <c r="N352" i="11"/>
  <c r="N77" i="11"/>
  <c r="N332" i="11"/>
  <c r="N381" i="11"/>
  <c r="N446" i="11"/>
  <c r="N157" i="11"/>
  <c r="N188" i="11"/>
  <c r="N164" i="11"/>
  <c r="N72" i="11"/>
  <c r="N300" i="11"/>
  <c r="N359" i="11"/>
  <c r="N140" i="11"/>
  <c r="N385" i="11"/>
  <c r="N382" i="11"/>
  <c r="N244" i="11"/>
  <c r="N275" i="11"/>
  <c r="N375" i="11"/>
  <c r="N70" i="11"/>
  <c r="N225" i="11"/>
  <c r="N439" i="11"/>
  <c r="N434" i="11"/>
  <c r="N105" i="11"/>
  <c r="N98" i="11"/>
  <c r="N97" i="11"/>
  <c r="N192" i="11"/>
  <c r="N303" i="11"/>
  <c r="N88" i="11"/>
  <c r="N129" i="11"/>
  <c r="N281" i="11"/>
  <c r="N26" i="11"/>
  <c r="N259" i="11"/>
  <c r="N340" i="11"/>
  <c r="N380" i="11"/>
  <c r="N421" i="11"/>
  <c r="N306" i="11"/>
  <c r="N175" i="11"/>
  <c r="N379" i="11"/>
  <c r="N250" i="11"/>
  <c r="N426" i="11"/>
  <c r="N229" i="11"/>
  <c r="N299" i="11"/>
  <c r="N416" i="11"/>
  <c r="N53" i="11"/>
  <c r="N447" i="11"/>
  <c r="N312" i="11"/>
  <c r="N230" i="11"/>
  <c r="N364" i="11"/>
  <c r="N256" i="11"/>
  <c r="N414" i="11"/>
  <c r="N73" i="11"/>
  <c r="N338" i="11"/>
  <c r="N125" i="11"/>
  <c r="N47" i="11"/>
  <c r="N228" i="11"/>
  <c r="N293" i="11"/>
  <c r="N296" i="11"/>
  <c r="N27" i="11"/>
  <c r="N424" i="11"/>
  <c r="N37" i="11"/>
  <c r="N147" i="11"/>
  <c r="N302" i="11"/>
  <c r="N319" i="11"/>
  <c r="N122" i="11"/>
  <c r="N371" i="11"/>
  <c r="N257" i="11"/>
  <c r="N59" i="11"/>
  <c r="N103" i="11"/>
  <c r="N436" i="11"/>
  <c r="N158" i="11"/>
  <c r="N278" i="11"/>
  <c r="N322" i="11"/>
  <c r="N311" i="11"/>
  <c r="N451" i="11"/>
  <c r="N128" i="11"/>
  <c r="N66" i="11"/>
  <c r="N41" i="11"/>
  <c r="N284" i="11"/>
  <c r="N187" i="11"/>
  <c r="N181" i="11"/>
  <c r="N62" i="11"/>
  <c r="N327" i="11"/>
  <c r="N430" i="11"/>
  <c r="N387" i="11"/>
  <c r="N441" i="11"/>
  <c r="N113" i="11"/>
  <c r="N104" i="11"/>
  <c r="N90" i="11"/>
  <c r="N148" i="11"/>
  <c r="N171" i="11"/>
  <c r="N290" i="11"/>
  <c r="N261" i="11"/>
  <c r="N297" i="11"/>
  <c r="N362" i="11"/>
  <c r="N264" i="11"/>
  <c r="N458" i="11"/>
  <c r="N401" i="11"/>
  <c r="N78" i="11"/>
  <c r="N366" i="11"/>
  <c r="N265" i="11"/>
  <c r="N305" i="11"/>
  <c r="N463" i="11"/>
  <c r="N162" i="11"/>
  <c r="N81" i="11"/>
  <c r="N142" i="11"/>
  <c r="N89" i="11"/>
  <c r="N462" i="11"/>
  <c r="N357" i="11"/>
  <c r="N333" i="11"/>
  <c r="N69" i="11"/>
  <c r="N99" i="11"/>
  <c r="N48" i="11"/>
  <c r="N80" i="11"/>
  <c r="N45" i="11"/>
  <c r="N240" i="11"/>
  <c r="N377" i="11"/>
  <c r="N132" i="11"/>
  <c r="N271" i="11"/>
  <c r="N174" i="11"/>
  <c r="N331" i="11"/>
  <c r="N294" i="11"/>
  <c r="N180" i="11"/>
  <c r="N289" i="11"/>
  <c r="N172" i="11"/>
  <c r="N107" i="11"/>
  <c r="N320" i="11"/>
  <c r="N63" i="11"/>
  <c r="N263" i="11"/>
  <c r="N65" i="11"/>
  <c r="N91" i="11"/>
  <c r="N432" i="11"/>
  <c r="N82" i="11"/>
  <c r="N313" i="11"/>
  <c r="N307" i="11"/>
  <c r="N438" i="11"/>
  <c r="N355" i="11"/>
  <c r="N308" i="11"/>
  <c r="N193" i="11"/>
  <c r="N146" i="11"/>
  <c r="N266" i="11"/>
  <c r="N106" i="11"/>
  <c r="N64" i="11"/>
  <c r="N56" i="11"/>
  <c r="N168" i="11"/>
  <c r="N182" i="11"/>
  <c r="N253" i="11"/>
  <c r="N30" i="11"/>
  <c r="N466" i="11"/>
  <c r="N374" i="11"/>
  <c r="N217" i="11"/>
  <c r="N139" i="11"/>
  <c r="N455" i="11"/>
  <c r="N154" i="11"/>
  <c r="N135" i="11"/>
  <c r="N339" i="11"/>
  <c r="N71" i="11"/>
  <c r="N152" i="11"/>
  <c r="N361" i="11"/>
  <c r="N376" i="11"/>
  <c r="N304" i="11"/>
  <c r="N325" i="11"/>
  <c r="N235" i="11"/>
  <c r="N435" i="11"/>
  <c r="N395" i="11"/>
  <c r="N116" i="11"/>
  <c r="N344" i="11"/>
  <c r="N314" i="11"/>
  <c r="N292" i="11"/>
  <c r="N115" i="11"/>
  <c r="N238" i="11"/>
  <c r="N145" i="11"/>
  <c r="N110" i="11"/>
  <c r="N149" i="11"/>
  <c r="N239" i="11"/>
  <c r="N137" i="11"/>
  <c r="N449" i="11"/>
  <c r="N367" i="11"/>
  <c r="N83" i="11"/>
  <c r="N427" i="11"/>
  <c r="N55" i="11"/>
  <c r="N221" i="11"/>
  <c r="N363" i="11"/>
  <c r="N231" i="11"/>
  <c r="N419" i="11"/>
  <c r="N127" i="11"/>
  <c r="N31" i="11"/>
  <c r="N321" i="11"/>
  <c r="N226" i="11"/>
  <c r="N360" i="11"/>
  <c r="N431" i="11"/>
  <c r="N402" i="11"/>
  <c r="N134" i="11"/>
  <c r="N464" i="11"/>
  <c r="N38" i="11"/>
  <c r="N418" i="11"/>
  <c r="N75" i="11"/>
  <c r="N241" i="11"/>
  <c r="N465" i="11"/>
  <c r="N190" i="11"/>
  <c r="N178" i="11"/>
  <c r="N84" i="11"/>
  <c r="N412" i="11"/>
  <c r="N440" i="11"/>
  <c r="N425" i="11"/>
  <c r="N130" i="11"/>
  <c r="N102" i="11"/>
  <c r="N388" i="11"/>
  <c r="N468" i="11"/>
  <c r="N413" i="11"/>
  <c r="N179" i="11"/>
  <c r="N252" i="11"/>
  <c r="N227" i="11"/>
  <c r="N317" i="11"/>
  <c r="N346" i="11"/>
  <c r="N350" i="11"/>
  <c r="N21" i="11"/>
  <c r="N444" i="11"/>
  <c r="N100" i="11"/>
  <c r="N36" i="11"/>
  <c r="N176" i="11"/>
  <c r="N216" i="11"/>
  <c r="N295" i="11"/>
  <c r="N378" i="11"/>
  <c r="N242" i="11"/>
  <c r="N358" i="11"/>
  <c r="N459" i="11"/>
  <c r="N232" i="11"/>
  <c r="N201" i="11"/>
  <c r="N287" i="11"/>
  <c r="N324" i="11"/>
  <c r="N372" i="11"/>
  <c r="N397" i="11"/>
  <c r="N44" i="11"/>
  <c r="N204" i="11"/>
  <c r="N40" i="11"/>
  <c r="N274" i="11"/>
  <c r="N345" i="11"/>
  <c r="N163" i="11"/>
  <c r="N341" i="11"/>
  <c r="N92" i="11"/>
  <c r="N399" i="11"/>
  <c r="N29" i="11"/>
  <c r="N255" i="11"/>
  <c r="N342" i="11"/>
  <c r="N126" i="11"/>
  <c r="N169" i="11"/>
  <c r="N448" i="11"/>
  <c r="N276" i="11"/>
  <c r="N269" i="11"/>
  <c r="N210" i="11"/>
  <c r="N68" i="11"/>
  <c r="N437" i="11"/>
  <c r="N423" i="11"/>
  <c r="N277" i="11"/>
  <c r="N189" i="11"/>
  <c r="N150" i="11"/>
  <c r="N197" i="11"/>
  <c r="N273" i="11"/>
  <c r="N93" i="11"/>
  <c r="N286" i="11"/>
  <c r="N185" i="11"/>
  <c r="N403" i="11"/>
  <c r="N94" i="11"/>
  <c r="N183" i="11"/>
  <c r="N234" i="11"/>
  <c r="N160" i="11"/>
  <c r="N124" i="11"/>
  <c r="N330" i="11"/>
  <c r="N249" i="11"/>
  <c r="N467" i="11"/>
  <c r="N57" i="11"/>
  <c r="N248" i="11"/>
  <c r="N336" i="11"/>
  <c r="N101" i="11"/>
  <c r="N156" i="11"/>
  <c r="N213" i="11"/>
  <c r="N404" i="11"/>
  <c r="N153" i="11"/>
  <c r="N33" i="11"/>
  <c r="N310" i="11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3" i="3"/>
  <c r="AG83" i="3" s="1"/>
  <c r="AH76" i="3"/>
  <c r="AG76" i="3" s="1"/>
  <c r="AH77" i="3"/>
  <c r="AG77" i="3" s="1"/>
  <c r="AH79" i="3"/>
  <c r="AG79" i="3" s="1"/>
  <c r="AH80" i="3"/>
  <c r="AG80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 s="1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3" i="3"/>
  <c r="AB83" i="3" s="1"/>
  <c r="AD83" i="3" s="1"/>
  <c r="AC76" i="3"/>
  <c r="AB76" i="3" s="1"/>
  <c r="AD76" i="3" s="1"/>
  <c r="AD77" i="3"/>
  <c r="AC79" i="3"/>
  <c r="AB79" i="3" s="1"/>
  <c r="AD79" i="3" s="1"/>
  <c r="AC80" i="3"/>
  <c r="AB80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H21" i="5"/>
  <c r="I21" i="5" s="1"/>
  <c r="E21" i="5"/>
  <c r="H20" i="5"/>
  <c r="I20" i="5" s="1"/>
  <c r="E20" i="5"/>
  <c r="H19" i="5"/>
  <c r="I19" i="5" s="1"/>
  <c r="E19" i="5"/>
  <c r="X9" i="5"/>
  <c r="W9" i="5"/>
  <c r="L9" i="5"/>
  <c r="T21" i="5" s="1"/>
  <c r="X5" i="5"/>
  <c r="W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9" i="3"/>
  <c r="J79" i="3" s="1"/>
  <c r="N80" i="3"/>
  <c r="J80" i="3" s="1"/>
  <c r="N83" i="3"/>
  <c r="J83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9" i="3"/>
  <c r="H79" i="3" s="1"/>
  <c r="L80" i="3"/>
  <c r="H80" i="3" s="1"/>
  <c r="L83" i="3"/>
  <c r="H83" i="3" s="1"/>
  <c r="AB21" i="3" l="1"/>
  <c r="AD21" i="3" s="1"/>
  <c r="P19" i="10"/>
  <c r="P19" i="11"/>
  <c r="R17" i="5"/>
  <c r="W24" i="5"/>
  <c r="H3" i="5"/>
  <c r="AD80" i="3"/>
  <c r="R25" i="5"/>
  <c r="R19" i="5"/>
  <c r="R24" i="5"/>
  <c r="W28" i="5"/>
  <c r="W29" i="5" s="1"/>
  <c r="AD6" i="3"/>
  <c r="R21" i="5" l="1"/>
  <c r="V21" i="5" s="1"/>
  <c r="G116" i="5" l="1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M207" i="5" l="1"/>
  <c r="N207" i="5" s="1"/>
  <c r="K207" i="5"/>
  <c r="M257" i="5"/>
  <c r="N257" i="5" s="1"/>
  <c r="K257" i="5"/>
  <c r="M396" i="5"/>
  <c r="N396" i="5" s="1"/>
  <c r="K396" i="5"/>
  <c r="M338" i="5"/>
  <c r="N338" i="5" s="1"/>
  <c r="K338" i="5"/>
  <c r="M444" i="5"/>
  <c r="N444" i="5" s="1"/>
  <c r="K444" i="5"/>
  <c r="M105" i="5"/>
  <c r="N105" i="5" s="1"/>
  <c r="K105" i="5"/>
  <c r="M408" i="5"/>
  <c r="N408" i="5" s="1"/>
  <c r="K408" i="5"/>
  <c r="M318" i="5"/>
  <c r="N318" i="5" s="1"/>
  <c r="K318" i="5"/>
  <c r="M93" i="5"/>
  <c r="N93" i="5" s="1"/>
  <c r="K93" i="5"/>
  <c r="M102" i="5"/>
  <c r="N102" i="5" s="1"/>
  <c r="K102" i="5"/>
  <c r="M148" i="5"/>
  <c r="N148" i="5" s="1"/>
  <c r="K148" i="5"/>
  <c r="M306" i="5"/>
  <c r="N306" i="5" s="1"/>
  <c r="K306" i="5"/>
  <c r="M414" i="5"/>
  <c r="N414" i="5" s="1"/>
  <c r="K414" i="5"/>
  <c r="M281" i="5"/>
  <c r="N281" i="5" s="1"/>
  <c r="K281" i="5"/>
  <c r="M82" i="5"/>
  <c r="N82" i="5" s="1"/>
  <c r="K82" i="5"/>
  <c r="M98" i="5"/>
  <c r="N98" i="5" s="1"/>
  <c r="K98" i="5"/>
  <c r="M355" i="5"/>
  <c r="N355" i="5" s="1"/>
  <c r="K355" i="5"/>
  <c r="M353" i="5"/>
  <c r="N353" i="5" s="1"/>
  <c r="K353" i="5"/>
  <c r="M422" i="5"/>
  <c r="N422" i="5" s="1"/>
  <c r="K422" i="5"/>
  <c r="M106" i="5"/>
  <c r="N106" i="5" s="1"/>
  <c r="K106" i="5"/>
  <c r="M259" i="5"/>
  <c r="N259" i="5" s="1"/>
  <c r="K259" i="5"/>
  <c r="M158" i="5"/>
  <c r="N158" i="5" s="1"/>
  <c r="K158" i="5"/>
  <c r="M399" i="5"/>
  <c r="N399" i="5" s="1"/>
  <c r="K399" i="5"/>
  <c r="M364" i="5"/>
  <c r="N364" i="5" s="1"/>
  <c r="K364" i="5"/>
  <c r="M248" i="5"/>
  <c r="N248" i="5" s="1"/>
  <c r="K248" i="5"/>
  <c r="M95" i="5"/>
  <c r="N95" i="5" s="1"/>
  <c r="K95" i="5"/>
  <c r="M311" i="5"/>
  <c r="N311" i="5" s="1"/>
  <c r="K311" i="5"/>
  <c r="M275" i="5"/>
  <c r="N275" i="5" s="1"/>
  <c r="K275" i="5"/>
  <c r="M407" i="5"/>
  <c r="N407" i="5" s="1"/>
  <c r="K407" i="5"/>
  <c r="M141" i="5"/>
  <c r="N141" i="5" s="1"/>
  <c r="K141" i="5"/>
  <c r="M291" i="5"/>
  <c r="N291" i="5" s="1"/>
  <c r="K291" i="5"/>
  <c r="M80" i="5"/>
  <c r="N80" i="5" s="1"/>
  <c r="K80" i="5"/>
  <c r="M50" i="5"/>
  <c r="N50" i="5" s="1"/>
  <c r="K50" i="5"/>
  <c r="M242" i="5"/>
  <c r="N242" i="5" s="1"/>
  <c r="K242" i="5"/>
  <c r="M430" i="5"/>
  <c r="N430" i="5" s="1"/>
  <c r="K430" i="5"/>
  <c r="M398" i="5"/>
  <c r="N398" i="5" s="1"/>
  <c r="K398" i="5"/>
  <c r="M434" i="5"/>
  <c r="N434" i="5" s="1"/>
  <c r="K434" i="5"/>
  <c r="M344" i="5"/>
  <c r="N344" i="5" s="1"/>
  <c r="K344" i="5"/>
  <c r="M241" i="5"/>
  <c r="N241" i="5" s="1"/>
  <c r="K241" i="5"/>
  <c r="M121" i="5"/>
  <c r="N121" i="5" s="1"/>
  <c r="K121" i="5"/>
  <c r="M266" i="5"/>
  <c r="N266" i="5" s="1"/>
  <c r="K266" i="5"/>
  <c r="M119" i="5"/>
  <c r="N119" i="5" s="1"/>
  <c r="K119" i="5"/>
  <c r="M125" i="5"/>
  <c r="N125" i="5" s="1"/>
  <c r="K125" i="5"/>
  <c r="M30" i="5"/>
  <c r="N30" i="5" s="1"/>
  <c r="K30" i="5"/>
  <c r="M230" i="5"/>
  <c r="N230" i="5" s="1"/>
  <c r="K230" i="5"/>
  <c r="M358" i="5"/>
  <c r="N358" i="5" s="1"/>
  <c r="K358" i="5"/>
  <c r="M164" i="5"/>
  <c r="N164" i="5" s="1"/>
  <c r="K164" i="5"/>
  <c r="M433" i="5"/>
  <c r="N433" i="5" s="1"/>
  <c r="K433" i="5"/>
  <c r="M321" i="5"/>
  <c r="N321" i="5" s="1"/>
  <c r="K321" i="5"/>
  <c r="M40" i="5"/>
  <c r="N40" i="5" s="1"/>
  <c r="K40" i="5"/>
  <c r="M118" i="5"/>
  <c r="N118" i="5" s="1"/>
  <c r="K118" i="5"/>
  <c r="M402" i="5"/>
  <c r="N402" i="5" s="1"/>
  <c r="K402" i="5"/>
  <c r="M316" i="5"/>
  <c r="N316" i="5" s="1"/>
  <c r="K316" i="5"/>
  <c r="M173" i="5"/>
  <c r="N173" i="5" s="1"/>
  <c r="K173" i="5"/>
  <c r="M352" i="5"/>
  <c r="N352" i="5" s="1"/>
  <c r="K352" i="5"/>
  <c r="M60" i="5"/>
  <c r="N60" i="5" s="1"/>
  <c r="K60" i="5"/>
  <c r="M72" i="5"/>
  <c r="N72" i="5" s="1"/>
  <c r="K72" i="5"/>
  <c r="M309" i="5"/>
  <c r="N309" i="5" s="1"/>
  <c r="K309" i="5"/>
  <c r="M228" i="5"/>
  <c r="N228" i="5" s="1"/>
  <c r="K228" i="5"/>
  <c r="M21" i="5"/>
  <c r="N21" i="5" s="1"/>
  <c r="K21" i="5"/>
  <c r="M75" i="5"/>
  <c r="N75" i="5" s="1"/>
  <c r="K75" i="5"/>
  <c r="M49" i="5"/>
  <c r="N49" i="5" s="1"/>
  <c r="K49" i="5"/>
  <c r="M91" i="5"/>
  <c r="N91" i="5" s="1"/>
  <c r="K91" i="5"/>
  <c r="M410" i="5"/>
  <c r="N410" i="5" s="1"/>
  <c r="K410" i="5"/>
  <c r="M267" i="5"/>
  <c r="N267" i="5" s="1"/>
  <c r="K267" i="5"/>
  <c r="M437" i="5"/>
  <c r="N437" i="5" s="1"/>
  <c r="K437" i="5"/>
  <c r="M222" i="5"/>
  <c r="N222" i="5" s="1"/>
  <c r="K222" i="5"/>
  <c r="M20" i="5"/>
  <c r="N20" i="5" s="1"/>
  <c r="K20" i="5"/>
  <c r="M317" i="5"/>
  <c r="N317" i="5" s="1"/>
  <c r="K317" i="5"/>
  <c r="M446" i="5"/>
  <c r="N446" i="5" s="1"/>
  <c r="K446" i="5"/>
  <c r="M250" i="5"/>
  <c r="N250" i="5" s="1"/>
  <c r="K250" i="5"/>
  <c r="M342" i="5"/>
  <c r="N342" i="5" s="1"/>
  <c r="K342" i="5"/>
  <c r="M238" i="5"/>
  <c r="N238" i="5" s="1"/>
  <c r="K238" i="5"/>
  <c r="M223" i="5"/>
  <c r="N223" i="5" s="1"/>
  <c r="K223" i="5"/>
  <c r="M368" i="5"/>
  <c r="N368" i="5" s="1"/>
  <c r="K368" i="5"/>
  <c r="M328" i="5"/>
  <c r="N328" i="5" s="1"/>
  <c r="K328" i="5"/>
  <c r="M234" i="5"/>
  <c r="N234" i="5" s="1"/>
  <c r="K234" i="5"/>
  <c r="M249" i="5"/>
  <c r="N249" i="5" s="1"/>
  <c r="K249" i="5"/>
  <c r="M314" i="5"/>
  <c r="N314" i="5" s="1"/>
  <c r="K314" i="5"/>
  <c r="M375" i="5"/>
  <c r="N375" i="5" s="1"/>
  <c r="K375" i="5"/>
  <c r="M163" i="5"/>
  <c r="N163" i="5" s="1"/>
  <c r="K163" i="5"/>
  <c r="M42" i="5"/>
  <c r="N42" i="5" s="1"/>
  <c r="K42" i="5"/>
  <c r="M182" i="5"/>
  <c r="N182" i="5" s="1"/>
  <c r="K182" i="5"/>
  <c r="M206" i="5"/>
  <c r="N206" i="5" s="1"/>
  <c r="K206" i="5"/>
  <c r="M465" i="5"/>
  <c r="N465" i="5" s="1"/>
  <c r="K465" i="5"/>
  <c r="M62" i="5"/>
  <c r="N62" i="5" s="1"/>
  <c r="K62" i="5"/>
  <c r="M115" i="5"/>
  <c r="N115" i="5" s="1"/>
  <c r="K115" i="5"/>
  <c r="M287" i="5"/>
  <c r="N287" i="5" s="1"/>
  <c r="K287" i="5"/>
  <c r="M79" i="5"/>
  <c r="N79" i="5" s="1"/>
  <c r="K79" i="5"/>
  <c r="M439" i="5"/>
  <c r="N439" i="5" s="1"/>
  <c r="K439" i="5"/>
  <c r="M193" i="5"/>
  <c r="N193" i="5" s="1"/>
  <c r="K193" i="5"/>
  <c r="M424" i="5"/>
  <c r="N424" i="5" s="1"/>
  <c r="K424" i="5"/>
  <c r="M111" i="5"/>
  <c r="N111" i="5" s="1"/>
  <c r="K111" i="5"/>
  <c r="M48" i="5"/>
  <c r="N48" i="5" s="1"/>
  <c r="K48" i="5"/>
  <c r="M362" i="5"/>
  <c r="N362" i="5" s="1"/>
  <c r="K362" i="5"/>
  <c r="M161" i="5"/>
  <c r="N161" i="5" s="1"/>
  <c r="K161" i="5"/>
  <c r="M122" i="5"/>
  <c r="N122" i="5" s="1"/>
  <c r="K122" i="5"/>
  <c r="M380" i="5"/>
  <c r="N380" i="5" s="1"/>
  <c r="K380" i="5"/>
  <c r="M463" i="5"/>
  <c r="N463" i="5" s="1"/>
  <c r="K463" i="5"/>
  <c r="M146" i="5"/>
  <c r="N146" i="5" s="1"/>
  <c r="K146" i="5"/>
  <c r="M448" i="5"/>
  <c r="N448" i="5" s="1"/>
  <c r="K448" i="5"/>
  <c r="M322" i="5"/>
  <c r="N322" i="5" s="1"/>
  <c r="K322" i="5"/>
  <c r="M83" i="5"/>
  <c r="N83" i="5" s="1"/>
  <c r="K83" i="5"/>
  <c r="M295" i="5"/>
  <c r="N295" i="5" s="1"/>
  <c r="K295" i="5"/>
  <c r="M374" i="5"/>
  <c r="N374" i="5" s="1"/>
  <c r="K374" i="5"/>
  <c r="M361" i="5"/>
  <c r="N361" i="5" s="1"/>
  <c r="K361" i="5"/>
  <c r="M96" i="5"/>
  <c r="N96" i="5" s="1"/>
  <c r="K96" i="5"/>
  <c r="M70" i="5"/>
  <c r="N70" i="5" s="1"/>
  <c r="K70" i="5"/>
  <c r="M127" i="5"/>
  <c r="N127" i="5" s="1"/>
  <c r="K127" i="5"/>
  <c r="M273" i="5"/>
  <c r="N273" i="5" s="1"/>
  <c r="K273" i="5"/>
  <c r="M332" i="5"/>
  <c r="N332" i="5" s="1"/>
  <c r="K332" i="5"/>
  <c r="M387" i="5"/>
  <c r="N387" i="5" s="1"/>
  <c r="K387" i="5"/>
  <c r="M214" i="5"/>
  <c r="N214" i="5" s="1"/>
  <c r="K214" i="5"/>
  <c r="M195" i="5"/>
  <c r="N195" i="5" s="1"/>
  <c r="K195" i="5"/>
  <c r="M166" i="5"/>
  <c r="N166" i="5" s="1"/>
  <c r="K166" i="5"/>
  <c r="M150" i="5"/>
  <c r="N150" i="5" s="1"/>
  <c r="K150" i="5"/>
  <c r="M24" i="5"/>
  <c r="N24" i="5" s="1"/>
  <c r="K24" i="5"/>
  <c r="M29" i="5"/>
  <c r="N29" i="5" s="1"/>
  <c r="K29" i="5"/>
  <c r="M66" i="5"/>
  <c r="N66" i="5" s="1"/>
  <c r="K66" i="5"/>
  <c r="M464" i="5"/>
  <c r="N464" i="5" s="1"/>
  <c r="K464" i="5"/>
  <c r="M253" i="5"/>
  <c r="N253" i="5" s="1"/>
  <c r="K253" i="5"/>
  <c r="M59" i="5"/>
  <c r="N59" i="5" s="1"/>
  <c r="K59" i="5"/>
  <c r="M312" i="5"/>
  <c r="N312" i="5" s="1"/>
  <c r="K312" i="5"/>
  <c r="M224" i="5"/>
  <c r="N224" i="5" s="1"/>
  <c r="K224" i="5"/>
  <c r="M370" i="5"/>
  <c r="N370" i="5" s="1"/>
  <c r="K370" i="5"/>
  <c r="M313" i="5"/>
  <c r="N313" i="5" s="1"/>
  <c r="K313" i="5"/>
  <c r="M190" i="5"/>
  <c r="N190" i="5" s="1"/>
  <c r="K190" i="5"/>
  <c r="M440" i="5"/>
  <c r="N440" i="5" s="1"/>
  <c r="K440" i="5"/>
  <c r="M246" i="5"/>
  <c r="N246" i="5" s="1"/>
  <c r="K246" i="5"/>
  <c r="M319" i="5"/>
  <c r="N319" i="5" s="1"/>
  <c r="K319" i="5"/>
  <c r="M132" i="5"/>
  <c r="N132" i="5" s="1"/>
  <c r="K132" i="5"/>
  <c r="M269" i="5"/>
  <c r="N269" i="5" s="1"/>
  <c r="K269" i="5"/>
  <c r="M262" i="5"/>
  <c r="N262" i="5" s="1"/>
  <c r="K262" i="5"/>
  <c r="M229" i="5"/>
  <c r="N229" i="5" s="1"/>
  <c r="K229" i="5"/>
  <c r="M445" i="5"/>
  <c r="N445" i="5" s="1"/>
  <c r="K445" i="5"/>
  <c r="M458" i="5"/>
  <c r="N458" i="5" s="1"/>
  <c r="K458" i="5"/>
  <c r="M300" i="5"/>
  <c r="N300" i="5" s="1"/>
  <c r="K300" i="5"/>
  <c r="M227" i="5"/>
  <c r="N227" i="5" s="1"/>
  <c r="K227" i="5"/>
  <c r="M252" i="5"/>
  <c r="N252" i="5" s="1"/>
  <c r="K252" i="5"/>
  <c r="M303" i="5"/>
  <c r="N303" i="5" s="1"/>
  <c r="K303" i="5"/>
  <c r="M452" i="5"/>
  <c r="N452" i="5" s="1"/>
  <c r="K452" i="5"/>
  <c r="M360" i="5"/>
  <c r="N360" i="5" s="1"/>
  <c r="K360" i="5"/>
  <c r="M416" i="5"/>
  <c r="N416" i="5" s="1"/>
  <c r="K416" i="5"/>
  <c r="M376" i="5"/>
  <c r="N376" i="5" s="1"/>
  <c r="K376" i="5"/>
  <c r="M405" i="5"/>
  <c r="N405" i="5" s="1"/>
  <c r="K405" i="5"/>
  <c r="M73" i="5"/>
  <c r="N73" i="5" s="1"/>
  <c r="K73" i="5"/>
  <c r="M363" i="5"/>
  <c r="N363" i="5" s="1"/>
  <c r="K363" i="5"/>
  <c r="M260" i="5"/>
  <c r="N260" i="5" s="1"/>
  <c r="K260" i="5"/>
  <c r="M288" i="5"/>
  <c r="N288" i="5" s="1"/>
  <c r="K288" i="5"/>
  <c r="M340" i="5"/>
  <c r="N340" i="5" s="1"/>
  <c r="K340" i="5"/>
  <c r="M285" i="5"/>
  <c r="N285" i="5" s="1"/>
  <c r="K285" i="5"/>
  <c r="M51" i="5"/>
  <c r="N51" i="5" s="1"/>
  <c r="K51" i="5"/>
  <c r="M186" i="5"/>
  <c r="N186" i="5" s="1"/>
  <c r="K186" i="5"/>
  <c r="M208" i="5"/>
  <c r="N208" i="5" s="1"/>
  <c r="K208" i="5"/>
  <c r="M155" i="5"/>
  <c r="N155" i="5" s="1"/>
  <c r="K155" i="5"/>
  <c r="M369" i="5"/>
  <c r="N369" i="5" s="1"/>
  <c r="K369" i="5"/>
  <c r="M415" i="5"/>
  <c r="N415" i="5" s="1"/>
  <c r="K415" i="5"/>
  <c r="M335" i="5"/>
  <c r="N335" i="5" s="1"/>
  <c r="K335" i="5"/>
  <c r="M337" i="5"/>
  <c r="N337" i="5" s="1"/>
  <c r="K337" i="5"/>
  <c r="M462" i="5"/>
  <c r="N462" i="5" s="1"/>
  <c r="K462" i="5"/>
  <c r="M37" i="5"/>
  <c r="N37" i="5" s="1"/>
  <c r="K37" i="5"/>
  <c r="M154" i="5"/>
  <c r="N154" i="5" s="1"/>
  <c r="K154" i="5"/>
  <c r="M244" i="5"/>
  <c r="N244" i="5" s="1"/>
  <c r="K244" i="5"/>
  <c r="M243" i="5"/>
  <c r="N243" i="5" s="1"/>
  <c r="K243" i="5"/>
  <c r="M159" i="5"/>
  <c r="N159" i="5" s="1"/>
  <c r="K159" i="5"/>
  <c r="M301" i="5"/>
  <c r="N301" i="5" s="1"/>
  <c r="K301" i="5"/>
  <c r="M67" i="5"/>
  <c r="N67" i="5" s="1"/>
  <c r="K67" i="5"/>
  <c r="M165" i="5"/>
  <c r="N165" i="5" s="1"/>
  <c r="K165" i="5"/>
  <c r="M117" i="5"/>
  <c r="N117" i="5" s="1"/>
  <c r="K117" i="5"/>
  <c r="M379" i="5"/>
  <c r="N379" i="5" s="1"/>
  <c r="K379" i="5"/>
  <c r="M413" i="5"/>
  <c r="N413" i="5" s="1"/>
  <c r="K413" i="5"/>
  <c r="M425" i="5"/>
  <c r="N425" i="5" s="1"/>
  <c r="K425" i="5"/>
  <c r="M420" i="5"/>
  <c r="N420" i="5" s="1"/>
  <c r="K420" i="5"/>
  <c r="M88" i="5"/>
  <c r="N88" i="5" s="1"/>
  <c r="K88" i="5"/>
  <c r="M39" i="5"/>
  <c r="N39" i="5" s="1"/>
  <c r="K39" i="5"/>
  <c r="M356" i="5"/>
  <c r="N356" i="5" s="1"/>
  <c r="K356" i="5"/>
  <c r="M265" i="5"/>
  <c r="N265" i="5" s="1"/>
  <c r="K265" i="5"/>
  <c r="M459" i="5"/>
  <c r="N459" i="5" s="1"/>
  <c r="K459" i="5"/>
  <c r="M203" i="5"/>
  <c r="N203" i="5" s="1"/>
  <c r="K203" i="5"/>
  <c r="M255" i="5"/>
  <c r="N255" i="5" s="1"/>
  <c r="K255" i="5"/>
  <c r="M334" i="5"/>
  <c r="N334" i="5" s="1"/>
  <c r="K334" i="5"/>
  <c r="M327" i="5"/>
  <c r="N327" i="5" s="1"/>
  <c r="K327" i="5"/>
  <c r="M282" i="5"/>
  <c r="N282" i="5" s="1"/>
  <c r="K282" i="5"/>
  <c r="M151" i="5"/>
  <c r="N151" i="5" s="1"/>
  <c r="K151" i="5"/>
  <c r="M128" i="5"/>
  <c r="N128" i="5" s="1"/>
  <c r="K128" i="5"/>
  <c r="M442" i="5"/>
  <c r="N442" i="5" s="1"/>
  <c r="K442" i="5"/>
  <c r="M345" i="5"/>
  <c r="N345" i="5" s="1"/>
  <c r="K345" i="5"/>
  <c r="M251" i="5"/>
  <c r="N251" i="5" s="1"/>
  <c r="K251" i="5"/>
  <c r="M34" i="5"/>
  <c r="N34" i="5" s="1"/>
  <c r="K34" i="5"/>
  <c r="M284" i="5"/>
  <c r="N284" i="5" s="1"/>
  <c r="K284" i="5"/>
  <c r="M274" i="5"/>
  <c r="N274" i="5" s="1"/>
  <c r="K274" i="5"/>
  <c r="M381" i="5"/>
  <c r="N381" i="5" s="1"/>
  <c r="K381" i="5"/>
  <c r="M64" i="5"/>
  <c r="N64" i="5" s="1"/>
  <c r="K64" i="5"/>
  <c r="M454" i="5"/>
  <c r="N454" i="5" s="1"/>
  <c r="K454" i="5"/>
  <c r="M218" i="5"/>
  <c r="N218" i="5" s="1"/>
  <c r="K218" i="5"/>
  <c r="M348" i="5"/>
  <c r="N348" i="5" s="1"/>
  <c r="K348" i="5"/>
  <c r="M104" i="5"/>
  <c r="N104" i="5" s="1"/>
  <c r="K104" i="5"/>
  <c r="M202" i="5"/>
  <c r="N202" i="5" s="1"/>
  <c r="K202" i="5"/>
  <c r="M264" i="5"/>
  <c r="N264" i="5" s="1"/>
  <c r="K264" i="5"/>
  <c r="M142" i="5"/>
  <c r="N142" i="5" s="1"/>
  <c r="K142" i="5"/>
  <c r="M76" i="5"/>
  <c r="N76" i="5" s="1"/>
  <c r="K76" i="5"/>
  <c r="M175" i="5"/>
  <c r="N175" i="5" s="1"/>
  <c r="K175" i="5"/>
  <c r="M468" i="5"/>
  <c r="N468" i="5" s="1"/>
  <c r="K468" i="5"/>
  <c r="M395" i="5"/>
  <c r="N395" i="5" s="1"/>
  <c r="K395" i="5"/>
  <c r="M194" i="5"/>
  <c r="N194" i="5" s="1"/>
  <c r="K194" i="5"/>
  <c r="M198" i="5"/>
  <c r="N198" i="5" s="1"/>
  <c r="K198" i="5"/>
  <c r="M308" i="5"/>
  <c r="N308" i="5" s="1"/>
  <c r="K308" i="5"/>
  <c r="M329" i="5"/>
  <c r="N329" i="5" s="1"/>
  <c r="K329" i="5"/>
  <c r="M357" i="5"/>
  <c r="N357" i="5" s="1"/>
  <c r="K357" i="5"/>
  <c r="M68" i="5"/>
  <c r="N68" i="5" s="1"/>
  <c r="K68" i="5"/>
  <c r="M113" i="5"/>
  <c r="N113" i="5" s="1"/>
  <c r="K113" i="5"/>
  <c r="M107" i="5"/>
  <c r="N107" i="5" s="1"/>
  <c r="K107" i="5"/>
  <c r="M100" i="5"/>
  <c r="N100" i="5" s="1"/>
  <c r="K100" i="5"/>
  <c r="M299" i="5"/>
  <c r="N299" i="5" s="1"/>
  <c r="K299" i="5"/>
  <c r="M412" i="5"/>
  <c r="N412" i="5" s="1"/>
  <c r="K412" i="5"/>
  <c r="M443" i="5"/>
  <c r="N443" i="5" s="1"/>
  <c r="K443" i="5"/>
  <c r="M220" i="5"/>
  <c r="N220" i="5" s="1"/>
  <c r="K220" i="5"/>
  <c r="M44" i="5"/>
  <c r="N44" i="5" s="1"/>
  <c r="K44" i="5"/>
  <c r="M289" i="5"/>
  <c r="N289" i="5" s="1"/>
  <c r="K289" i="5"/>
  <c r="M32" i="5"/>
  <c r="N32" i="5" s="1"/>
  <c r="K32" i="5"/>
  <c r="M138" i="5"/>
  <c r="N138" i="5" s="1"/>
  <c r="K138" i="5"/>
  <c r="M87" i="5"/>
  <c r="N87" i="5" s="1"/>
  <c r="K87" i="5"/>
  <c r="M177" i="5"/>
  <c r="N177" i="5" s="1"/>
  <c r="K177" i="5"/>
  <c r="M268" i="5"/>
  <c r="N268" i="5" s="1"/>
  <c r="K268" i="5"/>
  <c r="M231" i="5"/>
  <c r="N231" i="5" s="1"/>
  <c r="K231" i="5"/>
  <c r="M171" i="5"/>
  <c r="N171" i="5" s="1"/>
  <c r="K171" i="5"/>
  <c r="M153" i="5"/>
  <c r="N153" i="5" s="1"/>
  <c r="K153" i="5"/>
  <c r="M417" i="5"/>
  <c r="N417" i="5" s="1"/>
  <c r="K417" i="5"/>
  <c r="M197" i="5"/>
  <c r="N197" i="5" s="1"/>
  <c r="K197" i="5"/>
  <c r="M245" i="5"/>
  <c r="N245" i="5" s="1"/>
  <c r="K245" i="5"/>
  <c r="M326" i="5"/>
  <c r="N326" i="5" s="1"/>
  <c r="K326" i="5"/>
  <c r="M237" i="5"/>
  <c r="N237" i="5" s="1"/>
  <c r="K237" i="5"/>
  <c r="M46" i="5"/>
  <c r="N46" i="5" s="1"/>
  <c r="K46" i="5"/>
  <c r="M99" i="5"/>
  <c r="N99" i="5" s="1"/>
  <c r="K99" i="5"/>
  <c r="M297" i="5"/>
  <c r="N297" i="5" s="1"/>
  <c r="K297" i="5"/>
  <c r="M28" i="5"/>
  <c r="N28" i="5" s="1"/>
  <c r="K28" i="5"/>
  <c r="M210" i="5"/>
  <c r="N210" i="5" s="1"/>
  <c r="K210" i="5"/>
  <c r="M168" i="5"/>
  <c r="N168" i="5" s="1"/>
  <c r="K168" i="5"/>
  <c r="M85" i="5"/>
  <c r="N85" i="5" s="1"/>
  <c r="K85" i="5"/>
  <c r="M392" i="5"/>
  <c r="N392" i="5" s="1"/>
  <c r="K392" i="5"/>
  <c r="M351" i="5"/>
  <c r="N351" i="5" s="1"/>
  <c r="K351" i="5"/>
  <c r="M258" i="5"/>
  <c r="N258" i="5" s="1"/>
  <c r="K258" i="5"/>
  <c r="M350" i="5"/>
  <c r="N350" i="5" s="1"/>
  <c r="K350" i="5"/>
  <c r="M56" i="5"/>
  <c r="N56" i="5" s="1"/>
  <c r="K56" i="5"/>
  <c r="M126" i="5"/>
  <c r="N126" i="5" s="1"/>
  <c r="K126" i="5"/>
  <c r="M359" i="5"/>
  <c r="N359" i="5" s="1"/>
  <c r="K359" i="5"/>
  <c r="M90" i="5"/>
  <c r="N90" i="5" s="1"/>
  <c r="K90" i="5"/>
  <c r="M157" i="5"/>
  <c r="N157" i="5" s="1"/>
  <c r="K157" i="5"/>
  <c r="M389" i="5"/>
  <c r="N389" i="5" s="1"/>
  <c r="K389" i="5"/>
  <c r="M22" i="5"/>
  <c r="N22" i="5" s="1"/>
  <c r="K22" i="5"/>
  <c r="M384" i="5"/>
  <c r="N384" i="5" s="1"/>
  <c r="K384" i="5"/>
  <c r="M320" i="5"/>
  <c r="N320" i="5" s="1"/>
  <c r="K320" i="5"/>
  <c r="M409" i="5"/>
  <c r="N409" i="5" s="1"/>
  <c r="K409" i="5"/>
  <c r="M137" i="5"/>
  <c r="N137" i="5" s="1"/>
  <c r="K137" i="5"/>
  <c r="M365" i="5"/>
  <c r="N365" i="5" s="1"/>
  <c r="K365" i="5"/>
  <c r="M354" i="5"/>
  <c r="N354" i="5" s="1"/>
  <c r="K354" i="5"/>
  <c r="M109" i="5"/>
  <c r="N109" i="5" s="1"/>
  <c r="K109" i="5"/>
  <c r="M156" i="5"/>
  <c r="N156" i="5" s="1"/>
  <c r="K156" i="5"/>
  <c r="M170" i="5"/>
  <c r="N170" i="5" s="1"/>
  <c r="K170" i="5"/>
  <c r="M199" i="5"/>
  <c r="N199" i="5" s="1"/>
  <c r="K199" i="5"/>
  <c r="M209" i="5"/>
  <c r="N209" i="5" s="1"/>
  <c r="K209" i="5"/>
  <c r="M134" i="5"/>
  <c r="N134" i="5" s="1"/>
  <c r="K134" i="5"/>
  <c r="M277" i="5"/>
  <c r="N277" i="5" s="1"/>
  <c r="K277" i="5"/>
  <c r="M19" i="5"/>
  <c r="N19" i="5" s="1"/>
  <c r="K19" i="5"/>
  <c r="M330" i="5"/>
  <c r="N330" i="5" s="1"/>
  <c r="K330" i="5"/>
  <c r="M431" i="5"/>
  <c r="N431" i="5" s="1"/>
  <c r="K431" i="5"/>
  <c r="M139" i="5"/>
  <c r="N139" i="5" s="1"/>
  <c r="K139" i="5"/>
  <c r="M388" i="5"/>
  <c r="N388" i="5" s="1"/>
  <c r="K388" i="5"/>
  <c r="M325" i="5"/>
  <c r="N325" i="5" s="1"/>
  <c r="K325" i="5"/>
  <c r="M103" i="5"/>
  <c r="N103" i="5" s="1"/>
  <c r="K103" i="5"/>
  <c r="M406" i="5"/>
  <c r="N406" i="5" s="1"/>
  <c r="K406" i="5"/>
  <c r="M423" i="5"/>
  <c r="N423" i="5" s="1"/>
  <c r="K423" i="5"/>
  <c r="M215" i="5"/>
  <c r="N215" i="5" s="1"/>
  <c r="K215" i="5"/>
  <c r="M58" i="5"/>
  <c r="N58" i="5" s="1"/>
  <c r="K58" i="5"/>
  <c r="M386" i="5"/>
  <c r="N386" i="5" s="1"/>
  <c r="K386" i="5"/>
  <c r="M133" i="5"/>
  <c r="N133" i="5" s="1"/>
  <c r="K133" i="5"/>
  <c r="M152" i="5"/>
  <c r="N152" i="5" s="1"/>
  <c r="K152" i="5"/>
  <c r="M78" i="5"/>
  <c r="N78" i="5" s="1"/>
  <c r="K78" i="5"/>
  <c r="M438" i="5"/>
  <c r="N438" i="5" s="1"/>
  <c r="K438" i="5"/>
  <c r="M144" i="5"/>
  <c r="N144" i="5" s="1"/>
  <c r="K144" i="5"/>
  <c r="M97" i="5"/>
  <c r="N97" i="5" s="1"/>
  <c r="K97" i="5"/>
  <c r="M36" i="5"/>
  <c r="N36" i="5" s="1"/>
  <c r="K36" i="5"/>
  <c r="M432" i="5"/>
  <c r="N432" i="5" s="1"/>
  <c r="K432" i="5"/>
  <c r="M77" i="5"/>
  <c r="N77" i="5" s="1"/>
  <c r="K77" i="5"/>
  <c r="M205" i="5"/>
  <c r="N205" i="5" s="1"/>
  <c r="K205" i="5"/>
  <c r="M89" i="5"/>
  <c r="N89" i="5" s="1"/>
  <c r="K89" i="5"/>
  <c r="M298" i="5"/>
  <c r="N298" i="5" s="1"/>
  <c r="K298" i="5"/>
  <c r="M65" i="5"/>
  <c r="N65" i="5" s="1"/>
  <c r="K65" i="5"/>
  <c r="M41" i="5"/>
  <c r="N41" i="5" s="1"/>
  <c r="K41" i="5"/>
  <c r="M226" i="5"/>
  <c r="N226" i="5" s="1"/>
  <c r="K226" i="5"/>
  <c r="M461" i="5"/>
  <c r="N461" i="5" s="1"/>
  <c r="K461" i="5"/>
  <c r="M373" i="5"/>
  <c r="N373" i="5" s="1"/>
  <c r="K373" i="5"/>
  <c r="M341" i="5"/>
  <c r="N341" i="5" s="1"/>
  <c r="K341" i="5"/>
  <c r="M394" i="5"/>
  <c r="N394" i="5" s="1"/>
  <c r="K394" i="5"/>
  <c r="M129" i="5"/>
  <c r="N129" i="5" s="1"/>
  <c r="K129" i="5"/>
  <c r="M377" i="5"/>
  <c r="N377" i="5" s="1"/>
  <c r="K377" i="5"/>
  <c r="M131" i="5"/>
  <c r="N131" i="5" s="1"/>
  <c r="K131" i="5"/>
  <c r="M184" i="5"/>
  <c r="N184" i="5" s="1"/>
  <c r="K184" i="5"/>
  <c r="M53" i="5"/>
  <c r="N53" i="5" s="1"/>
  <c r="K53" i="5"/>
  <c r="M382" i="5"/>
  <c r="N382" i="5" s="1"/>
  <c r="K382" i="5"/>
  <c r="M419" i="5"/>
  <c r="N419" i="5" s="1"/>
  <c r="K419" i="5"/>
  <c r="M196" i="5"/>
  <c r="N196" i="5" s="1"/>
  <c r="K196" i="5"/>
  <c r="M52" i="5"/>
  <c r="N52" i="5" s="1"/>
  <c r="K52" i="5"/>
  <c r="M140" i="5"/>
  <c r="N140" i="5" s="1"/>
  <c r="K140" i="5"/>
  <c r="M372" i="5"/>
  <c r="N372" i="5" s="1"/>
  <c r="K372" i="5"/>
  <c r="M240" i="5"/>
  <c r="N240" i="5" s="1"/>
  <c r="K240" i="5"/>
  <c r="M181" i="5"/>
  <c r="N181" i="5" s="1"/>
  <c r="K181" i="5"/>
  <c r="M63" i="5"/>
  <c r="N63" i="5" s="1"/>
  <c r="K63" i="5"/>
  <c r="M43" i="5"/>
  <c r="N43" i="5" s="1"/>
  <c r="K43" i="5"/>
  <c r="M460" i="5"/>
  <c r="N460" i="5" s="1"/>
  <c r="K460" i="5"/>
  <c r="M469" i="5"/>
  <c r="N469" i="5" s="1"/>
  <c r="K469" i="5"/>
  <c r="M235" i="5"/>
  <c r="N235" i="5" s="1"/>
  <c r="K235" i="5"/>
  <c r="M467" i="5"/>
  <c r="N467" i="5" s="1"/>
  <c r="K467" i="5"/>
  <c r="M254" i="5"/>
  <c r="N254" i="5" s="1"/>
  <c r="K254" i="5"/>
  <c r="M204" i="5"/>
  <c r="N204" i="5" s="1"/>
  <c r="K204" i="5"/>
  <c r="M225" i="5"/>
  <c r="N225" i="5" s="1"/>
  <c r="K225" i="5"/>
  <c r="M449" i="5"/>
  <c r="N449" i="5" s="1"/>
  <c r="K449" i="5"/>
  <c r="M167" i="5"/>
  <c r="N167" i="5" s="1"/>
  <c r="K167" i="5"/>
  <c r="M391" i="5"/>
  <c r="N391" i="5" s="1"/>
  <c r="K391" i="5"/>
  <c r="M112" i="5"/>
  <c r="N112" i="5" s="1"/>
  <c r="K112" i="5"/>
  <c r="M162" i="5"/>
  <c r="N162" i="5" s="1"/>
  <c r="K162" i="5"/>
  <c r="M435" i="5"/>
  <c r="N435" i="5" s="1"/>
  <c r="K435" i="5"/>
  <c r="M256" i="5"/>
  <c r="N256" i="5" s="1"/>
  <c r="K256" i="5"/>
  <c r="M160" i="5"/>
  <c r="N160" i="5" s="1"/>
  <c r="K160" i="5"/>
  <c r="M466" i="5"/>
  <c r="N466" i="5" s="1"/>
  <c r="K466" i="5"/>
  <c r="M219" i="5"/>
  <c r="N219" i="5" s="1"/>
  <c r="K219" i="5"/>
  <c r="M378" i="5"/>
  <c r="N378" i="5" s="1"/>
  <c r="K378" i="5"/>
  <c r="M349" i="5"/>
  <c r="N349" i="5" s="1"/>
  <c r="K349" i="5"/>
  <c r="M169" i="5"/>
  <c r="N169" i="5" s="1"/>
  <c r="K169" i="5"/>
  <c r="M263" i="5"/>
  <c r="N263" i="5" s="1"/>
  <c r="K263" i="5"/>
  <c r="M286" i="5"/>
  <c r="N286" i="5" s="1"/>
  <c r="K286" i="5"/>
  <c r="M114" i="5"/>
  <c r="N114" i="5" s="1"/>
  <c r="K114" i="5"/>
  <c r="M455" i="5"/>
  <c r="N455" i="5" s="1"/>
  <c r="K455" i="5"/>
  <c r="M323" i="5"/>
  <c r="N323" i="5" s="1"/>
  <c r="K323" i="5"/>
  <c r="M55" i="5"/>
  <c r="N55" i="5" s="1"/>
  <c r="K55" i="5"/>
  <c r="M74" i="5"/>
  <c r="N74" i="5" s="1"/>
  <c r="K74" i="5"/>
  <c r="M261" i="5"/>
  <c r="N261" i="5" s="1"/>
  <c r="K261" i="5"/>
  <c r="M136" i="5"/>
  <c r="N136" i="5" s="1"/>
  <c r="K136" i="5"/>
  <c r="M130" i="5"/>
  <c r="N130" i="5" s="1"/>
  <c r="K130" i="5"/>
  <c r="M178" i="5"/>
  <c r="N178" i="5" s="1"/>
  <c r="K178" i="5"/>
  <c r="M280" i="5"/>
  <c r="N280" i="5" s="1"/>
  <c r="K280" i="5"/>
  <c r="M110" i="5"/>
  <c r="N110" i="5" s="1"/>
  <c r="K110" i="5"/>
  <c r="M61" i="5"/>
  <c r="N61" i="5" s="1"/>
  <c r="K61" i="5"/>
  <c r="M450" i="5"/>
  <c r="N450" i="5" s="1"/>
  <c r="K450" i="5"/>
  <c r="M192" i="5"/>
  <c r="N192" i="5" s="1"/>
  <c r="K192" i="5"/>
  <c r="M336" i="5"/>
  <c r="N336" i="5" s="1"/>
  <c r="K336" i="5"/>
  <c r="M211" i="5"/>
  <c r="N211" i="5" s="1"/>
  <c r="K211" i="5"/>
  <c r="M189" i="5"/>
  <c r="N189" i="5" s="1"/>
  <c r="K189" i="5"/>
  <c r="M451" i="5"/>
  <c r="N451" i="5" s="1"/>
  <c r="K451" i="5"/>
  <c r="M124" i="5"/>
  <c r="N124" i="5" s="1"/>
  <c r="K124" i="5"/>
  <c r="M343" i="5"/>
  <c r="N343" i="5" s="1"/>
  <c r="K343" i="5"/>
  <c r="M179" i="5"/>
  <c r="N179" i="5" s="1"/>
  <c r="K179" i="5"/>
  <c r="M315" i="5"/>
  <c r="N315" i="5" s="1"/>
  <c r="K315" i="5"/>
  <c r="M26" i="5"/>
  <c r="N26" i="5" s="1"/>
  <c r="K26" i="5"/>
  <c r="M213" i="5"/>
  <c r="N213" i="5" s="1"/>
  <c r="K213" i="5"/>
  <c r="M123" i="5"/>
  <c r="N123" i="5" s="1"/>
  <c r="K123" i="5"/>
  <c r="M31" i="5"/>
  <c r="N31" i="5" s="1"/>
  <c r="K31" i="5"/>
  <c r="M346" i="5"/>
  <c r="N346" i="5" s="1"/>
  <c r="K346" i="5"/>
  <c r="M411" i="5"/>
  <c r="N411" i="5" s="1"/>
  <c r="K411" i="5"/>
  <c r="M428" i="5"/>
  <c r="N428" i="5" s="1"/>
  <c r="K428" i="5"/>
  <c r="M429" i="5"/>
  <c r="N429" i="5" s="1"/>
  <c r="K429" i="5"/>
  <c r="M324" i="5"/>
  <c r="N324" i="5" s="1"/>
  <c r="K324" i="5"/>
  <c r="M92" i="5"/>
  <c r="N92" i="5" s="1"/>
  <c r="K92" i="5"/>
  <c r="M212" i="5"/>
  <c r="N212" i="5" s="1"/>
  <c r="K212" i="5"/>
  <c r="M86" i="5"/>
  <c r="N86" i="5" s="1"/>
  <c r="K86" i="5"/>
  <c r="M135" i="5"/>
  <c r="N135" i="5" s="1"/>
  <c r="K135" i="5"/>
  <c r="M180" i="5"/>
  <c r="N180" i="5" s="1"/>
  <c r="K180" i="5"/>
  <c r="M185" i="5"/>
  <c r="N185" i="5" s="1"/>
  <c r="K185" i="5"/>
  <c r="M457" i="5"/>
  <c r="N457" i="5" s="1"/>
  <c r="K457" i="5"/>
  <c r="M331" i="5"/>
  <c r="N331" i="5" s="1"/>
  <c r="K331" i="5"/>
  <c r="M172" i="5"/>
  <c r="N172" i="5" s="1"/>
  <c r="K172" i="5"/>
  <c r="M35" i="5"/>
  <c r="N35" i="5" s="1"/>
  <c r="K35" i="5"/>
  <c r="M447" i="5"/>
  <c r="N447" i="5" s="1"/>
  <c r="K447" i="5"/>
  <c r="M25" i="5"/>
  <c r="N25" i="5" s="1"/>
  <c r="K25" i="5"/>
  <c r="M401" i="5"/>
  <c r="N401" i="5" s="1"/>
  <c r="K401" i="5"/>
  <c r="M232" i="5"/>
  <c r="N232" i="5" s="1"/>
  <c r="K232" i="5"/>
  <c r="M38" i="5"/>
  <c r="N38" i="5" s="1"/>
  <c r="K38" i="5"/>
  <c r="M307" i="5"/>
  <c r="N307" i="5" s="1"/>
  <c r="K307" i="5"/>
  <c r="M47" i="5"/>
  <c r="N47" i="5" s="1"/>
  <c r="K47" i="5"/>
  <c r="M108" i="5"/>
  <c r="N108" i="5" s="1"/>
  <c r="K108" i="5"/>
  <c r="M71" i="5"/>
  <c r="N71" i="5" s="1"/>
  <c r="K71" i="5"/>
  <c r="M366" i="5"/>
  <c r="N366" i="5" s="1"/>
  <c r="K366" i="5"/>
  <c r="M333" i="5"/>
  <c r="N333" i="5" s="1"/>
  <c r="K333" i="5"/>
  <c r="M305" i="5"/>
  <c r="N305" i="5" s="1"/>
  <c r="K305" i="5"/>
  <c r="M279" i="5"/>
  <c r="N279" i="5" s="1"/>
  <c r="K279" i="5"/>
  <c r="M290" i="5"/>
  <c r="N290" i="5" s="1"/>
  <c r="K290" i="5"/>
  <c r="M84" i="5"/>
  <c r="N84" i="5" s="1"/>
  <c r="K84" i="5"/>
  <c r="M421" i="5"/>
  <c r="N421" i="5" s="1"/>
  <c r="K421" i="5"/>
  <c r="M216" i="5"/>
  <c r="N216" i="5" s="1"/>
  <c r="K216" i="5"/>
  <c r="M174" i="5"/>
  <c r="N174" i="5" s="1"/>
  <c r="K174" i="5"/>
  <c r="M404" i="5"/>
  <c r="N404" i="5" s="1"/>
  <c r="K404" i="5"/>
  <c r="M418" i="5"/>
  <c r="N418" i="5" s="1"/>
  <c r="K418" i="5"/>
  <c r="M33" i="5"/>
  <c r="N33" i="5" s="1"/>
  <c r="K33" i="5"/>
  <c r="M145" i="5"/>
  <c r="N145" i="5" s="1"/>
  <c r="K145" i="5"/>
  <c r="M176" i="5"/>
  <c r="N176" i="5" s="1"/>
  <c r="K176" i="5"/>
  <c r="M385" i="5"/>
  <c r="N385" i="5" s="1"/>
  <c r="K385" i="5"/>
  <c r="M371" i="5"/>
  <c r="N371" i="5" s="1"/>
  <c r="K371" i="5"/>
  <c r="M390" i="5"/>
  <c r="N390" i="5" s="1"/>
  <c r="K390" i="5"/>
  <c r="M393" i="5"/>
  <c r="N393" i="5" s="1"/>
  <c r="K393" i="5"/>
  <c r="M183" i="5"/>
  <c r="N183" i="5" s="1"/>
  <c r="K183" i="5"/>
  <c r="M201" i="5"/>
  <c r="N201" i="5" s="1"/>
  <c r="K201" i="5"/>
  <c r="M188" i="5"/>
  <c r="N188" i="5" s="1"/>
  <c r="K188" i="5"/>
  <c r="M276" i="5"/>
  <c r="N276" i="5" s="1"/>
  <c r="K276" i="5"/>
  <c r="M426" i="5"/>
  <c r="N426" i="5" s="1"/>
  <c r="K426" i="5"/>
  <c r="M239" i="5"/>
  <c r="N239" i="5" s="1"/>
  <c r="K239" i="5"/>
  <c r="M292" i="5"/>
  <c r="N292" i="5" s="1"/>
  <c r="K292" i="5"/>
  <c r="M27" i="5"/>
  <c r="N27" i="5" s="1"/>
  <c r="K27" i="5"/>
  <c r="M236" i="5"/>
  <c r="N236" i="5" s="1"/>
  <c r="K236" i="5"/>
  <c r="M94" i="5"/>
  <c r="N94" i="5" s="1"/>
  <c r="K94" i="5"/>
  <c r="M427" i="5"/>
  <c r="N427" i="5" s="1"/>
  <c r="K427" i="5"/>
  <c r="M57" i="5"/>
  <c r="N57" i="5" s="1"/>
  <c r="K57" i="5"/>
  <c r="M147" i="5"/>
  <c r="N147" i="5" s="1"/>
  <c r="K147" i="5"/>
  <c r="M221" i="5"/>
  <c r="N221" i="5" s="1"/>
  <c r="K221" i="5"/>
  <c r="M54" i="5"/>
  <c r="N54" i="5" s="1"/>
  <c r="K54" i="5"/>
  <c r="M69" i="5"/>
  <c r="N69" i="5" s="1"/>
  <c r="K69" i="5"/>
  <c r="M278" i="5"/>
  <c r="N278" i="5" s="1"/>
  <c r="K278" i="5"/>
  <c r="M310" i="5"/>
  <c r="N310" i="5" s="1"/>
  <c r="K310" i="5"/>
  <c r="M143" i="5"/>
  <c r="N143" i="5" s="1"/>
  <c r="K143" i="5"/>
  <c r="M191" i="5"/>
  <c r="N191" i="5" s="1"/>
  <c r="K191" i="5"/>
  <c r="M296" i="5"/>
  <c r="N296" i="5" s="1"/>
  <c r="K296" i="5"/>
  <c r="M23" i="5"/>
  <c r="N23" i="5" s="1"/>
  <c r="K23" i="5"/>
  <c r="M120" i="5"/>
  <c r="N120" i="5" s="1"/>
  <c r="K120" i="5"/>
  <c r="M45" i="5"/>
  <c r="N45" i="5" s="1"/>
  <c r="K45" i="5"/>
  <c r="M347" i="5"/>
  <c r="N347" i="5" s="1"/>
  <c r="K347" i="5"/>
  <c r="M271" i="5"/>
  <c r="N271" i="5" s="1"/>
  <c r="K271" i="5"/>
  <c r="M200" i="5"/>
  <c r="N200" i="5" s="1"/>
  <c r="K200" i="5"/>
  <c r="M81" i="5"/>
  <c r="N81" i="5" s="1"/>
  <c r="K81" i="5"/>
  <c r="M456" i="5"/>
  <c r="N456" i="5" s="1"/>
  <c r="K456" i="5"/>
  <c r="M453" i="5"/>
  <c r="N453" i="5" s="1"/>
  <c r="K453" i="5"/>
  <c r="M302" i="5"/>
  <c r="N302" i="5" s="1"/>
  <c r="K302" i="5"/>
  <c r="M383" i="5"/>
  <c r="N383" i="5" s="1"/>
  <c r="K383" i="5"/>
  <c r="M272" i="5"/>
  <c r="N272" i="5" s="1"/>
  <c r="K272" i="5"/>
  <c r="M233" i="5"/>
  <c r="N233" i="5" s="1"/>
  <c r="K233" i="5"/>
  <c r="M187" i="5"/>
  <c r="N187" i="5" s="1"/>
  <c r="K187" i="5"/>
  <c r="M101" i="5"/>
  <c r="N101" i="5" s="1"/>
  <c r="K101" i="5"/>
  <c r="M304" i="5"/>
  <c r="N304" i="5" s="1"/>
  <c r="K304" i="5"/>
  <c r="M283" i="5"/>
  <c r="N283" i="5" s="1"/>
  <c r="K283" i="5"/>
  <c r="M441" i="5"/>
  <c r="N441" i="5" s="1"/>
  <c r="K441" i="5"/>
  <c r="M436" i="5"/>
  <c r="N436" i="5" s="1"/>
  <c r="K436" i="5"/>
  <c r="M293" i="5"/>
  <c r="N293" i="5" s="1"/>
  <c r="K293" i="5"/>
  <c r="M247" i="5"/>
  <c r="N247" i="5" s="1"/>
  <c r="K247" i="5"/>
  <c r="M294" i="5"/>
  <c r="N294" i="5" s="1"/>
  <c r="K294" i="5"/>
  <c r="M397" i="5"/>
  <c r="N397" i="5" s="1"/>
  <c r="K397" i="5"/>
  <c r="M367" i="5"/>
  <c r="N367" i="5" s="1"/>
  <c r="K367" i="5"/>
  <c r="M270" i="5"/>
  <c r="N270" i="5" s="1"/>
  <c r="K270" i="5"/>
  <c r="M217" i="5"/>
  <c r="N217" i="5" s="1"/>
  <c r="K217" i="5"/>
  <c r="M149" i="5"/>
  <c r="N149" i="5" s="1"/>
  <c r="K149" i="5"/>
  <c r="M403" i="5"/>
  <c r="N403" i="5" s="1"/>
  <c r="K403" i="5"/>
  <c r="M339" i="5"/>
  <c r="N339" i="5" s="1"/>
  <c r="K339" i="5"/>
  <c r="M400" i="5"/>
  <c r="N400" i="5" s="1"/>
  <c r="K400" i="5"/>
  <c r="M116" i="5"/>
  <c r="N116" i="5" s="1"/>
  <c r="K116" i="5"/>
  <c r="E14" i="5"/>
  <c r="P19" i="5" l="1"/>
</calcChain>
</file>

<file path=xl/sharedStrings.xml><?xml version="1.0" encoding="utf-8"?>
<sst xmlns="http://schemas.openxmlformats.org/spreadsheetml/2006/main" count="2433" uniqueCount="287">
  <si>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</si>
  <si>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</si>
  <si>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</si>
  <si>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</si>
  <si>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</si>
  <si>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</si>
  <si>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</si>
  <si>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</si>
  <si>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</si>
  <si>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</si>
  <si>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</si>
  <si>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</si>
  <si>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</si>
  <si>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</si>
  <si>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</si>
  <si>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</si>
  <si>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</si>
  <si>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</si>
  <si>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</si>
  <si>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</si>
  <si>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</si>
  <si>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</si>
  <si>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p</t>
    <phoneticPr fontId="1"/>
  </si>
  <si>
    <t>R0</t>
    <phoneticPr fontId="1"/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</si>
  <si>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</si>
  <si>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</si>
  <si>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</si>
  <si>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</si>
  <si>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</si>
  <si>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</si>
  <si>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</si>
  <si>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</si>
  <si>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</si>
  <si>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</si>
  <si>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</si>
  <si>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</si>
  <si>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</si>
  <si>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</si>
  <si>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</si>
  <si>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</si>
  <si>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</si>
  <si>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</si>
  <si>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</si>
  <si>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</si>
  <si>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</si>
  <si>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</si>
  <si>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</si>
  <si>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</si>
  <si>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</si>
  <si>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</si>
  <si>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</si>
  <si>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</si>
  <si>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</si>
  <si>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</si>
  <si>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</si>
  <si>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</si>
  <si>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</si>
  <si>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</si>
  <si>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</si>
  <si>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</si>
  <si>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</si>
  <si>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</si>
  <si>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</si>
  <si>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</si>
  <si>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</si>
  <si>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</si>
  <si>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</si>
  <si>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</si>
  <si>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</si>
  <si>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</si>
  <si>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</si>
  <si>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</si>
  <si>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</si>
  <si>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</si>
  <si>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</si>
  <si>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</si>
  <si>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</si>
  <si>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</si>
  <si>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</si>
  <si>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</si>
  <si>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</si>
  <si>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</si>
  <si>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</si>
  <si>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</si>
  <si>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</si>
  <si>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</si>
  <si>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</si>
  <si>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</si>
  <si>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</si>
  <si>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</si>
  <si>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</si>
  <si>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</si>
  <si>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</si>
  <si>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</si>
  <si>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</si>
  <si>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</si>
  <si>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</si>
  <si>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</si>
  <si>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</si>
  <si>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</si>
  <si>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</si>
  <si>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</si>
  <si>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</si>
  <si>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</si>
  <si>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</si>
  <si>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</si>
  <si>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</si>
  <si>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</si>
  <si>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</si>
  <si>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</si>
  <si>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</si>
  <si>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</si>
  <si>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</si>
  <si>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</si>
  <si>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</si>
  <si>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</si>
  <si>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</si>
  <si>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</si>
  <si>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</si>
  <si>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</si>
  <si>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</si>
  <si>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</si>
  <si>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</si>
  <si>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</si>
  <si>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</si>
  <si>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</si>
  <si>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</si>
  <si>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</si>
  <si>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</si>
  <si>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</si>
  <si>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</si>
  <si>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</si>
  <si>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</si>
  <si>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</si>
  <si>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</si>
  <si>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</si>
  <si>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</si>
  <si>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</si>
  <si>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</si>
  <si>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</si>
  <si>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</si>
  <si>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</si>
  <si>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</si>
  <si>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</si>
  <si>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</si>
  <si>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</si>
  <si>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</si>
  <si>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</si>
  <si>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</si>
  <si>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</si>
  <si>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</si>
  <si>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</si>
  <si>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</si>
  <si>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</si>
  <si>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</si>
  <si>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</si>
  <si>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</si>
  <si>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</si>
  <si>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</si>
  <si>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</si>
  <si>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</si>
  <si>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</si>
  <si>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</si>
  <si>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</si>
  <si>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</si>
  <si>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</si>
  <si>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</si>
  <si>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</si>
  <si>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</si>
  <si>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</si>
  <si>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</si>
  <si>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</si>
  <si>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</si>
  <si>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</si>
  <si>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</si>
  <si>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</si>
  <si>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</si>
  <si>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</si>
  <si>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</si>
  <si>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</si>
  <si>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</si>
  <si>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</si>
  <si>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</si>
  <si>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</si>
  <si>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</si>
  <si>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</si>
  <si>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</si>
  <si>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</si>
  <si>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</si>
  <si>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</si>
  <si>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</si>
  <si>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</si>
  <si>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</si>
  <si>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</si>
  <si>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</si>
  <si>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</si>
  <si>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</si>
  <si>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</si>
  <si>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</si>
  <si>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</si>
  <si>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</si>
  <si>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</si>
  <si>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</si>
  <si>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</si>
  <si>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</si>
  <si>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</si>
  <si>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</si>
  <si>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</si>
  <si>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</si>
  <si>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</si>
  <si>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</si>
  <si>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</si>
  <si>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</si>
  <si>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</si>
  <si>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</si>
  <si>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</si>
  <si>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</si>
  <si>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</si>
  <si>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</si>
  <si>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</si>
  <si>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</si>
  <si>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</si>
  <si>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</si>
  <si>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</si>
  <si>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</si>
  <si>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</si>
  <si>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</si>
  <si>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</si>
  <si>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</si>
  <si>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</si>
  <si>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</si>
  <si>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</si>
  <si>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</si>
  <si>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</si>
  <si>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</si>
  <si>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</si>
  <si>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</si>
  <si>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</si>
  <si>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</si>
  <si>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</si>
  <si>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</si>
  <si>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</si>
  <si>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</si>
  <si>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</si>
  <si>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</si>
  <si>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</si>
  <si>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</si>
  <si>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</si>
  <si>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</si>
  <si>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</si>
  <si>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</si>
  <si>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</si>
  <si>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</si>
  <si>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</si>
  <si>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</si>
  <si>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</si>
  <si>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</si>
  <si>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</si>
  <si>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</si>
  <si>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>&lt;-Not use</t>
  </si>
  <si>
    <t>&lt;-Not use</t>
    <phoneticPr fontId="1"/>
  </si>
  <si>
    <t>morse</t>
    <phoneticPr fontId="1"/>
  </si>
  <si>
    <t>2a</t>
    <phoneticPr fontId="1"/>
  </si>
  <si>
    <t>D0[eV]</t>
    <phoneticPr fontId="1"/>
  </si>
  <si>
    <t>2D0[eV]</t>
    <phoneticPr fontId="1"/>
  </si>
  <si>
    <t>E(morse)[eV]</t>
    <phoneticPr fontId="1"/>
  </si>
  <si>
    <t>pair_style morse 6.0 # D0[eV] a[1/A] r0[A] rc[A]</t>
    <phoneticPr fontId="1"/>
  </si>
  <si>
    <t>(R0-re)/re[%]</t>
    <phoneticPr fontId="1"/>
  </si>
  <si>
    <t>pair_style morse</t>
    <phoneticPr fontId="1"/>
  </si>
  <si>
    <t>H</t>
  </si>
  <si>
    <t>murnaghan</t>
  </si>
  <si>
    <t>Hg</t>
    <phoneticPr fontId="1"/>
  </si>
  <si>
    <t>Hg</t>
    <phoneticPr fontId="1"/>
  </si>
  <si>
    <t>orthrhombic(Cmcm,63)</t>
    <phoneticPr fontId="1"/>
  </si>
  <si>
    <t># D0[eV] a[1/A] r0[A] rc[A], 1NN for FCC</t>
    <phoneticPr fontId="1"/>
  </si>
  <si>
    <t># D0[eV] a[1/A] r0[A] rc[A], 1NN for BCC</t>
    <phoneticPr fontId="1"/>
  </si>
  <si>
    <t># D0[eV] a[1/A] r0[A] rc[A], 1NN for HCP</t>
    <phoneticPr fontId="1"/>
  </si>
  <si>
    <t>Ref: https://arxiv.org/pdf/1312.4047</t>
    <phoneticPr fontId="1"/>
  </si>
  <si>
    <t>c/a=2.03</t>
    <phoneticPr fontId="1"/>
  </si>
  <si>
    <t>SC</t>
    <phoneticPr fontId="1"/>
  </si>
  <si>
    <t>&lt;- FCC:sqrt(2), BCC:2/sqrt(3), ideal HCP:sqrt(3)/(4/3)^(1/3), SC:1</t>
    <phoneticPr fontId="1"/>
  </si>
  <si>
    <t>Note: Z(FCC)=12, Z(HCP)=12, Z(BCC)=8, Z(SC)=6</t>
    <phoneticPr fontId="1"/>
  </si>
  <si>
    <t># D0[eV] a[1/A] r0[A] rc[A], 1NN for SC</t>
    <phoneticPr fontId="1"/>
  </si>
  <si>
    <t>&lt;- re=a0/factor. i.e., FCC:a0/sqrt(2), BCC:a0/(2/sqrt(3)), ideal HCP:a0(FCC or BCC)*/sqrt(3)*(4/3)^(1/3), SC:a0/1</t>
    <phoneticPr fontId="1"/>
  </si>
  <si>
    <t>&lt;- re=a0/factor. i.e., FCC:a0/sqrt(2), BCC:a0/(2/sqrt(3)), ideal HCP:a0(FCC or BCC)*/sqrt(3)*(4/3)^(1/3)</t>
    <phoneticPr fontId="1"/>
  </si>
  <si>
    <t>Note: (FCC)=4, (HCP)=2, (BCC)=2, (SC)=1</t>
    <phoneticPr fontId="1"/>
  </si>
  <si>
    <t>Note: Z(FCC)=12, Z(HCP)=12, Z(BCC)=8, Z(SC)=6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</si>
</sst>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3" borderId="1" xfId="0" applyFont="1" applyFill="1" applyBorder="1">
      <alignment vertical="center"/>
    </xf>
    <xf numFmtId="177" fontId="5" fillId="0" borderId="1" xfId="0" applyNumberFormat="1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fit_1NN_FCC!$E$19:$E$469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fit_1NN_FCC!$H$19:$H$469</c:f>
              <c:numCache>
                <c:formatCode>0.0000</c:formatCode>
                <c:ptCount val="451"/>
                <c:pt idx="0">
                  <c:v>0.20587246254279748</c:v>
                </c:pt>
                <c:pt idx="1">
                  <c:v>-9.6710454895940455E-3</c:v>
                </c:pt>
                <c:pt idx="2">
                  <c:v>-0.21629395393362014</c:v>
                </c:pt>
                <c:pt idx="3">
                  <c:v>-0.41428354769208714</c:v>
                </c:pt>
                <c:pt idx="4">
                  <c:v>-0.60391868115411518</c:v>
                </c:pt>
                <c:pt idx="5">
                  <c:v>-0.78547001398249017</c:v>
                </c:pt>
                <c:pt idx="6">
                  <c:v>-0.95920024050820285</c:v>
                </c:pt>
                <c:pt idx="7">
                  <c:v>-1.1253643129014868</c:v>
                </c:pt>
                <c:pt idx="8">
                  <c:v>-1.2842096582842335</c:v>
                </c:pt>
                <c:pt idx="9">
                  <c:v>-1.4359763899444071</c:v>
                </c:pt>
                <c:pt idx="10">
                  <c:v>-1.5808975128088874</c:v>
                </c:pt>
                <c:pt idx="11">
                  <c:v>-1.7191991233271242</c:v>
                </c:pt>
                <c:pt idx="12">
                  <c:v>-1.8511006039139914</c:v>
                </c:pt>
                <c:pt idx="13">
                  <c:v>-1.9768148120964029</c:v>
                </c:pt>
                <c:pt idx="14">
                  <c:v>-2.0965482645044573</c:v>
                </c:pt>
                <c:pt idx="15">
                  <c:v>-2.2105013158442324</c:v>
                </c:pt>
                <c:pt idx="16">
                  <c:v>-2.3188683329857596</c:v>
                </c:pt>
                <c:pt idx="17">
                  <c:v>-2.4218378642962555</c:v>
                </c:pt>
                <c:pt idx="18">
                  <c:v>-2.5195928043452427</c:v>
                </c:pt>
                <c:pt idx="19">
                  <c:v>-2.6123105541049556</c:v>
                </c:pt>
                <c:pt idx="20">
                  <c:v>-2.700163176766138</c:v>
                </c:pt>
                <c:pt idx="21">
                  <c:v>-2.7833175492862563</c:v>
                </c:pt>
                <c:pt idx="22">
                  <c:v>-2.8619355097840482</c:v>
                </c:pt>
                <c:pt idx="23">
                  <c:v>-2.9361740008913886</c:v>
                </c:pt>
                <c:pt idx="24">
                  <c:v>-3.006185209170515</c:v>
                </c:pt>
                <c:pt idx="25">
                  <c:v>-3.0721167007018568</c:v>
                </c:pt>
                <c:pt idx="26">
                  <c:v>-3.1341115529449324</c:v>
                </c:pt>
                <c:pt idx="27">
                  <c:v>-3.192308482972114</c:v>
                </c:pt>
                <c:pt idx="28">
                  <c:v>-3.2468419721724269</c:v>
                </c:pt>
                <c:pt idx="29">
                  <c:v>-3.2978423875200189</c:v>
                </c:pt>
                <c:pt idx="30">
                  <c:v>-3.3454360994994192</c:v>
                </c:pt>
                <c:pt idx="31">
                  <c:v>-3.3897455967773609</c:v>
                </c:pt>
                <c:pt idx="32">
                  <c:v>-3.4308895977084726</c:v>
                </c:pt>
                <c:pt idx="33">
                  <c:v>-3.4689831587599591</c:v>
                </c:pt>
                <c:pt idx="34">
                  <c:v>-3.5041377799380822</c:v>
                </c:pt>
                <c:pt idx="35">
                  <c:v>-3.5364615072971151</c:v>
                </c:pt>
                <c:pt idx="36">
                  <c:v>-3.5660590326092834</c:v>
                </c:pt>
                <c:pt idx="37">
                  <c:v>-3.593031790272184</c:v>
                </c:pt>
                <c:pt idx="38">
                  <c:v>-3.61747805152811</c:v>
                </c:pt>
                <c:pt idx="39">
                  <c:v>-3.6394930160677901</c:v>
                </c:pt>
                <c:pt idx="40">
                  <c:v>-3.6591689010891093</c:v>
                </c:pt>
                <c:pt idx="41">
                  <c:v>-3.6765950278795354</c:v>
                </c:pt>
                <c:pt idx="42">
                  <c:v>-3.6918579059891394</c:v>
                </c:pt>
                <c:pt idx="43">
                  <c:v>-3.7050413150593626</c:v>
                </c:pt>
                <c:pt idx="44">
                  <c:v>-3.7162263843709384</c:v>
                </c:pt>
                <c:pt idx="45">
                  <c:v>-3.7254916701726857</c:v>
                </c:pt>
                <c:pt idx="46">
                  <c:v>-3.7329132308513242</c:v>
                </c:pt>
                <c:pt idx="47">
                  <c:v>-3.7385647000007709</c:v>
                </c:pt>
                <c:pt idx="48">
                  <c:v>-3.742517357447924</c:v>
                </c:pt>
                <c:pt idx="49">
                  <c:v>-3.7448401982903716</c:v>
                </c:pt>
                <c:pt idx="50">
                  <c:v>-3.7456</c:v>
                </c:pt>
                <c:pt idx="51">
                  <c:v>-3.7448613876450851</c:v>
                </c:pt>
                <c:pt idx="52">
                  <c:v>-3.7426868972819891</c:v>
                </c:pt>
                <c:pt idx="53">
                  <c:v>-3.7391370375662918</c:v>
                </c:pt>
                <c:pt idx="54">
                  <c:v>-3.7342703496318177</c:v>
                </c:pt>
                <c:pt idx="55">
                  <c:v>-3.7281434652847492</c:v>
                </c:pt>
                <c:pt idx="56">
                  <c:v>-3.7208111635587691</c:v>
                </c:pt>
                <c:pt idx="57">
                  <c:v>-3.7123264256759279</c:v>
                </c:pt>
                <c:pt idx="58">
                  <c:v>-3.7027404884567763</c:v>
                </c:pt>
                <c:pt idx="59">
                  <c:v>-3.6921028962221065</c:v>
                </c:pt>
                <c:pt idx="60">
                  <c:v>-3.6804615512275465</c:v>
                </c:pt>
                <c:pt idx="61">
                  <c:v>-3.667862762671132</c:v>
                </c:pt>
                <c:pt idx="62">
                  <c:v>-3.6543512943129324</c:v>
                </c:pt>
                <c:pt idx="63">
                  <c:v>-3.6399704107447293</c:v>
                </c:pt>
                <c:pt idx="64">
                  <c:v>-3.6247619223467722</c:v>
                </c:pt>
                <c:pt idx="65">
                  <c:v>-3.6087662289676099</c:v>
                </c:pt>
                <c:pt idx="66">
                  <c:v>-3.5920223623620569</c:v>
                </c:pt>
                <c:pt idx="67">
                  <c:v>-3.5745680274214102</c:v>
                </c:pt>
                <c:pt idx="68">
                  <c:v>-3.55643964222911</c:v>
                </c:pt>
                <c:pt idx="69">
                  <c:v>-3.5376723769741605</c:v>
                </c:pt>
                <c:pt idx="70">
                  <c:v>-3.5183001917537498</c:v>
                </c:pt>
                <c:pt idx="71">
                  <c:v>-3.4983558732956808</c:v>
                </c:pt>
                <c:pt idx="72">
                  <c:v>-3.4778710706303815</c:v>
                </c:pt>
                <c:pt idx="73">
                  <c:v>-3.4568763297414771</c:v>
                </c:pt>
                <c:pt idx="74">
                  <c:v>-3.4354011272231375</c:v>
                </c:pt>
                <c:pt idx="75">
                  <c:v>-3.4134739029716257</c:v>
                </c:pt>
                <c:pt idx="76">
                  <c:v>-3.3911220919377665</c:v>
                </c:pt>
                <c:pt idx="77">
                  <c:v>-3.3683721549663161</c:v>
                </c:pt>
                <c:pt idx="78">
                  <c:v>-3.3452496087475194</c:v>
                </c:pt>
                <c:pt idx="79">
                  <c:v>-3.3217790549054587</c:v>
                </c:pt>
                <c:pt idx="80">
                  <c:v>-3.2979842082471458</c:v>
                </c:pt>
                <c:pt idx="81">
                  <c:v>-3.2738879241956353</c:v>
                </c:pt>
                <c:pt idx="82">
                  <c:v>-3.2495122254298416</c:v>
                </c:pt>
                <c:pt idx="83">
                  <c:v>-3.2248783277531068</c:v>
                </c:pt>
                <c:pt idx="84">
                  <c:v>-3.200006665211983</c:v>
                </c:pt>
                <c:pt idx="85">
                  <c:v>-3.1749169144860931</c:v>
                </c:pt>
                <c:pt idx="86">
                  <c:v>-3.1496280185694063</c:v>
                </c:pt>
                <c:pt idx="87">
                  <c:v>-3.1241582097626663</c:v>
                </c:pt>
                <c:pt idx="88">
                  <c:v>-3.098525031996219</c:v>
                </c:pt>
                <c:pt idx="89">
                  <c:v>-3.0727453625019296</c:v>
                </c:pt>
                <c:pt idx="90">
                  <c:v>-3.0468354328524048</c:v>
                </c:pt>
                <c:pt idx="91">
                  <c:v>-3.0208108493852035</c:v>
                </c:pt>
                <c:pt idx="92">
                  <c:v>-2.9946866130292773</c:v>
                </c:pt>
                <c:pt idx="93">
                  <c:v>-2.9684771385503863</c:v>
                </c:pt>
                <c:pt idx="94">
                  <c:v>-2.9421962732317914</c:v>
                </c:pt>
                <c:pt idx="95">
                  <c:v>-2.9158573150060763</c:v>
                </c:pt>
                <c:pt idx="96">
                  <c:v>-2.8894730300535296</c:v>
                </c:pt>
                <c:pt idx="97">
                  <c:v>-2.863055669882081</c:v>
                </c:pt>
                <c:pt idx="98">
                  <c:v>-2.8366169879033896</c:v>
                </c:pt>
                <c:pt idx="99">
                  <c:v>-2.8101682555192848</c:v>
                </c:pt>
                <c:pt idx="100">
                  <c:v>-2.7837202777323573</c:v>
                </c:pt>
                <c:pt idx="101">
                  <c:v>-2.75728340829414</c:v>
                </c:pt>
                <c:pt idx="102">
                  <c:v>-2.7308675644039355</c:v>
                </c:pt>
                <c:pt idx="103">
                  <c:v>-2.7044822409709992</c:v>
                </c:pt>
                <c:pt idx="104">
                  <c:v>-2.6781365244524369</c:v>
                </c:pt>
                <c:pt idx="105">
                  <c:v>-2.6518391062788322</c:v>
                </c:pt>
                <c:pt idx="106">
                  <c:v>-2.6255982958792896</c:v>
                </c:pt>
                <c:pt idx="107">
                  <c:v>-2.5994220333172811</c:v>
                </c:pt>
                <c:pt idx="108">
                  <c:v>-2.5733179015483207</c:v>
                </c:pt>
                <c:pt idx="109">
                  <c:v>-2.5472931383102506</c:v>
                </c:pt>
                <c:pt idx="110">
                  <c:v>-2.52135464765658</c:v>
                </c:pt>
                <c:pt idx="111">
                  <c:v>-2.4955090111430365</c:v>
                </c:pt>
                <c:pt idx="112">
                  <c:v>-2.4697624986772508</c:v>
                </c:pt>
                <c:pt idx="113">
                  <c:v>-2.4441210790411514</c:v>
                </c:pt>
                <c:pt idx="114">
                  <c:v>-2.4185904300954517</c:v>
                </c:pt>
                <c:pt idx="115">
                  <c:v>-2.3931759486753035</c:v>
                </c:pt>
                <c:pt idx="116">
                  <c:v>-2.3678827601859731</c:v>
                </c:pt>
                <c:pt idx="117">
                  <c:v>-2.3427157279071236</c:v>
                </c:pt>
                <c:pt idx="118">
                  <c:v>-2.3176794620140728</c:v>
                </c:pt>
                <c:pt idx="119">
                  <c:v>-2.2927783283241499</c:v>
                </c:pt>
                <c:pt idx="120">
                  <c:v>-2.2680164567760599</c:v>
                </c:pt>
                <c:pt idx="121">
                  <c:v>-2.2433977496499309</c:v>
                </c:pt>
                <c:pt idx="122">
                  <c:v>-2.2189258895355226</c:v>
                </c:pt>
                <c:pt idx="123">
                  <c:v>-2.1946043470558574</c:v>
                </c:pt>
                <c:pt idx="124">
                  <c:v>-2.1704363883533282</c:v>
                </c:pt>
                <c:pt idx="125">
                  <c:v>-2.146425082345166</c:v>
                </c:pt>
                <c:pt idx="126">
                  <c:v>-2.1225733077549176</c:v>
                </c:pt>
                <c:pt idx="127">
                  <c:v>-2.0988837599264412</c:v>
                </c:pt>
                <c:pt idx="128">
                  <c:v>-2.0753589574267166</c:v>
                </c:pt>
                <c:pt idx="129">
                  <c:v>-2.0520012484436059</c:v>
                </c:pt>
                <c:pt idx="130">
                  <c:v>-2.0288128169845203</c:v>
                </c:pt>
                <c:pt idx="131">
                  <c:v>-2.0057956888817952</c:v>
                </c:pt>
                <c:pt idx="132">
                  <c:v>-1.9829517376103891</c:v>
                </c:pt>
                <c:pt idx="133">
                  <c:v>-1.9602826899234038</c:v>
                </c:pt>
                <c:pt idx="134">
                  <c:v>-1.9377901313107202</c:v>
                </c:pt>
                <c:pt idx="135">
                  <c:v>-1.9154755112859461</c:v>
                </c:pt>
                <c:pt idx="136">
                  <c:v>-1.8933401485066779</c:v>
                </c:pt>
                <c:pt idx="137">
                  <c:v>-1.8713852357329859</c:v>
                </c:pt>
                <c:pt idx="138">
                  <c:v>-1.8496118446288496</c:v>
                </c:pt>
                <c:pt idx="139">
                  <c:v>-1.8280209304111732</c:v>
                </c:pt>
                <c:pt idx="140">
                  <c:v>-1.8066133363508547</c:v>
                </c:pt>
                <c:pt idx="141">
                  <c:v>-1.785389798130276</c:v>
                </c:pt>
                <c:pt idx="142">
                  <c:v>-1.7643509480614374</c:v>
                </c:pt>
                <c:pt idx="143">
                  <c:v>-1.7434973191688703</c:v>
                </c:pt>
                <c:pt idx="144">
                  <c:v>-1.722829349141302</c:v>
                </c:pt>
                <c:pt idx="145">
                  <c:v>-1.7023473841559864</c:v>
                </c:pt>
                <c:pt idx="146">
                  <c:v>-1.6820516825794578</c:v>
                </c:pt>
                <c:pt idx="147">
                  <c:v>-1.6619424185483807</c:v>
                </c:pt>
                <c:pt idx="148">
                  <c:v>-1.6420196854340694</c:v>
                </c:pt>
                <c:pt idx="149">
                  <c:v>-1.6222834991941304</c:v>
                </c:pt>
                <c:pt idx="150">
                  <c:v>-1.6027338016145998</c:v>
                </c:pt>
                <c:pt idx="151">
                  <c:v>-1.5833704634458454</c:v>
                </c:pt>
                <c:pt idx="152">
                  <c:v>-1.564193287435409</c:v>
                </c:pt>
                <c:pt idx="153">
                  <c:v>-1.5452020112608729</c:v>
                </c:pt>
                <c:pt idx="154">
                  <c:v>-1.5263963103657552</c:v>
                </c:pt>
                <c:pt idx="155">
                  <c:v>-1.5077758007013433</c:v>
                </c:pt>
                <c:pt idx="156">
                  <c:v>-1.4893400413772926</c:v>
                </c:pt>
                <c:pt idx="157">
                  <c:v>-1.4710885372237459</c:v>
                </c:pt>
                <c:pt idx="158">
                  <c:v>-1.4530207412676361</c:v>
                </c:pt>
                <c:pt idx="159">
                  <c:v>-1.4351360571257725</c:v>
                </c:pt>
                <c:pt idx="160">
                  <c:v>-1.4174338413172261</c:v>
                </c:pt>
                <c:pt idx="161">
                  <c:v>-1.3999134054974598</c:v>
                </c:pt>
                <c:pt idx="162">
                  <c:v>-1.3825740186165856</c:v>
                </c:pt>
                <c:pt idx="163">
                  <c:v>-1.3654149090040513</c:v>
                </c:pt>
                <c:pt idx="164">
                  <c:v>-1.3484352663819985</c:v>
                </c:pt>
                <c:pt idx="165">
                  <c:v>-1.3316342438094777</c:v>
                </c:pt>
                <c:pt idx="166">
                  <c:v>-1.3150109595596209</c:v>
                </c:pt>
                <c:pt idx="167">
                  <c:v>-1.2985644989318377</c:v>
                </c:pt>
                <c:pt idx="168">
                  <c:v>-1.2822939160010212</c:v>
                </c:pt>
                <c:pt idx="169">
                  <c:v>-1.266198235305704</c:v>
                </c:pt>
                <c:pt idx="170">
                  <c:v>-1.250276453477039</c:v>
                </c:pt>
                <c:pt idx="171">
                  <c:v>-1.2345275408104404</c:v>
                </c:pt>
                <c:pt idx="172">
                  <c:v>-1.2189504427816444</c:v>
                </c:pt>
                <c:pt idx="173">
                  <c:v>-1.2035440815089222</c:v>
                </c:pt>
                <c:pt idx="174">
                  <c:v>-1.18830735716311</c:v>
                </c:pt>
                <c:pt idx="175">
                  <c:v>-1.1732391493270786</c:v>
                </c:pt>
                <c:pt idx="176">
                  <c:v>-1.158338318306221</c:v>
                </c:pt>
                <c:pt idx="177">
                  <c:v>-1.143603706391481</c:v>
                </c:pt>
                <c:pt idx="178">
                  <c:v>-1.1290341390764149</c:v>
                </c:pt>
                <c:pt idx="179">
                  <c:v>-1.1146284262297184</c:v>
                </c:pt>
                <c:pt idx="180">
                  <c:v>-1.1003853632246234</c:v>
                </c:pt>
                <c:pt idx="181">
                  <c:v>-1.0863037320265214</c:v>
                </c:pt>
                <c:pt idx="182">
                  <c:v>-1.0723823022401271</c:v>
                </c:pt>
                <c:pt idx="183">
                  <c:v>-1.0586198321174665</c:v>
                </c:pt>
                <c:pt idx="184">
                  <c:v>-1.0450150695279263</c:v>
                </c:pt>
                <c:pt idx="185">
                  <c:v>-1.0315667528915715</c:v>
                </c:pt>
                <c:pt idx="186">
                  <c:v>-1.0182736120769007</c:v>
                </c:pt>
                <c:pt idx="187">
                  <c:v>-1.0051343692641717</c:v>
                </c:pt>
                <c:pt idx="188">
                  <c:v>-0.99214773977539772</c:v>
                </c:pt>
                <c:pt idx="189">
                  <c:v>-0.97931243287208702</c:v>
                </c:pt>
                <c:pt idx="190">
                  <c:v>-0.96662715252175613</c:v>
                </c:pt>
                <c:pt idx="191">
                  <c:v>-0.95409059813422914</c:v>
                </c:pt>
                <c:pt idx="192">
                  <c:v>-0.94170146526869136</c:v>
                </c:pt>
                <c:pt idx="193">
                  <c:v>-0.92945844631245211</c:v>
                </c:pt>
                <c:pt idx="194">
                  <c:v>-0.91736023113232856</c:v>
                </c:pt>
                <c:pt idx="195">
                  <c:v>-0.90540550769954486</c:v>
                </c:pt>
                <c:pt idx="196">
                  <c:v>-0.89359296268901101</c:v>
                </c:pt>
                <c:pt idx="197">
                  <c:v>-0.88192128205381981</c:v>
                </c:pt>
                <c:pt idx="198">
                  <c:v>-0.87038915157577246</c:v>
                </c:pt>
                <c:pt idx="199">
                  <c:v>-0.85899525739272697</c:v>
                </c:pt>
                <c:pt idx="200">
                  <c:v>-0.84773828650352967</c:v>
                </c:pt>
                <c:pt idx="201">
                  <c:v>-0.83661692725127468</c:v>
                </c:pt>
                <c:pt idx="202">
                  <c:v>-0.82562986978560993</c:v>
                </c:pt>
                <c:pt idx="203">
                  <c:v>-0.81477580650478831</c:v>
                </c:pt>
                <c:pt idx="204">
                  <c:v>-0.80405343247813976</c:v>
                </c:pt>
                <c:pt idx="205">
                  <c:v>-0.79346144584962275</c:v>
                </c:pt>
                <c:pt idx="206">
                  <c:v>-0.78299854822308923</c:v>
                </c:pt>
                <c:pt idx="207">
                  <c:v>-0.77266344502987894</c:v>
                </c:pt>
                <c:pt idx="208">
                  <c:v>-0.76245484587934809</c:v>
                </c:pt>
                <c:pt idx="209">
                  <c:v>-0.75237146489290219</c:v>
                </c:pt>
                <c:pt idx="210">
                  <c:v>-0.74241202102210579</c:v>
                </c:pt>
                <c:pt idx="211">
                  <c:v>-0.73257523835140381</c:v>
                </c:pt>
                <c:pt idx="212">
                  <c:v>-0.72285984638599265</c:v>
                </c:pt>
                <c:pt idx="213">
                  <c:v>-0.71326458032534612</c:v>
                </c:pt>
                <c:pt idx="214">
                  <c:v>-0.70378818132289411</c:v>
                </c:pt>
                <c:pt idx="215">
                  <c:v>-0.6944293967323395</c:v>
                </c:pt>
                <c:pt idx="216">
                  <c:v>-0.68518698034107128</c:v>
                </c:pt>
                <c:pt idx="217">
                  <c:v>-0.67605969259113385</c:v>
                </c:pt>
                <c:pt idx="218">
                  <c:v>-0.66704630078818472</c:v>
                </c:pt>
                <c:pt idx="219">
                  <c:v>-0.65814557929886719</c:v>
                </c:pt>
                <c:pt idx="220">
                  <c:v>-0.64935630973700809</c:v>
                </c:pt>
                <c:pt idx="221">
                  <c:v>-0.64067728113903977</c:v>
                </c:pt>
                <c:pt idx="222">
                  <c:v>-0.63210729012903133</c:v>
                </c:pt>
                <c:pt idx="223">
                  <c:v>-0.62364514107370295</c:v>
                </c:pt>
                <c:pt idx="224">
                  <c:v>-0.61528964622778326</c:v>
                </c:pt>
                <c:pt idx="225">
                  <c:v>-0.60703962587006577</c:v>
                </c:pt>
                <c:pt idx="226">
                  <c:v>-0.59889390843049739</c:v>
                </c:pt>
                <c:pt idx="227">
                  <c:v>-0.59085133060863249</c:v>
                </c:pt>
                <c:pt idx="228">
                  <c:v>-0.58291073748376809</c:v>
                </c:pt>
                <c:pt idx="229">
                  <c:v>-0.5750709826170709</c:v>
                </c:pt>
                <c:pt idx="230">
                  <c:v>-0.5673309281459934</c:v>
                </c:pt>
                <c:pt idx="231">
                  <c:v>-0.55968944487126737</c:v>
                </c:pt>
                <c:pt idx="232">
                  <c:v>-0.55214541233675718</c:v>
                </c:pt>
                <c:pt idx="233">
                  <c:v>-0.54469771890244079</c:v>
                </c:pt>
                <c:pt idx="234">
                  <c:v>-0.5373452618107829</c:v>
                </c:pt>
                <c:pt idx="235">
                  <c:v>-0.53008694724675309</c:v>
                </c:pt>
                <c:pt idx="236">
                  <c:v>-0.52292169039173497</c:v>
                </c:pt>
                <c:pt idx="237">
                  <c:v>-0.51584841547156335</c:v>
                </c:pt>
                <c:pt idx="238">
                  <c:v>-0.50886605579892119</c:v>
                </c:pt>
                <c:pt idx="239">
                  <c:v>-0.50197355381031561</c:v>
                </c:pt>
                <c:pt idx="240">
                  <c:v>-0.4951698610978536</c:v>
                </c:pt>
                <c:pt idx="241">
                  <c:v>-0.48845393843601931</c:v>
                </c:pt>
                <c:pt idx="242">
                  <c:v>-0.48182475580365997</c:v>
                </c:pt>
                <c:pt idx="243">
                  <c:v>-0.47528129240137262</c:v>
                </c:pt>
                <c:pt idx="244">
                  <c:v>-0.46882253666448015</c:v>
                </c:pt>
                <c:pt idx="245">
                  <c:v>-0.46244748627178023</c:v>
                </c:pt>
                <c:pt idx="246">
                  <c:v>-0.45615514815024205</c:v>
                </c:pt>
                <c:pt idx="247">
                  <c:v>-0.44994453847582311</c:v>
                </c:pt>
                <c:pt idx="248">
                  <c:v>-0.44381468267056862</c:v>
                </c:pt>
                <c:pt idx="249">
                  <c:v>-0.43776461539615436</c:v>
                </c:pt>
                <c:pt idx="250">
                  <c:v>-0.43179338054402666</c:v>
                </c:pt>
                <c:pt idx="251">
                  <c:v>-0.42590003122228914</c:v>
                </c:pt>
                <c:pt idx="252">
                  <c:v>-0.42008362973947638</c:v>
                </c:pt>
                <c:pt idx="253">
                  <c:v>-0.41434324758536062</c:v>
                </c:pt>
                <c:pt idx="254">
                  <c:v>-0.40867796540891654</c:v>
                </c:pt>
                <c:pt idx="255">
                  <c:v>-0.40308687299358326</c:v>
                </c:pt>
                <c:pt idx="256">
                  <c:v>-0.39756906922994018</c:v>
                </c:pt>
                <c:pt idx="257">
                  <c:v>-0.39212366208592586</c:v>
                </c:pt>
                <c:pt idx="258">
                  <c:v>-0.38674976857470822</c:v>
                </c:pt>
                <c:pt idx="259">
                  <c:v>-0.38144651472032565</c:v>
                </c:pt>
                <c:pt idx="260">
                  <c:v>-0.37621303552121765</c:v>
                </c:pt>
                <c:pt idx="261">
                  <c:v>-0.37104847491170045</c:v>
                </c:pt>
                <c:pt idx="262">
                  <c:v>-0.365951985721579</c:v>
                </c:pt>
                <c:pt idx="263">
                  <c:v>-0.3609227296339011</c:v>
                </c:pt>
                <c:pt idx="264">
                  <c:v>-0.35595987714101501</c:v>
                </c:pt>
                <c:pt idx="265">
                  <c:v>-0.35106260749896018</c:v>
                </c:pt>
                <c:pt idx="266">
                  <c:v>-0.34623010868035886</c:v>
                </c:pt>
                <c:pt idx="267">
                  <c:v>-0.34146157732581289</c:v>
                </c:pt>
                <c:pt idx="268">
                  <c:v>-0.33675621869394806</c:v>
                </c:pt>
                <c:pt idx="269">
                  <c:v>-0.33211324661012676</c:v>
                </c:pt>
                <c:pt idx="270">
                  <c:v>-0.32753188341398082</c:v>
                </c:pt>
                <c:pt idx="271">
                  <c:v>-0.32301135990576124</c:v>
                </c:pt>
                <c:pt idx="272">
                  <c:v>-0.31855091529163365</c:v>
                </c:pt>
                <c:pt idx="273">
                  <c:v>-0.31414979712793101</c:v>
                </c:pt>
                <c:pt idx="274">
                  <c:v>-0.3098072612645022</c:v>
                </c:pt>
                <c:pt idx="275">
                  <c:v>-0.30552257178714715</c:v>
                </c:pt>
                <c:pt idx="276">
                  <c:v>-0.30129500095925316</c:v>
                </c:pt>
                <c:pt idx="277">
                  <c:v>-0.29712382916263835</c:v>
                </c:pt>
                <c:pt idx="278">
                  <c:v>-0.29300834483772936</c:v>
                </c:pt>
                <c:pt idx="279">
                  <c:v>-0.28894784442305332</c:v>
                </c:pt>
                <c:pt idx="280">
                  <c:v>-0.28494163229415631</c:v>
                </c:pt>
                <c:pt idx="281">
                  <c:v>-0.28098902070193832</c:v>
                </c:pt>
                <c:pt idx="282">
                  <c:v>-0.27708932971052713</c:v>
                </c:pt>
                <c:pt idx="283">
                  <c:v>-0.27324188713467501</c:v>
                </c:pt>
                <c:pt idx="284">
                  <c:v>-0.26944602847673876</c:v>
                </c:pt>
                <c:pt idx="285">
                  <c:v>-0.26570109686331206</c:v>
                </c:pt>
                <c:pt idx="286">
                  <c:v>-0.26200644298150949</c:v>
                </c:pt>
                <c:pt idx="287">
                  <c:v>-0.25836142501499498</c:v>
                </c:pt>
                <c:pt idx="288">
                  <c:v>-0.25476540857972296</c:v>
                </c:pt>
                <c:pt idx="289">
                  <c:v>-0.25121776665949797</c:v>
                </c:pt>
                <c:pt idx="290">
                  <c:v>-0.24771787954133551</c:v>
                </c:pt>
                <c:pt idx="291">
                  <c:v>-0.2442651347507048</c:v>
                </c:pt>
                <c:pt idx="292">
                  <c:v>-0.24085892698662842</c:v>
                </c:pt>
                <c:pt idx="293">
                  <c:v>-0.23749865805672554</c:v>
                </c:pt>
                <c:pt idx="294">
                  <c:v>-0.23418373681218654</c:v>
                </c:pt>
                <c:pt idx="295">
                  <c:v>-0.23091357908274771</c:v>
                </c:pt>
                <c:pt idx="296">
                  <c:v>-0.2276876076116405</c:v>
                </c:pt>
                <c:pt idx="297">
                  <c:v>-0.22450525199059396</c:v>
                </c:pt>
                <c:pt idx="298">
                  <c:v>-0.22136594859487504</c:v>
                </c:pt>
                <c:pt idx="299">
                  <c:v>-0.21826914051843005</c:v>
                </c:pt>
                <c:pt idx="300">
                  <c:v>-0.21521427750909852</c:v>
                </c:pt>
                <c:pt idx="301">
                  <c:v>-0.21220081590397222</c:v>
                </c:pt>
                <c:pt idx="302">
                  <c:v>-0.20922821856488091</c:v>
                </c:pt>
                <c:pt idx="303">
                  <c:v>-0.2062959548140646</c:v>
                </c:pt>
                <c:pt idx="304">
                  <c:v>-0.2034035003699976</c:v>
                </c:pt>
                <c:pt idx="305">
                  <c:v>-0.20055033728343608</c:v>
                </c:pt>
                <c:pt idx="306">
                  <c:v>-0.19773595387366566</c:v>
                </c:pt>
                <c:pt idx="307">
                  <c:v>-0.19495984466500429</c:v>
                </c:pt>
                <c:pt idx="308">
                  <c:v>-0.19222151032352555</c:v>
                </c:pt>
                <c:pt idx="309">
                  <c:v>-0.18952045759406588</c:v>
                </c:pt>
                <c:pt idx="310">
                  <c:v>-0.1868561992375018</c:v>
                </c:pt>
                <c:pt idx="311">
                  <c:v>-0.18422825396831694</c:v>
                </c:pt>
                <c:pt idx="312">
                  <c:v>-0.18163614639247425</c:v>
                </c:pt>
                <c:pt idx="313">
                  <c:v>-0.1790794069456009</c:v>
                </c:pt>
                <c:pt idx="314">
                  <c:v>-0.17655757183150081</c:v>
                </c:pt>
                <c:pt idx="315">
                  <c:v>-0.17407018296100324</c:v>
                </c:pt>
                <c:pt idx="316">
                  <c:v>-0.17161678789115753</c:v>
                </c:pt>
                <c:pt idx="317">
                  <c:v>-0.1691969397647855</c:v>
                </c:pt>
                <c:pt idx="318">
                  <c:v>-0.16681019725039681</c:v>
                </c:pt>
                <c:pt idx="319">
                  <c:v>-0.16445612448248009</c:v>
                </c:pt>
                <c:pt idx="320">
                  <c:v>-0.16213429100217314</c:v>
                </c:pt>
                <c:pt idx="321">
                  <c:v>-0.15984427169832358</c:v>
                </c:pt>
                <c:pt idx="322">
                  <c:v>-0.15758564674894363</c:v>
                </c:pt>
                <c:pt idx="323">
                  <c:v>-0.15535800156306834</c:v>
                </c:pt>
                <c:pt idx="324">
                  <c:v>-0.15316092672301981</c:v>
                </c:pt>
                <c:pt idx="325">
                  <c:v>-0.15099401792708736</c:v>
                </c:pt>
                <c:pt idx="326">
                  <c:v>-0.14885687593262392</c:v>
                </c:pt>
                <c:pt idx="327">
                  <c:v>-0.14674910649956804</c:v>
                </c:pt>
                <c:pt idx="328">
                  <c:v>-0.14467032033439209</c:v>
                </c:pt>
                <c:pt idx="329">
                  <c:v>-0.14262013303448343</c:v>
                </c:pt>
                <c:pt idx="330">
                  <c:v>-0.1405981650329603</c:v>
                </c:pt>
                <c:pt idx="331">
                  <c:v>-0.13860404154392758</c:v>
                </c:pt>
                <c:pt idx="332">
                  <c:v>-0.13663739250817317</c:v>
                </c:pt>
                <c:pt idx="333">
                  <c:v>-0.13469785253931033</c:v>
                </c:pt>
                <c:pt idx="334">
                  <c:v>-0.13278506087036582</c:v>
                </c:pt>
                <c:pt idx="335">
                  <c:v>-0.13089866130081837</c:v>
                </c:pt>
                <c:pt idx="336">
                  <c:v>-0.12903830214408674</c:v>
                </c:pt>
                <c:pt idx="337">
                  <c:v>-0.12720363617547215</c:v>
                </c:pt>
                <c:pt idx="338">
                  <c:v>-0.12539432058055269</c:v>
                </c:pt>
                <c:pt idx="339">
                  <c:v>-0.12361001690403428</c:v>
                </c:pt>
                <c:pt idx="340">
                  <c:v>-0.12185039099905697</c:v>
                </c:pt>
                <c:pt idx="341">
                  <c:v>-0.12011511297695722</c:v>
                </c:pt>
                <c:pt idx="342">
                  <c:v>-0.11840385715748837</c:v>
                </c:pt>
                <c:pt idx="343">
                  <c:v>-0.11671630201949677</c:v>
                </c:pt>
                <c:pt idx="344">
                  <c:v>-0.11505213015205659</c:v>
                </c:pt>
                <c:pt idx="345">
                  <c:v>-0.1134110282060604</c:v>
                </c:pt>
                <c:pt idx="346">
                  <c:v>-0.11179268684626756</c:v>
                </c:pt>
                <c:pt idx="347">
                  <c:v>-0.11019680070380779</c:v>
                </c:pt>
                <c:pt idx="348">
                  <c:v>-0.10862306832914115</c:v>
                </c:pt>
                <c:pt idx="349">
                  <c:v>-0.10707119214547216</c:v>
                </c:pt>
                <c:pt idx="350">
                  <c:v>-0.10554087840261796</c:v>
                </c:pt>
                <c:pt idx="351">
                  <c:v>-0.10403183713132881</c:v>
                </c:pt>
                <c:pt idx="352">
                  <c:v>-0.10254378209806043</c:v>
                </c:pt>
                <c:pt idx="353">
                  <c:v>-0.10107643076019558</c:v>
                </c:pt>
                <c:pt idx="354">
                  <c:v>-9.9629504221715195E-2</c:v>
                </c:pt>
                <c:pt idx="355">
                  <c:v>-9.8202727189315123E-2</c:v>
                </c:pt>
                <c:pt idx="356">
                  <c:v>-9.6795827928969291E-2</c:v>
                </c:pt>
                <c:pt idx="357">
                  <c:v>-9.5408538222935088E-2</c:v>
                </c:pt>
                <c:pt idx="358">
                  <c:v>-9.4040593327201064E-2</c:v>
                </c:pt>
                <c:pt idx="359">
                  <c:v>-9.2691731929373064E-2</c:v>
                </c:pt>
                <c:pt idx="360">
                  <c:v>-9.1361696106998555E-2</c:v>
                </c:pt>
                <c:pt idx="361">
                  <c:v>-9.0050231286325125E-2</c:v>
                </c:pt>
                <c:pt idx="362">
                  <c:v>-8.8757086201492419E-2</c:v>
                </c:pt>
                <c:pt idx="363">
                  <c:v>-8.748201285415394E-2</c:v>
                </c:pt>
                <c:pt idx="364">
                  <c:v>-8.6224766473527156E-2</c:v>
                </c:pt>
                <c:pt idx="365">
                  <c:v>-8.4985105476869091E-2</c:v>
                </c:pt>
                <c:pt idx="366">
                  <c:v>-8.3762791430374448E-2</c:v>
                </c:pt>
                <c:pt idx="367">
                  <c:v>-8.2557589010494536E-2</c:v>
                </c:pt>
                <c:pt idx="368">
                  <c:v>-8.1369265965673232E-2</c:v>
                </c:pt>
                <c:pt idx="369">
                  <c:v>-8.0197593078498525E-2</c:v>
                </c:pt>
                <c:pt idx="370">
                  <c:v>-7.9042344128265329E-2</c:v>
                </c:pt>
                <c:pt idx="371">
                  <c:v>-7.7903295853948437E-2</c:v>
                </c:pt>
                <c:pt idx="372">
                  <c:v>-7.6780227917581045E-2</c:v>
                </c:pt>
                <c:pt idx="373">
                  <c:v>-7.5672922868037548E-2</c:v>
                </c:pt>
                <c:pt idx="374">
                  <c:v>-7.4581166105216229E-2</c:v>
                </c:pt>
                <c:pt idx="375">
                  <c:v>-7.3504745844620176E-2</c:v>
                </c:pt>
                <c:pt idx="376">
                  <c:v>-7.2443453082331966E-2</c:v>
                </c:pt>
                <c:pt idx="377">
                  <c:v>-7.1397081560380937E-2</c:v>
                </c:pt>
                <c:pt idx="378">
                  <c:v>-7.036542773249771E-2</c:v>
                </c:pt>
                <c:pt idx="379">
                  <c:v>-6.9348290730255363E-2</c:v>
                </c:pt>
                <c:pt idx="380">
                  <c:v>-6.8345472329591692E-2</c:v>
                </c:pt>
                <c:pt idx="381">
                  <c:v>-6.7356776917711678E-2</c:v>
                </c:pt>
                <c:pt idx="382">
                  <c:v>-6.6382011460365015E-2</c:v>
                </c:pt>
                <c:pt idx="383">
                  <c:v>-6.5420985469497414E-2</c:v>
                </c:pt>
                <c:pt idx="384">
                  <c:v>-6.4473510971270714E-2</c:v>
                </c:pt>
                <c:pt idx="385">
                  <c:v>-6.3539402474450155E-2</c:v>
                </c:pt>
                <c:pt idx="386">
                  <c:v>-6.2618476939154483E-2</c:v>
                </c:pt>
                <c:pt idx="387">
                  <c:v>-6.1710553745966651E-2</c:v>
                </c:pt>
                <c:pt idx="388">
                  <c:v>-6.0815454665400753E-2</c:v>
                </c:pt>
                <c:pt idx="389">
                  <c:v>-5.9933003827723257E-2</c:v>
                </c:pt>
                <c:pt idx="390">
                  <c:v>-5.9063027693124506E-2</c:v>
                </c:pt>
                <c:pt idx="391">
                  <c:v>-5.8205355022237226E-2</c:v>
                </c:pt>
                <c:pt idx="392">
                  <c:v>-5.735981684699952E-2</c:v>
                </c:pt>
                <c:pt idx="393">
                  <c:v>-5.6526246441858205E-2</c:v>
                </c:pt>
                <c:pt idx="394">
                  <c:v>-5.5704479295310305E-2</c:v>
                </c:pt>
                <c:pt idx="395">
                  <c:v>-5.4894353081778355E-2</c:v>
                </c:pt>
                <c:pt idx="396">
                  <c:v>-5.4095707633817568E-2</c:v>
                </c:pt>
                <c:pt idx="397">
                  <c:v>-5.3308384914650273E-2</c:v>
                </c:pt>
                <c:pt idx="398">
                  <c:v>-5.2532228991025949E-2</c:v>
                </c:pt>
                <c:pt idx="399">
                  <c:v>-5.1767086006402251E-2</c:v>
                </c:pt>
                <c:pt idx="400">
                  <c:v>-5.1012804154444917E-2</c:v>
                </c:pt>
                <c:pt idx="401">
                  <c:v>-5.0269233652842714E-2</c:v>
                </c:pt>
                <c:pt idx="402">
                  <c:v>-4.9536226717434795E-2</c:v>
                </c:pt>
                <c:pt idx="403">
                  <c:v>-4.8813637536646783E-2</c:v>
                </c:pt>
                <c:pt idx="404">
                  <c:v>-4.8101322246233057E-2</c:v>
                </c:pt>
                <c:pt idx="405">
                  <c:v>-4.7399138904321417E-2</c:v>
                </c:pt>
                <c:pt idx="406">
                  <c:v>-4.6706947466757881E-2</c:v>
                </c:pt>
                <c:pt idx="407">
                  <c:v>-4.6024609762747616E-2</c:v>
                </c:pt>
                <c:pt idx="408">
                  <c:v>-4.535198947078975E-2</c:v>
                </c:pt>
                <c:pt idx="409">
                  <c:v>-4.4688952094902305E-2</c:v>
                </c:pt>
                <c:pt idx="410">
                  <c:v>-4.4035364941134962E-2</c:v>
                </c:pt>
                <c:pt idx="411">
                  <c:v>-4.3391097094365692E-2</c:v>
                </c:pt>
                <c:pt idx="412">
                  <c:v>-4.275601939537934E-2</c:v>
                </c:pt>
                <c:pt idx="413">
                  <c:v>-4.2130004418224107E-2</c:v>
                </c:pt>
                <c:pt idx="414">
                  <c:v>-4.1512926447843761E-2</c:v>
                </c:pt>
                <c:pt idx="415">
                  <c:v>-4.0904661457982383E-2</c:v>
                </c:pt>
                <c:pt idx="416">
                  <c:v>-4.0305087089358323E-2</c:v>
                </c:pt>
                <c:pt idx="417">
                  <c:v>-3.9714082628105177E-2</c:v>
                </c:pt>
                <c:pt idx="418">
                  <c:v>-3.9131528984476228E-2</c:v>
                </c:pt>
                <c:pt idx="419">
                  <c:v>-3.8557308671809988E-2</c:v>
                </c:pt>
                <c:pt idx="420">
                  <c:v>-3.7991305785753465E-2</c:v>
                </c:pt>
                <c:pt idx="421">
                  <c:v>-3.7433405983740987E-2</c:v>
                </c:pt>
                <c:pt idx="422">
                  <c:v>-3.6883496464725038E-2</c:v>
                </c:pt>
                <c:pt idx="423">
                  <c:v>-3.6341465949157013E-2</c:v>
                </c:pt>
                <c:pt idx="424">
                  <c:v>-3.5807204659214449E-2</c:v>
                </c:pt>
                <c:pt idx="425">
                  <c:v>-3.5280604299272697E-2</c:v>
                </c:pt>
                <c:pt idx="426">
                  <c:v>-3.4761558036617589E-2</c:v>
                </c:pt>
                <c:pt idx="427">
                  <c:v>-3.4249960482397049E-2</c:v>
                </c:pt>
                <c:pt idx="428">
                  <c:v>-3.3745707672808385E-2</c:v>
                </c:pt>
                <c:pt idx="429">
                  <c:v>-3.3248697050519201E-2</c:v>
                </c:pt>
                <c:pt idx="430">
                  <c:v>-3.2758827446318556E-2</c:v>
                </c:pt>
                <c:pt idx="431">
                  <c:v>-3.2275999060996687E-2</c:v>
                </c:pt>
                <c:pt idx="432">
                  <c:v>-3.1800113447449652E-2</c:v>
                </c:pt>
                <c:pt idx="433">
                  <c:v>-3.1331073493007351E-2</c:v>
                </c:pt>
                <c:pt idx="434">
                  <c:v>-3.0868783401981459E-2</c:v>
                </c:pt>
                <c:pt idx="435">
                  <c:v>-3.0413148678431534E-2</c:v>
                </c:pt>
                <c:pt idx="436">
                  <c:v>-2.9964076109146115E-2</c:v>
                </c:pt>
                <c:pt idx="437">
                  <c:v>-2.952147374683696E-2</c:v>
                </c:pt>
                <c:pt idx="438">
                  <c:v>-2.9085250893543389E-2</c:v>
                </c:pt>
                <c:pt idx="439">
                  <c:v>-2.8655318084244697E-2</c:v>
                </c:pt>
                <c:pt idx="440">
                  <c:v>-2.8231587070678164E-2</c:v>
                </c:pt>
                <c:pt idx="441">
                  <c:v>-2.7813970805360015E-2</c:v>
                </c:pt>
                <c:pt idx="442">
                  <c:v>-2.7402383425807326E-2</c:v>
                </c:pt>
                <c:pt idx="443">
                  <c:v>-2.699674023895822E-2</c:v>
                </c:pt>
                <c:pt idx="444">
                  <c:v>-2.6596957705788338E-2</c:v>
                </c:pt>
                <c:pt idx="445">
                  <c:v>-2.6202953426120869E-2</c:v>
                </c:pt>
                <c:pt idx="446">
                  <c:v>-2.5814646123628389E-2</c:v>
                </c:pt>
                <c:pt idx="447">
                  <c:v>-2.5431955631023739E-2</c:v>
                </c:pt>
                <c:pt idx="448">
                  <c:v>-2.5054802875438119E-2</c:v>
                </c:pt>
                <c:pt idx="449">
                  <c:v>-2.4683109863983886E-2</c:v>
                </c:pt>
                <c:pt idx="450">
                  <c:v>-2.4316799669500084E-2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fit_1NN_FCC!$K$18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fit_1NN_FCC!$K$19:$K$469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fit_1NN_FCC!$M$18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fit_1NN_FCC!$G$19:$G$469</c:f>
              <c:numCache>
                <c:formatCode>General</c:formatCode>
                <c:ptCount val="451"/>
                <c:pt idx="0">
                  <c:v>2.1873659387850144</c:v>
                </c:pt>
                <c:pt idx="1">
                  <c:v>2.2007380378942383</c:v>
                </c:pt>
                <c:pt idx="2">
                  <c:v>2.214110137003463</c:v>
                </c:pt>
                <c:pt idx="3">
                  <c:v>2.2274822361126874</c:v>
                </c:pt>
                <c:pt idx="4">
                  <c:v>2.2408543352219117</c:v>
                </c:pt>
                <c:pt idx="5">
                  <c:v>2.254226434331136</c:v>
                </c:pt>
                <c:pt idx="6">
                  <c:v>2.2675985334403603</c:v>
                </c:pt>
                <c:pt idx="7">
                  <c:v>2.2809706325495847</c:v>
                </c:pt>
                <c:pt idx="8">
                  <c:v>2.2943427316588094</c:v>
                </c:pt>
                <c:pt idx="9">
                  <c:v>2.3077148307680333</c:v>
                </c:pt>
                <c:pt idx="10">
                  <c:v>2.3210869298772576</c:v>
                </c:pt>
                <c:pt idx="11">
                  <c:v>2.3344590289864824</c:v>
                </c:pt>
                <c:pt idx="12">
                  <c:v>2.3478311280957067</c:v>
                </c:pt>
                <c:pt idx="13">
                  <c:v>2.361203227204931</c:v>
                </c:pt>
                <c:pt idx="14">
                  <c:v>2.3745753263141554</c:v>
                </c:pt>
                <c:pt idx="15">
                  <c:v>2.3879474254233797</c:v>
                </c:pt>
                <c:pt idx="16">
                  <c:v>2.401319524532604</c:v>
                </c:pt>
                <c:pt idx="17">
                  <c:v>2.4146916236418288</c:v>
                </c:pt>
                <c:pt idx="18">
                  <c:v>2.4280637227510526</c:v>
                </c:pt>
                <c:pt idx="19">
                  <c:v>2.441435821860277</c:v>
                </c:pt>
                <c:pt idx="20">
                  <c:v>2.4548079209695017</c:v>
                </c:pt>
                <c:pt idx="21">
                  <c:v>2.4681800200787261</c:v>
                </c:pt>
                <c:pt idx="22">
                  <c:v>2.4815521191879504</c:v>
                </c:pt>
                <c:pt idx="23">
                  <c:v>2.4949242182971747</c:v>
                </c:pt>
                <c:pt idx="24">
                  <c:v>2.508296317406399</c:v>
                </c:pt>
                <c:pt idx="25">
                  <c:v>2.5216684165156233</c:v>
                </c:pt>
                <c:pt idx="26">
                  <c:v>2.5350405156248477</c:v>
                </c:pt>
                <c:pt idx="27">
                  <c:v>2.548412614734072</c:v>
                </c:pt>
                <c:pt idx="28">
                  <c:v>2.5617847138432963</c:v>
                </c:pt>
                <c:pt idx="29">
                  <c:v>2.5751568129525215</c:v>
                </c:pt>
                <c:pt idx="30">
                  <c:v>2.5885289120617458</c:v>
                </c:pt>
                <c:pt idx="31">
                  <c:v>2.6019010111709702</c:v>
                </c:pt>
                <c:pt idx="32">
                  <c:v>2.6152731102801949</c:v>
                </c:pt>
                <c:pt idx="33">
                  <c:v>2.6286452093894188</c:v>
                </c:pt>
                <c:pt idx="34">
                  <c:v>2.6420173084986436</c:v>
                </c:pt>
                <c:pt idx="35">
                  <c:v>2.6553894076078679</c:v>
                </c:pt>
                <c:pt idx="36">
                  <c:v>2.6687615067170922</c:v>
                </c:pt>
                <c:pt idx="37">
                  <c:v>2.6821336058263165</c:v>
                </c:pt>
                <c:pt idx="38">
                  <c:v>2.6955057049355409</c:v>
                </c:pt>
                <c:pt idx="39">
                  <c:v>2.7088778040447652</c:v>
                </c:pt>
                <c:pt idx="40">
                  <c:v>2.72224990315399</c:v>
                </c:pt>
                <c:pt idx="41">
                  <c:v>2.7356220022632138</c:v>
                </c:pt>
                <c:pt idx="42">
                  <c:v>2.7489941013724382</c:v>
                </c:pt>
                <c:pt idx="43">
                  <c:v>2.7623662004816629</c:v>
                </c:pt>
                <c:pt idx="44">
                  <c:v>2.7757382995908872</c:v>
                </c:pt>
                <c:pt idx="45">
                  <c:v>2.7891103987001116</c:v>
                </c:pt>
                <c:pt idx="46">
                  <c:v>2.8024824978093359</c:v>
                </c:pt>
                <c:pt idx="47">
                  <c:v>2.8158545969185602</c:v>
                </c:pt>
                <c:pt idx="48">
                  <c:v>2.8292266960277845</c:v>
                </c:pt>
                <c:pt idx="49">
                  <c:v>2.8425987951370093</c:v>
                </c:pt>
                <c:pt idx="50">
                  <c:v>2.8559708942462327</c:v>
                </c:pt>
                <c:pt idx="51">
                  <c:v>2.8693429933554575</c:v>
                </c:pt>
                <c:pt idx="52">
                  <c:v>2.8827150924646814</c:v>
                </c:pt>
                <c:pt idx="53">
                  <c:v>2.8960871915739057</c:v>
                </c:pt>
                <c:pt idx="54">
                  <c:v>2.9094592906831305</c:v>
                </c:pt>
                <c:pt idx="55">
                  <c:v>2.9228313897923544</c:v>
                </c:pt>
                <c:pt idx="56">
                  <c:v>2.9362034889015791</c:v>
                </c:pt>
                <c:pt idx="57">
                  <c:v>2.9495755880108034</c:v>
                </c:pt>
                <c:pt idx="58">
                  <c:v>2.9629476871200273</c:v>
                </c:pt>
                <c:pt idx="59">
                  <c:v>2.9763197862292521</c:v>
                </c:pt>
                <c:pt idx="60">
                  <c:v>2.9896918853384769</c:v>
                </c:pt>
                <c:pt idx="61">
                  <c:v>3.0030639844477007</c:v>
                </c:pt>
                <c:pt idx="62">
                  <c:v>3.0164360835569251</c:v>
                </c:pt>
                <c:pt idx="63">
                  <c:v>3.0298081826661498</c:v>
                </c:pt>
                <c:pt idx="64">
                  <c:v>3.0431802817753737</c:v>
                </c:pt>
                <c:pt idx="65">
                  <c:v>3.0565523808845985</c:v>
                </c:pt>
                <c:pt idx="66">
                  <c:v>3.0699244799938228</c:v>
                </c:pt>
                <c:pt idx="67">
                  <c:v>3.0832965791030467</c:v>
                </c:pt>
                <c:pt idx="68">
                  <c:v>3.0966686782122714</c:v>
                </c:pt>
                <c:pt idx="69">
                  <c:v>3.1100407773214958</c:v>
                </c:pt>
                <c:pt idx="70">
                  <c:v>3.1234128764307205</c:v>
                </c:pt>
                <c:pt idx="71">
                  <c:v>3.1367849755399444</c:v>
                </c:pt>
                <c:pt idx="72">
                  <c:v>3.1501570746491692</c:v>
                </c:pt>
                <c:pt idx="73">
                  <c:v>3.1635291737583935</c:v>
                </c:pt>
                <c:pt idx="74">
                  <c:v>3.1769012728676178</c:v>
                </c:pt>
                <c:pt idx="75">
                  <c:v>3.1902733719768421</c:v>
                </c:pt>
                <c:pt idx="76">
                  <c:v>3.2036454710860669</c:v>
                </c:pt>
                <c:pt idx="77">
                  <c:v>3.2170175701952908</c:v>
                </c:pt>
                <c:pt idx="78">
                  <c:v>3.2303896693045151</c:v>
                </c:pt>
                <c:pt idx="79">
                  <c:v>3.2437617684137399</c:v>
                </c:pt>
                <c:pt idx="80">
                  <c:v>3.2571338675229637</c:v>
                </c:pt>
                <c:pt idx="81">
                  <c:v>3.2705059666321885</c:v>
                </c:pt>
                <c:pt idx="82">
                  <c:v>3.2838780657414128</c:v>
                </c:pt>
                <c:pt idx="83">
                  <c:v>3.2972501648506367</c:v>
                </c:pt>
                <c:pt idx="84">
                  <c:v>3.3106222639598615</c:v>
                </c:pt>
                <c:pt idx="85">
                  <c:v>3.3239943630690862</c:v>
                </c:pt>
                <c:pt idx="86">
                  <c:v>3.3373664621783101</c:v>
                </c:pt>
                <c:pt idx="87">
                  <c:v>3.3507385612875344</c:v>
                </c:pt>
                <c:pt idx="88">
                  <c:v>3.3641106603967592</c:v>
                </c:pt>
                <c:pt idx="89">
                  <c:v>3.3774827595059831</c:v>
                </c:pt>
                <c:pt idx="90">
                  <c:v>3.3908548586152079</c:v>
                </c:pt>
                <c:pt idx="91">
                  <c:v>3.4042269577244322</c:v>
                </c:pt>
                <c:pt idx="92">
                  <c:v>3.4175990568336561</c:v>
                </c:pt>
                <c:pt idx="93">
                  <c:v>3.4309711559428808</c:v>
                </c:pt>
                <c:pt idx="94">
                  <c:v>3.4443432550521056</c:v>
                </c:pt>
                <c:pt idx="95">
                  <c:v>3.4577153541613295</c:v>
                </c:pt>
                <c:pt idx="96">
                  <c:v>3.4710874532705538</c:v>
                </c:pt>
                <c:pt idx="97">
                  <c:v>3.4844595523797786</c:v>
                </c:pt>
                <c:pt idx="98">
                  <c:v>3.4978316514890024</c:v>
                </c:pt>
                <c:pt idx="99">
                  <c:v>3.5112037505982272</c:v>
                </c:pt>
                <c:pt idx="100">
                  <c:v>3.5245758497074515</c:v>
                </c:pt>
                <c:pt idx="101">
                  <c:v>3.5379479488166754</c:v>
                </c:pt>
                <c:pt idx="102">
                  <c:v>3.5513200479259002</c:v>
                </c:pt>
                <c:pt idx="103">
                  <c:v>3.5646921470351249</c:v>
                </c:pt>
                <c:pt idx="104">
                  <c:v>3.5780642461443488</c:v>
                </c:pt>
                <c:pt idx="105">
                  <c:v>3.5914363452535731</c:v>
                </c:pt>
                <c:pt idx="106">
                  <c:v>3.6048084443627979</c:v>
                </c:pt>
                <c:pt idx="107">
                  <c:v>3.6181805434720218</c:v>
                </c:pt>
                <c:pt idx="108">
                  <c:v>3.6315526425812465</c:v>
                </c:pt>
                <c:pt idx="109">
                  <c:v>3.6449247416904709</c:v>
                </c:pt>
                <c:pt idx="110">
                  <c:v>3.6582968407996947</c:v>
                </c:pt>
                <c:pt idx="111">
                  <c:v>3.6716689399089195</c:v>
                </c:pt>
                <c:pt idx="112">
                  <c:v>3.6850410390181438</c:v>
                </c:pt>
                <c:pt idx="113">
                  <c:v>3.6984131381273682</c:v>
                </c:pt>
                <c:pt idx="114">
                  <c:v>3.7117852372365925</c:v>
                </c:pt>
                <c:pt idx="115">
                  <c:v>3.7251573363458172</c:v>
                </c:pt>
                <c:pt idx="116">
                  <c:v>3.7385294354550411</c:v>
                </c:pt>
                <c:pt idx="117">
                  <c:v>3.7519015345642659</c:v>
                </c:pt>
                <c:pt idx="118">
                  <c:v>3.7652736336734902</c:v>
                </c:pt>
                <c:pt idx="119">
                  <c:v>3.7786457327827141</c:v>
                </c:pt>
                <c:pt idx="120">
                  <c:v>3.7920178318919389</c:v>
                </c:pt>
                <c:pt idx="121">
                  <c:v>3.8053899310011632</c:v>
                </c:pt>
                <c:pt idx="122">
                  <c:v>3.8187620301103875</c:v>
                </c:pt>
                <c:pt idx="123">
                  <c:v>3.8321341292196118</c:v>
                </c:pt>
                <c:pt idx="124">
                  <c:v>3.8455062283288366</c:v>
                </c:pt>
                <c:pt idx="125">
                  <c:v>3.8588783274380605</c:v>
                </c:pt>
                <c:pt idx="126">
                  <c:v>3.8722504265472848</c:v>
                </c:pt>
                <c:pt idx="127">
                  <c:v>3.8856225256565096</c:v>
                </c:pt>
                <c:pt idx="128">
                  <c:v>3.8989946247657334</c:v>
                </c:pt>
                <c:pt idx="129">
                  <c:v>3.9123667238749582</c:v>
                </c:pt>
                <c:pt idx="130">
                  <c:v>3.9257388229841825</c:v>
                </c:pt>
                <c:pt idx="131">
                  <c:v>3.9391109220934069</c:v>
                </c:pt>
                <c:pt idx="132">
                  <c:v>3.9524830212026312</c:v>
                </c:pt>
                <c:pt idx="133">
                  <c:v>3.9658551203118559</c:v>
                </c:pt>
                <c:pt idx="134">
                  <c:v>3.9792272194210798</c:v>
                </c:pt>
                <c:pt idx="135">
                  <c:v>3.9925993185303041</c:v>
                </c:pt>
                <c:pt idx="136">
                  <c:v>4.0059714176395289</c:v>
                </c:pt>
                <c:pt idx="137">
                  <c:v>4.0193435167487532</c:v>
                </c:pt>
                <c:pt idx="138">
                  <c:v>4.0327156158579776</c:v>
                </c:pt>
                <c:pt idx="139">
                  <c:v>4.0460877149672019</c:v>
                </c:pt>
                <c:pt idx="140">
                  <c:v>4.0594598140764262</c:v>
                </c:pt>
                <c:pt idx="141">
                  <c:v>4.0728319131856505</c:v>
                </c:pt>
                <c:pt idx="142">
                  <c:v>4.0862040122948748</c:v>
                </c:pt>
                <c:pt idx="143">
                  <c:v>4.0995761114041001</c:v>
                </c:pt>
                <c:pt idx="144">
                  <c:v>4.1129482105133235</c:v>
                </c:pt>
                <c:pt idx="145">
                  <c:v>4.1263203096225478</c:v>
                </c:pt>
                <c:pt idx="146">
                  <c:v>4.1396924087317721</c:v>
                </c:pt>
                <c:pt idx="147">
                  <c:v>4.1530645078409965</c:v>
                </c:pt>
                <c:pt idx="148">
                  <c:v>4.1664366069502217</c:v>
                </c:pt>
                <c:pt idx="149">
                  <c:v>4.1798087060594451</c:v>
                </c:pt>
                <c:pt idx="150">
                  <c:v>4.1931808051686694</c:v>
                </c:pt>
                <c:pt idx="151">
                  <c:v>4.2065529042778946</c:v>
                </c:pt>
                <c:pt idx="152">
                  <c:v>4.219925003387119</c:v>
                </c:pt>
                <c:pt idx="153">
                  <c:v>4.2332971024963433</c:v>
                </c:pt>
                <c:pt idx="154">
                  <c:v>4.2466692016055676</c:v>
                </c:pt>
                <c:pt idx="155">
                  <c:v>4.2600413007147919</c:v>
                </c:pt>
                <c:pt idx="156">
                  <c:v>4.2734133998240171</c:v>
                </c:pt>
                <c:pt idx="157">
                  <c:v>4.2867854989332406</c:v>
                </c:pt>
                <c:pt idx="158">
                  <c:v>4.3001575980424649</c:v>
                </c:pt>
                <c:pt idx="159">
                  <c:v>4.3135296971516901</c:v>
                </c:pt>
                <c:pt idx="160">
                  <c:v>4.3269017962609135</c:v>
                </c:pt>
                <c:pt idx="161">
                  <c:v>4.3402738953701387</c:v>
                </c:pt>
                <c:pt idx="162">
                  <c:v>4.3536459944793631</c:v>
                </c:pt>
                <c:pt idx="163">
                  <c:v>4.3670180935885865</c:v>
                </c:pt>
                <c:pt idx="164">
                  <c:v>4.3803901926978108</c:v>
                </c:pt>
                <c:pt idx="165">
                  <c:v>4.3937622918070351</c:v>
                </c:pt>
                <c:pt idx="166">
                  <c:v>4.4071343909162604</c:v>
                </c:pt>
                <c:pt idx="167">
                  <c:v>4.4205064900254838</c:v>
                </c:pt>
                <c:pt idx="168">
                  <c:v>4.4338785891347081</c:v>
                </c:pt>
                <c:pt idx="169">
                  <c:v>4.4472506882439333</c:v>
                </c:pt>
                <c:pt idx="170">
                  <c:v>4.4606227873531568</c:v>
                </c:pt>
                <c:pt idx="171">
                  <c:v>4.473994886462382</c:v>
                </c:pt>
                <c:pt idx="172">
                  <c:v>4.4873669855716063</c:v>
                </c:pt>
                <c:pt idx="173">
                  <c:v>4.5007390846808297</c:v>
                </c:pt>
                <c:pt idx="174">
                  <c:v>4.5141111837900549</c:v>
                </c:pt>
                <c:pt idx="175">
                  <c:v>4.5274832828992793</c:v>
                </c:pt>
                <c:pt idx="176">
                  <c:v>4.5408553820085036</c:v>
                </c:pt>
                <c:pt idx="177">
                  <c:v>4.5542274811177288</c:v>
                </c:pt>
                <c:pt idx="178">
                  <c:v>4.5675995802269522</c:v>
                </c:pt>
                <c:pt idx="179">
                  <c:v>4.5809716793361765</c:v>
                </c:pt>
                <c:pt idx="180">
                  <c:v>4.5943437784454018</c:v>
                </c:pt>
                <c:pt idx="181">
                  <c:v>4.6077158775546252</c:v>
                </c:pt>
                <c:pt idx="182">
                  <c:v>4.6210879766638504</c:v>
                </c:pt>
                <c:pt idx="183">
                  <c:v>4.6344600757730747</c:v>
                </c:pt>
                <c:pt idx="184">
                  <c:v>4.6478321748822991</c:v>
                </c:pt>
                <c:pt idx="185">
                  <c:v>4.6612042739915234</c:v>
                </c:pt>
                <c:pt idx="186">
                  <c:v>4.6745763731007477</c:v>
                </c:pt>
                <c:pt idx="187">
                  <c:v>4.687948472209972</c:v>
                </c:pt>
                <c:pt idx="188">
                  <c:v>4.7013205713191955</c:v>
                </c:pt>
                <c:pt idx="189">
                  <c:v>4.7146926704284207</c:v>
                </c:pt>
                <c:pt idx="190">
                  <c:v>4.728064769537645</c:v>
                </c:pt>
                <c:pt idx="191">
                  <c:v>4.7414368686468684</c:v>
                </c:pt>
                <c:pt idx="192">
                  <c:v>4.7548089677560936</c:v>
                </c:pt>
                <c:pt idx="193">
                  <c:v>4.768181066865318</c:v>
                </c:pt>
                <c:pt idx="194">
                  <c:v>4.7815531659745423</c:v>
                </c:pt>
                <c:pt idx="195">
                  <c:v>4.7949252650837675</c:v>
                </c:pt>
                <c:pt idx="196">
                  <c:v>4.8082973641929909</c:v>
                </c:pt>
                <c:pt idx="197">
                  <c:v>4.8216694633022152</c:v>
                </c:pt>
                <c:pt idx="198">
                  <c:v>4.8350415624114405</c:v>
                </c:pt>
                <c:pt idx="199">
                  <c:v>4.8484136615206639</c:v>
                </c:pt>
                <c:pt idx="200">
                  <c:v>4.8617857606298891</c:v>
                </c:pt>
                <c:pt idx="201">
                  <c:v>4.8751578597391134</c:v>
                </c:pt>
                <c:pt idx="202">
                  <c:v>4.8885299588483369</c:v>
                </c:pt>
                <c:pt idx="203">
                  <c:v>4.9019020579575621</c:v>
                </c:pt>
                <c:pt idx="204">
                  <c:v>4.9152741570667864</c:v>
                </c:pt>
                <c:pt idx="205">
                  <c:v>4.9286462561760107</c:v>
                </c:pt>
                <c:pt idx="206">
                  <c:v>4.942018355285235</c:v>
                </c:pt>
                <c:pt idx="207">
                  <c:v>4.9553904543944594</c:v>
                </c:pt>
                <c:pt idx="208">
                  <c:v>4.9687625535036837</c:v>
                </c:pt>
                <c:pt idx="209">
                  <c:v>4.982134652612908</c:v>
                </c:pt>
                <c:pt idx="210">
                  <c:v>4.9955067517221323</c:v>
                </c:pt>
                <c:pt idx="211">
                  <c:v>5.0088788508313566</c:v>
                </c:pt>
                <c:pt idx="212">
                  <c:v>5.022250949940581</c:v>
                </c:pt>
                <c:pt idx="213">
                  <c:v>5.0356230490498062</c:v>
                </c:pt>
                <c:pt idx="214">
                  <c:v>5.0489951481590296</c:v>
                </c:pt>
                <c:pt idx="215">
                  <c:v>5.0623672472682539</c:v>
                </c:pt>
                <c:pt idx="216">
                  <c:v>5.0757393463774791</c:v>
                </c:pt>
                <c:pt idx="217">
                  <c:v>5.0891114454867026</c:v>
                </c:pt>
                <c:pt idx="218">
                  <c:v>5.1024835445959278</c:v>
                </c:pt>
                <c:pt idx="219">
                  <c:v>5.1158556437051521</c:v>
                </c:pt>
                <c:pt idx="220">
                  <c:v>5.1292277428143755</c:v>
                </c:pt>
                <c:pt idx="221">
                  <c:v>5.1425998419236008</c:v>
                </c:pt>
                <c:pt idx="222">
                  <c:v>5.1559719410328251</c:v>
                </c:pt>
                <c:pt idx="223">
                  <c:v>5.1693440401420494</c:v>
                </c:pt>
                <c:pt idx="224">
                  <c:v>5.1827161392512737</c:v>
                </c:pt>
                <c:pt idx="225">
                  <c:v>5.196088238360498</c:v>
                </c:pt>
                <c:pt idx="226">
                  <c:v>5.2094603374697224</c:v>
                </c:pt>
                <c:pt idx="227">
                  <c:v>5.2228324365789467</c:v>
                </c:pt>
                <c:pt idx="228">
                  <c:v>5.236204535688171</c:v>
                </c:pt>
                <c:pt idx="229">
                  <c:v>5.2495766347973953</c:v>
                </c:pt>
                <c:pt idx="230">
                  <c:v>5.2629487339066197</c:v>
                </c:pt>
                <c:pt idx="231">
                  <c:v>5.276320833015844</c:v>
                </c:pt>
                <c:pt idx="232">
                  <c:v>5.2896929321250683</c:v>
                </c:pt>
                <c:pt idx="233">
                  <c:v>5.3030650312342926</c:v>
                </c:pt>
                <c:pt idx="234">
                  <c:v>5.3164371303435178</c:v>
                </c:pt>
                <c:pt idx="235">
                  <c:v>5.3298092294527413</c:v>
                </c:pt>
                <c:pt idx="236">
                  <c:v>5.3431813285619665</c:v>
                </c:pt>
                <c:pt idx="237">
                  <c:v>5.3565534276711908</c:v>
                </c:pt>
                <c:pt idx="238">
                  <c:v>5.3699255267804142</c:v>
                </c:pt>
                <c:pt idx="239">
                  <c:v>5.3832976258896394</c:v>
                </c:pt>
                <c:pt idx="240">
                  <c:v>5.3966697249988638</c:v>
                </c:pt>
                <c:pt idx="241">
                  <c:v>5.4100418241080881</c:v>
                </c:pt>
                <c:pt idx="242">
                  <c:v>5.4234139232173124</c:v>
                </c:pt>
                <c:pt idx="243">
                  <c:v>5.4367860223265367</c:v>
                </c:pt>
                <c:pt idx="244">
                  <c:v>5.4501581214357611</c:v>
                </c:pt>
                <c:pt idx="245">
                  <c:v>5.4635302205449854</c:v>
                </c:pt>
                <c:pt idx="246">
                  <c:v>5.4769023196542097</c:v>
                </c:pt>
                <c:pt idx="247">
                  <c:v>5.490274418763434</c:v>
                </c:pt>
                <c:pt idx="248">
                  <c:v>5.5036465178726584</c:v>
                </c:pt>
                <c:pt idx="249">
                  <c:v>5.5170186169818827</c:v>
                </c:pt>
                <c:pt idx="250">
                  <c:v>5.530390716091107</c:v>
                </c:pt>
                <c:pt idx="251">
                  <c:v>5.5437628152003313</c:v>
                </c:pt>
                <c:pt idx="252">
                  <c:v>5.5571349143095565</c:v>
                </c:pt>
                <c:pt idx="253">
                  <c:v>5.57050701341878</c:v>
                </c:pt>
                <c:pt idx="254">
                  <c:v>5.5838791125280052</c:v>
                </c:pt>
                <c:pt idx="255">
                  <c:v>5.5972512116372295</c:v>
                </c:pt>
                <c:pt idx="256">
                  <c:v>5.6106233107464529</c:v>
                </c:pt>
                <c:pt idx="257">
                  <c:v>5.6239954098556781</c:v>
                </c:pt>
                <c:pt idx="258">
                  <c:v>5.6373675089649025</c:v>
                </c:pt>
                <c:pt idx="259">
                  <c:v>5.6507396080741339</c:v>
                </c:pt>
                <c:pt idx="260">
                  <c:v>5.6641117071833511</c:v>
                </c:pt>
                <c:pt idx="261">
                  <c:v>5.6774838062925754</c:v>
                </c:pt>
                <c:pt idx="262">
                  <c:v>5.6908559054017998</c:v>
                </c:pt>
                <c:pt idx="263">
                  <c:v>5.7042280045110312</c:v>
                </c:pt>
                <c:pt idx="264">
                  <c:v>5.7176001036202484</c:v>
                </c:pt>
                <c:pt idx="265">
                  <c:v>5.7309722027294727</c:v>
                </c:pt>
                <c:pt idx="266">
                  <c:v>5.7443443018386979</c:v>
                </c:pt>
                <c:pt idx="267">
                  <c:v>5.7577164009479276</c:v>
                </c:pt>
                <c:pt idx="268">
                  <c:v>5.7710885000571466</c:v>
                </c:pt>
                <c:pt idx="269">
                  <c:v>5.7844605991663691</c:v>
                </c:pt>
                <c:pt idx="270">
                  <c:v>5.7978326982755952</c:v>
                </c:pt>
                <c:pt idx="271">
                  <c:v>5.8112047973848249</c:v>
                </c:pt>
                <c:pt idx="272">
                  <c:v>5.8245768964940439</c:v>
                </c:pt>
                <c:pt idx="273">
                  <c:v>5.8379489956032682</c:v>
                </c:pt>
                <c:pt idx="274">
                  <c:v>5.8513210947124934</c:v>
                </c:pt>
                <c:pt idx="275">
                  <c:v>5.864693193821723</c:v>
                </c:pt>
                <c:pt idx="276">
                  <c:v>5.8780652929309412</c:v>
                </c:pt>
                <c:pt idx="277">
                  <c:v>5.8914373920401664</c:v>
                </c:pt>
                <c:pt idx="278">
                  <c:v>5.9048094911493889</c:v>
                </c:pt>
                <c:pt idx="279">
                  <c:v>5.9181815902586203</c:v>
                </c:pt>
                <c:pt idx="280">
                  <c:v>5.9315536893678384</c:v>
                </c:pt>
                <c:pt idx="281">
                  <c:v>5.9449257884770619</c:v>
                </c:pt>
                <c:pt idx="282">
                  <c:v>5.9582978875862951</c:v>
                </c:pt>
                <c:pt idx="283">
                  <c:v>5.9716699866955176</c:v>
                </c:pt>
                <c:pt idx="284">
                  <c:v>5.9850420858047428</c:v>
                </c:pt>
                <c:pt idx="285">
                  <c:v>5.9984141849139601</c:v>
                </c:pt>
                <c:pt idx="286">
                  <c:v>6.0117862840231915</c:v>
                </c:pt>
                <c:pt idx="287">
                  <c:v>6.0251583831324158</c:v>
                </c:pt>
                <c:pt idx="288">
                  <c:v>6.0385304822416401</c:v>
                </c:pt>
                <c:pt idx="289">
                  <c:v>6.0519025813508582</c:v>
                </c:pt>
                <c:pt idx="290">
                  <c:v>6.0652746804600888</c:v>
                </c:pt>
                <c:pt idx="291">
                  <c:v>6.078646779569314</c:v>
                </c:pt>
                <c:pt idx="292">
                  <c:v>6.0920188786785365</c:v>
                </c:pt>
                <c:pt idx="293">
                  <c:v>6.1053909777877555</c:v>
                </c:pt>
                <c:pt idx="294">
                  <c:v>6.1187630768969861</c:v>
                </c:pt>
                <c:pt idx="295">
                  <c:v>6.1321351760062095</c:v>
                </c:pt>
                <c:pt idx="296">
                  <c:v>6.1455072751154347</c:v>
                </c:pt>
                <c:pt idx="297">
                  <c:v>6.1588793742246528</c:v>
                </c:pt>
                <c:pt idx="298">
                  <c:v>6.1722514733338834</c:v>
                </c:pt>
                <c:pt idx="299">
                  <c:v>6.1856235724431086</c:v>
                </c:pt>
                <c:pt idx="300">
                  <c:v>6.198995671552332</c:v>
                </c:pt>
                <c:pt idx="301">
                  <c:v>6.2123677706615501</c:v>
                </c:pt>
                <c:pt idx="302">
                  <c:v>6.2257398697707815</c:v>
                </c:pt>
                <c:pt idx="303">
                  <c:v>6.2391119688800067</c:v>
                </c:pt>
                <c:pt idx="304">
                  <c:v>6.2524840679892293</c:v>
                </c:pt>
                <c:pt idx="305">
                  <c:v>6.2658561670984465</c:v>
                </c:pt>
                <c:pt idx="306">
                  <c:v>6.2792282662076797</c:v>
                </c:pt>
                <c:pt idx="307">
                  <c:v>6.292600365316904</c:v>
                </c:pt>
                <c:pt idx="308">
                  <c:v>6.3059724644261275</c:v>
                </c:pt>
                <c:pt idx="309">
                  <c:v>6.3193445635353527</c:v>
                </c:pt>
                <c:pt idx="310">
                  <c:v>6.3327166626445752</c:v>
                </c:pt>
                <c:pt idx="311">
                  <c:v>6.3460887617538004</c:v>
                </c:pt>
                <c:pt idx="312">
                  <c:v>6.3594608608630256</c:v>
                </c:pt>
                <c:pt idx="313">
                  <c:v>6.3728329599722482</c:v>
                </c:pt>
                <c:pt idx="314">
                  <c:v>6.3862050590814734</c:v>
                </c:pt>
                <c:pt idx="315">
                  <c:v>6.3995771581906977</c:v>
                </c:pt>
                <c:pt idx="316">
                  <c:v>6.412949257299922</c:v>
                </c:pt>
                <c:pt idx="317">
                  <c:v>6.4263213564091473</c:v>
                </c:pt>
                <c:pt idx="318">
                  <c:v>6.4396934555183725</c:v>
                </c:pt>
                <c:pt idx="319">
                  <c:v>6.453065554627595</c:v>
                </c:pt>
                <c:pt idx="320">
                  <c:v>6.4664376537368202</c:v>
                </c:pt>
                <c:pt idx="321">
                  <c:v>6.4798097528460437</c:v>
                </c:pt>
                <c:pt idx="322">
                  <c:v>6.4931818519552689</c:v>
                </c:pt>
                <c:pt idx="323">
                  <c:v>6.5065539510644932</c:v>
                </c:pt>
                <c:pt idx="324">
                  <c:v>6.5199260501737184</c:v>
                </c:pt>
                <c:pt idx="325">
                  <c:v>6.5332981492829409</c:v>
                </c:pt>
                <c:pt idx="326">
                  <c:v>6.5466702483921662</c:v>
                </c:pt>
                <c:pt idx="327">
                  <c:v>6.5600423475013914</c:v>
                </c:pt>
                <c:pt idx="328">
                  <c:v>6.5734144466106157</c:v>
                </c:pt>
                <c:pt idx="329">
                  <c:v>6.5867865457198391</c:v>
                </c:pt>
                <c:pt idx="330">
                  <c:v>6.6001586448290643</c:v>
                </c:pt>
                <c:pt idx="331">
                  <c:v>6.6135307439382869</c:v>
                </c:pt>
                <c:pt idx="332">
                  <c:v>6.6269028430475121</c:v>
                </c:pt>
                <c:pt idx="333">
                  <c:v>6.6402749421567373</c:v>
                </c:pt>
                <c:pt idx="334">
                  <c:v>6.6536470412659616</c:v>
                </c:pt>
                <c:pt idx="335">
                  <c:v>6.6670191403751859</c:v>
                </c:pt>
                <c:pt idx="336">
                  <c:v>6.6803912394844112</c:v>
                </c:pt>
                <c:pt idx="337">
                  <c:v>6.6937633385936346</c:v>
                </c:pt>
                <c:pt idx="338">
                  <c:v>6.7071354377028589</c:v>
                </c:pt>
                <c:pt idx="339">
                  <c:v>6.7205075368120841</c:v>
                </c:pt>
                <c:pt idx="340">
                  <c:v>6.7338796359213067</c:v>
                </c:pt>
                <c:pt idx="341">
                  <c:v>6.7472517350305319</c:v>
                </c:pt>
                <c:pt idx="342">
                  <c:v>6.7606238341397571</c:v>
                </c:pt>
                <c:pt idx="343">
                  <c:v>6.7739959332489805</c:v>
                </c:pt>
                <c:pt idx="344">
                  <c:v>6.7873680323582049</c:v>
                </c:pt>
                <c:pt idx="345">
                  <c:v>6.8007401314674301</c:v>
                </c:pt>
                <c:pt idx="346">
                  <c:v>6.8141122305766526</c:v>
                </c:pt>
                <c:pt idx="347">
                  <c:v>6.8274843296858778</c:v>
                </c:pt>
                <c:pt idx="348">
                  <c:v>6.840856428795103</c:v>
                </c:pt>
                <c:pt idx="349">
                  <c:v>6.8542285279043274</c:v>
                </c:pt>
                <c:pt idx="350">
                  <c:v>6.8676006270135508</c:v>
                </c:pt>
                <c:pt idx="351">
                  <c:v>6.880972726122776</c:v>
                </c:pt>
                <c:pt idx="352">
                  <c:v>6.8943448252319985</c:v>
                </c:pt>
                <c:pt idx="353">
                  <c:v>6.9077169243412238</c:v>
                </c:pt>
                <c:pt idx="354">
                  <c:v>6.921089023450449</c:v>
                </c:pt>
                <c:pt idx="355">
                  <c:v>6.9344611225596733</c:v>
                </c:pt>
                <c:pt idx="356">
                  <c:v>6.9478332216688976</c:v>
                </c:pt>
                <c:pt idx="357">
                  <c:v>6.9612053207781228</c:v>
                </c:pt>
                <c:pt idx="358">
                  <c:v>6.9745774198873463</c:v>
                </c:pt>
                <c:pt idx="359">
                  <c:v>6.9879495189965706</c:v>
                </c:pt>
                <c:pt idx="360">
                  <c:v>7.0013216181057958</c:v>
                </c:pt>
                <c:pt idx="361">
                  <c:v>7.0146937172150192</c:v>
                </c:pt>
                <c:pt idx="362">
                  <c:v>7.0280658163242435</c:v>
                </c:pt>
                <c:pt idx="363">
                  <c:v>7.0414379154334688</c:v>
                </c:pt>
                <c:pt idx="364">
                  <c:v>7.0548100145426931</c:v>
                </c:pt>
                <c:pt idx="365">
                  <c:v>7.0681821136519165</c:v>
                </c:pt>
                <c:pt idx="366">
                  <c:v>7.0815542127611417</c:v>
                </c:pt>
                <c:pt idx="367">
                  <c:v>7.0949263118703643</c:v>
                </c:pt>
                <c:pt idx="368">
                  <c:v>7.1082984109795895</c:v>
                </c:pt>
                <c:pt idx="369">
                  <c:v>7.1216705100888147</c:v>
                </c:pt>
                <c:pt idx="370">
                  <c:v>7.135042609198039</c:v>
                </c:pt>
                <c:pt idx="371">
                  <c:v>7.1484147083072624</c:v>
                </c:pt>
                <c:pt idx="372">
                  <c:v>7.1617868074164877</c:v>
                </c:pt>
                <c:pt idx="373">
                  <c:v>7.1751589065257111</c:v>
                </c:pt>
                <c:pt idx="374">
                  <c:v>7.1885310056349363</c:v>
                </c:pt>
                <c:pt idx="375">
                  <c:v>7.2019031047441615</c:v>
                </c:pt>
                <c:pt idx="376">
                  <c:v>7.2152752038533849</c:v>
                </c:pt>
                <c:pt idx="377">
                  <c:v>7.2286473029626093</c:v>
                </c:pt>
                <c:pt idx="378">
                  <c:v>7.2420194020718345</c:v>
                </c:pt>
                <c:pt idx="379">
                  <c:v>7.2553915011810579</c:v>
                </c:pt>
                <c:pt idx="380">
                  <c:v>7.2687636002902822</c:v>
                </c:pt>
                <c:pt idx="381">
                  <c:v>7.2821356993995074</c:v>
                </c:pt>
                <c:pt idx="382">
                  <c:v>7.2955077985087309</c:v>
                </c:pt>
                <c:pt idx="383">
                  <c:v>7.3088798976179552</c:v>
                </c:pt>
                <c:pt idx="384">
                  <c:v>7.3222519967271804</c:v>
                </c:pt>
                <c:pt idx="385">
                  <c:v>7.3356240958364047</c:v>
                </c:pt>
                <c:pt idx="386">
                  <c:v>7.3489961949456282</c:v>
                </c:pt>
                <c:pt idx="387">
                  <c:v>7.3623682940548534</c:v>
                </c:pt>
                <c:pt idx="388">
                  <c:v>7.3757403931640759</c:v>
                </c:pt>
                <c:pt idx="389">
                  <c:v>7.3891124922733011</c:v>
                </c:pt>
                <c:pt idx="390">
                  <c:v>7.4024845913825263</c:v>
                </c:pt>
                <c:pt idx="391">
                  <c:v>7.4158566904917507</c:v>
                </c:pt>
                <c:pt idx="392">
                  <c:v>7.429228789600975</c:v>
                </c:pt>
                <c:pt idx="393">
                  <c:v>7.4426008887102002</c:v>
                </c:pt>
                <c:pt idx="394">
                  <c:v>7.4559729878194236</c:v>
                </c:pt>
                <c:pt idx="395">
                  <c:v>7.469345086928648</c:v>
                </c:pt>
                <c:pt idx="396">
                  <c:v>7.4827171860378732</c:v>
                </c:pt>
                <c:pt idx="397">
                  <c:v>7.4960892851470966</c:v>
                </c:pt>
                <c:pt idx="398">
                  <c:v>7.5094613842563209</c:v>
                </c:pt>
                <c:pt idx="399">
                  <c:v>7.5228334833655461</c:v>
                </c:pt>
                <c:pt idx="400">
                  <c:v>7.5362055824747696</c:v>
                </c:pt>
                <c:pt idx="401">
                  <c:v>7.5495776815839939</c:v>
                </c:pt>
                <c:pt idx="402">
                  <c:v>7.5629497806932191</c:v>
                </c:pt>
                <c:pt idx="403">
                  <c:v>7.5763218798024434</c:v>
                </c:pt>
                <c:pt idx="404">
                  <c:v>7.5896939789116669</c:v>
                </c:pt>
                <c:pt idx="405">
                  <c:v>7.6030660780208921</c:v>
                </c:pt>
                <c:pt idx="406">
                  <c:v>7.6164381771301164</c:v>
                </c:pt>
                <c:pt idx="407">
                  <c:v>7.6298102762393398</c:v>
                </c:pt>
                <c:pt idx="408">
                  <c:v>7.643182375348565</c:v>
                </c:pt>
                <c:pt idx="409">
                  <c:v>7.6565544744577894</c:v>
                </c:pt>
                <c:pt idx="410">
                  <c:v>7.6699265735670128</c:v>
                </c:pt>
                <c:pt idx="411">
                  <c:v>7.683298672676238</c:v>
                </c:pt>
                <c:pt idx="412">
                  <c:v>7.6966707717854623</c:v>
                </c:pt>
                <c:pt idx="413">
                  <c:v>7.7100428708946867</c:v>
                </c:pt>
                <c:pt idx="414">
                  <c:v>7.7234149700039119</c:v>
                </c:pt>
                <c:pt idx="415">
                  <c:v>7.7367870691131353</c:v>
                </c:pt>
                <c:pt idx="416">
                  <c:v>7.7501591682223596</c:v>
                </c:pt>
                <c:pt idx="417">
                  <c:v>7.7635312673315848</c:v>
                </c:pt>
                <c:pt idx="418">
                  <c:v>7.7769033664408083</c:v>
                </c:pt>
                <c:pt idx="419">
                  <c:v>7.7902754655500326</c:v>
                </c:pt>
                <c:pt idx="420">
                  <c:v>7.8036475646592578</c:v>
                </c:pt>
                <c:pt idx="421">
                  <c:v>7.8170196637684821</c:v>
                </c:pt>
                <c:pt idx="422">
                  <c:v>7.8303917628777056</c:v>
                </c:pt>
                <c:pt idx="423">
                  <c:v>7.8437638619869308</c:v>
                </c:pt>
                <c:pt idx="424">
                  <c:v>7.8571359610961551</c:v>
                </c:pt>
                <c:pt idx="425">
                  <c:v>7.8705080602053785</c:v>
                </c:pt>
                <c:pt idx="426">
                  <c:v>7.8838801593146037</c:v>
                </c:pt>
                <c:pt idx="427">
                  <c:v>7.8972522584238281</c:v>
                </c:pt>
                <c:pt idx="428">
                  <c:v>7.9106243575330515</c:v>
                </c:pt>
                <c:pt idx="429">
                  <c:v>7.9239964566422767</c:v>
                </c:pt>
                <c:pt idx="430">
                  <c:v>7.937368555751501</c:v>
                </c:pt>
                <c:pt idx="431">
                  <c:v>7.9507406548607253</c:v>
                </c:pt>
                <c:pt idx="432">
                  <c:v>7.9641127539699506</c:v>
                </c:pt>
                <c:pt idx="433">
                  <c:v>7.977484853079174</c:v>
                </c:pt>
                <c:pt idx="434">
                  <c:v>7.9908569521883983</c:v>
                </c:pt>
                <c:pt idx="435">
                  <c:v>8.0042290512976226</c:v>
                </c:pt>
                <c:pt idx="436">
                  <c:v>8.0176011504068487</c:v>
                </c:pt>
                <c:pt idx="437">
                  <c:v>8.0309732495160713</c:v>
                </c:pt>
                <c:pt idx="438">
                  <c:v>8.0443453486252956</c:v>
                </c:pt>
                <c:pt idx="439">
                  <c:v>8.0577174477345199</c:v>
                </c:pt>
                <c:pt idx="440">
                  <c:v>8.0710895468437442</c:v>
                </c:pt>
                <c:pt idx="441">
                  <c:v>8.0844616459529703</c:v>
                </c:pt>
                <c:pt idx="442">
                  <c:v>8.0978337450621929</c:v>
                </c:pt>
                <c:pt idx="443">
                  <c:v>8.1112058441714172</c:v>
                </c:pt>
                <c:pt idx="444">
                  <c:v>8.1245779432806433</c:v>
                </c:pt>
                <c:pt idx="445">
                  <c:v>8.1379500423898659</c:v>
                </c:pt>
                <c:pt idx="446">
                  <c:v>8.1513221414990902</c:v>
                </c:pt>
                <c:pt idx="447">
                  <c:v>8.1646942406083163</c:v>
                </c:pt>
                <c:pt idx="448">
                  <c:v>8.1780663397175388</c:v>
                </c:pt>
                <c:pt idx="449">
                  <c:v>8.1914384388267631</c:v>
                </c:pt>
                <c:pt idx="450">
                  <c:v>8.2048105379359892</c:v>
                </c:pt>
              </c:numCache>
            </c:numRef>
          </c:xVal>
          <c:yVal>
            <c:numRef>
              <c:f>fit_1NN_FCC!$M$19:$M$469</c:f>
              <c:numCache>
                <c:formatCode>General</c:formatCode>
                <c:ptCount val="451"/>
                <c:pt idx="0">
                  <c:v>0.20475829959933556</c:v>
                </c:pt>
                <c:pt idx="1">
                  <c:v>-1.1049911428763437E-2</c:v>
                </c:pt>
                <c:pt idx="2">
                  <c:v>-0.21789500302486786</c:v>
                </c:pt>
                <c:pt idx="3">
                  <c:v>-0.41606815773731398</c:v>
                </c:pt>
                <c:pt idx="4">
                  <c:v>-0.60585186209343789</c:v>
                </c:pt>
                <c:pt idx="5">
                  <c:v>-0.78752015710918322</c:v>
                </c:pt>
                <c:pt idx="6">
                  <c:v>-0.96133888170258075</c:v>
                </c:pt>
                <c:pt idx="7">
                  <c:v>-1.1275659092104604</c:v>
                </c:pt>
                <c:pt idx="8">
                  <c:v>-1.2864513772022406</c:v>
                </c:pt>
                <c:pt idx="9">
                  <c:v>-1.4382379107790655</c:v>
                </c:pt>
                <c:pt idx="10">
                  <c:v>-1.5831608395415504</c:v>
                </c:pt>
                <c:pt idx="11">
                  <c:v>-1.7214484084039103</c:v>
                </c:pt>
                <c:pt idx="12">
                  <c:v>-1.853321982427639</c:v>
                </c:pt>
                <c:pt idx="13">
                  <c:v>-1.9789962458428239</c:v>
                </c:pt>
                <c:pt idx="14">
                  <c:v>-2.0986793954205396</c:v>
                </c:pt>
                <c:pt idx="15">
                  <c:v>-2.2125733283551803</c:v>
                </c:pt>
                <c:pt idx="16">
                  <c:v>-2.3208738248111995</c:v>
                </c:pt>
                <c:pt idx="17">
                  <c:v>-2.4237707252842977</c:v>
                </c:pt>
                <c:pt idx="18">
                  <c:v>-2.5214481029229852</c:v>
                </c:pt>
                <c:pt idx="19">
                  <c:v>-2.6140844309523743</c:v>
                </c:pt>
                <c:pt idx="20">
                  <c:v>-2.70185274533792</c:v>
                </c:pt>
                <c:pt idx="21">
                  <c:v>-2.7849208028232049</c:v>
                </c:pt>
                <c:pt idx="22">
                  <c:v>-2.863451234471956</c:v>
                </c:pt>
                <c:pt idx="23">
                  <c:v>-2.9376016948408399</c:v>
                </c:pt>
                <c:pt idx="24">
                  <c:v>-3.0075250069061203</c:v>
                </c:pt>
                <c:pt idx="25">
                  <c:v>-3.073369302863715</c:v>
                </c:pt>
                <c:pt idx="26">
                  <c:v>-3.1352781609189435</c:v>
                </c:pt>
                <c:pt idx="27">
                  <c:v>-3.1933907381788789</c:v>
                </c:pt>
                <c:pt idx="28">
                  <c:v>-3.2478418997571907</c:v>
                </c:pt>
                <c:pt idx="29">
                  <c:v>-3.2987623441981384</c:v>
                </c:pt>
                <c:pt idx="30">
                  <c:v>-3.3462787253235149</c:v>
                </c:pt>
                <c:pt idx="31">
                  <c:v>-3.3905137706033752</c:v>
                </c:pt>
                <c:pt idx="32">
                  <c:v>-3.4315863961485222</c:v>
                </c:pt>
                <c:pt idx="33">
                  <c:v>-3.4696118184200326</c:v>
                </c:pt>
                <c:pt idx="34">
                  <c:v>-3.5047016627484613</c:v>
                </c:pt>
                <c:pt idx="35">
                  <c:v>-3.536964068752626</c:v>
                </c:pt>
                <c:pt idx="36">
                  <c:v>-3.5665037927455314</c:v>
                </c:pt>
                <c:pt idx="37">
                  <c:v>-3.593422307212415</c:v>
                </c:pt>
                <c:pt idx="38">
                  <c:v>-3.6178178974435564</c:v>
                </c:pt>
                <c:pt idx="39">
                  <c:v>-3.6397857554021531</c:v>
                </c:pt>
                <c:pt idx="40">
                  <c:v>-3.6594180709053763</c:v>
                </c:pt>
                <c:pt idx="41">
                  <c:v>-3.6768041201944213</c:v>
                </c:pt>
                <c:pt idx="42">
                  <c:v>-3.6920303519673379</c:v>
                </c:pt>
                <c:pt idx="43">
                  <c:v>-3.7051804709463187</c:v>
                </c:pt>
                <c:pt idx="44">
                  <c:v>-3.7163355190490863</c:v>
                </c:pt>
                <c:pt idx="45">
                  <c:v>-3.7255739542321358</c:v>
                </c:pt>
                <c:pt idx="46">
                  <c:v>-3.7329717270715834</c:v>
                </c:pt>
                <c:pt idx="47">
                  <c:v>-3.738602355145642</c:v>
                </c:pt>
                <c:pt idx="48">
                  <c:v>-3.7425369952808674</c:v>
                </c:pt>
                <c:pt idx="49">
                  <c:v>-3.7448445137225925</c:v>
                </c:pt>
                <c:pt idx="50">
                  <c:v>-3.7455915542883003</c:v>
                </c:pt>
                <c:pt idx="51">
                  <c:v>-3.7448426045609802</c:v>
                </c:pt>
                <c:pt idx="52">
                  <c:v>-3.7426600601779763</c:v>
                </c:pt>
                <c:pt idx="53">
                  <c:v>-3.7391042872692308</c:v>
                </c:pt>
                <c:pt idx="54">
                  <c:v>-3.7342336830973148</c:v>
                </c:pt>
                <c:pt idx="55">
                  <c:v>-3.7281047349502008</c:v>
                </c:pt>
                <c:pt idx="56">
                  <c:v>-3.7207720773362478</c:v>
                </c:pt>
                <c:pt idx="57">
                  <c:v>-3.7122885475295462</c:v>
                </c:pt>
                <c:pt idx="58">
                  <c:v>-3.7027052395123339</c:v>
                </c:pt>
                <c:pt idx="59">
                  <c:v>-3.6920715563599651</c:v>
                </c:pt>
                <c:pt idx="60">
                  <c:v>-3.6804352611125788</c:v>
                </c:pt>
                <c:pt idx="61">
                  <c:v>-3.6678425261763983</c:v>
                </c:pt>
                <c:pt idx="62">
                  <c:v>-3.6543379812963632</c:v>
                </c:pt>
                <c:pt idx="63">
                  <c:v>-3.6399647601406664</c:v>
                </c:pt>
                <c:pt idx="64">
                  <c:v>-3.624764545536582</c:v>
                </c:pt>
                <c:pt idx="65">
                  <c:v>-3.608777613395866</c:v>
                </c:pt>
                <c:pt idx="66">
                  <c:v>-3.5920428753669915</c:v>
                </c:pt>
                <c:pt idx="67">
                  <c:v>-3.574597920250342</c:v>
                </c:pt>
                <c:pt idx="68">
                  <c:v>-3.5564790542115441</c:v>
                </c:pt>
                <c:pt idx="69">
                  <c:v>-3.5377213398271112</c:v>
                </c:pt>
                <c:pt idx="70">
                  <c:v>-3.5183586339955633</c:v>
                </c:pt>
                <c:pt idx="71">
                  <c:v>-3.4984236247463407</c:v>
                </c:pt>
                <c:pt idx="72">
                  <c:v>-3.4779478669778281</c:v>
                </c:pt>
                <c:pt idx="73">
                  <c:v>-3.4569618171549985</c:v>
                </c:pt>
                <c:pt idx="74">
                  <c:v>-3.4354948669962724</c:v>
                </c:pt>
                <c:pt idx="75">
                  <c:v>-3.4135753761783958</c:v>
                </c:pt>
                <c:pt idx="76">
                  <c:v>-3.391230704087286</c:v>
                </c:pt>
                <c:pt idx="77">
                  <c:v>-3.3684872406420694</c:v>
                </c:pt>
                <c:pt idx="78">
                  <c:v>-3.3453704362186794</c:v>
                </c:pt>
                <c:pt idx="79">
                  <c:v>-3.3219048306987373</c:v>
                </c:pt>
                <c:pt idx="80">
                  <c:v>-3.2981140816686403</c:v>
                </c:pt>
                <c:pt idx="81">
                  <c:v>-3.2740209917931131</c:v>
                </c:pt>
                <c:pt idx="82">
                  <c:v>-3.2496475353867771</c:v>
                </c:pt>
                <c:pt idx="83">
                  <c:v>-3.2250148842066597</c:v>
                </c:pt>
                <c:pt idx="84">
                  <c:v>-3.200143432487859</c:v>
                </c:pt>
                <c:pt idx="85">
                  <c:v>-3.175052821244047</c:v>
                </c:pt>
                <c:pt idx="86">
                  <c:v>-3.1497619618537609</c:v>
                </c:pt>
                <c:pt idx="87">
                  <c:v>-3.1242890589529466</c:v>
                </c:pt>
                <c:pt idx="88">
                  <c:v>-3.0986516326536</c:v>
                </c:pt>
                <c:pt idx="89">
                  <c:v>-3.0728665401077793</c:v>
                </c:pt>
                <c:pt idx="90">
                  <c:v>-3.0469499964357185</c:v>
                </c:pt>
                <c:pt idx="91">
                  <c:v>-3.0209175950362885</c:v>
                </c:pt>
                <c:pt idx="92">
                  <c:v>-2.9947843272974728</c:v>
                </c:pt>
                <c:pt idx="93">
                  <c:v>-2.9685646017240597</c:v>
                </c:pt>
                <c:pt idx="94">
                  <c:v>-2.9422722624992881</c:v>
                </c:pt>
                <c:pt idx="95">
                  <c:v>-2.9159206074966448</c:v>
                </c:pt>
                <c:pt idx="96">
                  <c:v>-2.8895224057576216</c:v>
                </c:pt>
                <c:pt idx="97">
                  <c:v>-2.8630899144507707</c:v>
                </c:pt>
                <c:pt idx="98">
                  <c:v>-2.83663489532693</c:v>
                </c:pt>
                <c:pt idx="99">
                  <c:v>-2.8101686306851228</c:v>
                </c:pt>
                <c:pt idx="100">
                  <c:v>-2.7837019388631998</c:v>
                </c:pt>
                <c:pt idx="101">
                  <c:v>-2.7572451892668659</c:v>
                </c:pt>
                <c:pt idx="102">
                  <c:v>-2.7308083169504154</c:v>
                </c:pt>
                <c:pt idx="103">
                  <c:v>-2.7044008367620624</c:v>
                </c:pt>
                <c:pt idx="104">
                  <c:v>-2.6780318570664008</c:v>
                </c:pt>
                <c:pt idx="105">
                  <c:v>-2.6517100930561979</c:v>
                </c:pt>
                <c:pt idx="106">
                  <c:v>-2.6254438796653519</c:v>
                </c:pt>
                <c:pt idx="107">
                  <c:v>-2.5992411840945375</c:v>
                </c:pt>
                <c:pt idx="108">
                  <c:v>-2.5731096179606827</c:v>
                </c:pt>
                <c:pt idx="109">
                  <c:v>-2.5470564490811829</c:v>
                </c:pt>
                <c:pt idx="110">
                  <c:v>-2.5210886129033758</c:v>
                </c:pt>
                <c:pt idx="111">
                  <c:v>-2.4952127235895465</c:v>
                </c:pt>
                <c:pt idx="112">
                  <c:v>-2.4694350847674298</c:v>
                </c:pt>
                <c:pt idx="113">
                  <c:v>-2.4437616999558802</c:v>
                </c:pt>
                <c:pt idx="114">
                  <c:v>-2.4181982826751169</c:v>
                </c:pt>
                <c:pt idx="115">
                  <c:v>-2.3927502662507019</c:v>
                </c:pt>
                <c:pt idx="116">
                  <c:v>-2.3674228133201125</c:v>
                </c:pt>
                <c:pt idx="117">
                  <c:v>-2.3422208250505334</c:v>
                </c:pt>
                <c:pt idx="118">
                  <c:v>-2.3171489500762723</c:v>
                </c:pt>
                <c:pt idx="119">
                  <c:v>-2.2922115931639215</c:v>
                </c:pt>
                <c:pt idx="120">
                  <c:v>-2.2674129236131799</c:v>
                </c:pt>
                <c:pt idx="121">
                  <c:v>-2.2427568834010509</c:v>
                </c:pt>
                <c:pt idx="122">
                  <c:v>-2.2182471950768416</c:v>
                </c:pt>
                <c:pt idx="123">
                  <c:v>-2.1938873694152456</c:v>
                </c:pt>
                <c:pt idx="124">
                  <c:v>-2.1696807128345652</c:v>
                </c:pt>
                <c:pt idx="125">
                  <c:v>-2.1456303345869019</c:v>
                </c:pt>
                <c:pt idx="126">
                  <c:v>-2.1217391537269714</c:v>
                </c:pt>
                <c:pt idx="127">
                  <c:v>-2.0980099058660349</c:v>
                </c:pt>
                <c:pt idx="128">
                  <c:v>-2.0744451497171825</c:v>
                </c:pt>
                <c:pt idx="129">
                  <c:v>-2.0510472734381016</c:v>
                </c:pt>
                <c:pt idx="130">
                  <c:v>-2.0278185007772529</c:v>
                </c:pt>
                <c:pt idx="131">
                  <c:v>-2.0047608970291924</c:v>
                </c:pt>
                <c:pt idx="132">
                  <c:v>-1.9818763748046571</c:v>
                </c:pt>
                <c:pt idx="133">
                  <c:v>-1.9591666996208303</c:v>
                </c:pt>
                <c:pt idx="134">
                  <c:v>-1.9366334953170763</c:v>
                </c:pt>
                <c:pt idx="135">
                  <c:v>-1.914278249301256</c:v>
                </c:pt>
                <c:pt idx="136">
                  <c:v>-1.8921023176316267</c:v>
                </c:pt>
                <c:pt idx="137">
                  <c:v>-1.8701069299391437</c:v>
                </c:pt>
                <c:pt idx="138">
                  <c:v>-1.848293194194877</c:v>
                </c:pt>
                <c:pt idx="139">
                  <c:v>-1.8266621013270936</c:v>
                </c:pt>
                <c:pt idx="140">
                  <c:v>-1.8052145296924631</c:v>
                </c:pt>
                <c:pt idx="141">
                  <c:v>-1.7839512494056717</c:v>
                </c:pt>
                <c:pt idx="142">
                  <c:v>-1.7628729265316365</c:v>
                </c:pt>
                <c:pt idx="143">
                  <c:v>-1.7419801271443915</c:v>
                </c:pt>
                <c:pt idx="144">
                  <c:v>-1.7212733212565858</c:v>
                </c:pt>
                <c:pt idx="145">
                  <c:v>-1.700752886623415</c:v>
                </c:pt>
                <c:pt idx="146">
                  <c:v>-1.6804191124247523</c:v>
                </c:pt>
                <c:pt idx="147">
                  <c:v>-1.6602722028290375</c:v>
                </c:pt>
                <c:pt idx="148">
                  <c:v>-1.6403122804424928</c:v>
                </c:pt>
                <c:pt idx="149">
                  <c:v>-1.6205393896470399</c:v>
                </c:pt>
                <c:pt idx="150">
                  <c:v>-1.6009534998302413</c:v>
                </c:pt>
                <c:pt idx="151">
                  <c:v>-1.5815545085105107</c:v>
                </c:pt>
                <c:pt idx="152">
                  <c:v>-1.5623422443606776</c:v>
                </c:pt>
                <c:pt idx="153">
                  <c:v>-1.5433164701329636</c:v>
                </c:pt>
                <c:pt idx="154">
                  <c:v>-1.5244768854883266</c:v>
                </c:pt>
                <c:pt idx="155">
                  <c:v>-1.5058231297330256</c:v>
                </c:pt>
                <c:pt idx="156">
                  <c:v>-1.4873547844651789</c:v>
                </c:pt>
                <c:pt idx="157">
                  <c:v>-1.4690713761340461</c:v>
                </c:pt>
                <c:pt idx="158">
                  <c:v>-1.4509723785146127</c:v>
                </c:pt>
                <c:pt idx="159">
                  <c:v>-1.4330572151000696</c:v>
                </c:pt>
                <c:pt idx="160">
                  <c:v>-1.4153252614146394</c:v>
                </c:pt>
                <c:pt idx="161">
                  <c:v>-1.397775847249132</c:v>
                </c:pt>
                <c:pt idx="162">
                  <c:v>-1.3804082588216151</c:v>
                </c:pt>
                <c:pt idx="163">
                  <c:v>-1.3632217408654024</c:v>
                </c:pt>
                <c:pt idx="164">
                  <c:v>-1.3462154986466022</c:v>
                </c:pt>
                <c:pt idx="165">
                  <c:v>-1.3293886999133557</c:v>
                </c:pt>
                <c:pt idx="166">
                  <c:v>-1.3127404767788142</c:v>
                </c:pt>
                <c:pt idx="167">
                  <c:v>-1.2962699275399032</c:v>
                </c:pt>
                <c:pt idx="168">
                  <c:v>-1.279976118433791</c:v>
                </c:pt>
                <c:pt idx="169">
                  <c:v>-1.263858085334002</c:v>
                </c:pt>
                <c:pt idx="170">
                  <c:v>-1.2479148353879854</c:v>
                </c:pt>
                <c:pt idx="171">
                  <c:v>-1.2321453485979312</c:v>
                </c:pt>
                <c:pt idx="172">
                  <c:v>-1.2165485793465991</c:v>
                </c:pt>
                <c:pt idx="173">
                  <c:v>-1.2011234578698051</c:v>
                </c:pt>
                <c:pt idx="174">
                  <c:v>-1.185868891677236</c:v>
                </c:pt>
                <c:pt idx="175">
                  <c:v>-1.170783766923178</c:v>
                </c:pt>
                <c:pt idx="176">
                  <c:v>-1.1558669497286793</c:v>
                </c:pt>
                <c:pt idx="177">
                  <c:v>-1.1411172874566677</c:v>
                </c:pt>
                <c:pt idx="178">
                  <c:v>-1.126533609941482</c:v>
                </c:pt>
                <c:pt idx="179">
                  <c:v>-1.1121147306741952</c:v>
                </c:pt>
                <c:pt idx="180">
                  <c:v>-1.0978594479451462</c:v>
                </c:pt>
                <c:pt idx="181">
                  <c:v>-1.0837665459449797</c:v>
                </c:pt>
                <c:pt idx="182">
                  <c:v>-1.0698347958254806</c:v>
                </c:pt>
                <c:pt idx="183">
                  <c:v>-1.0560629567214965</c:v>
                </c:pt>
                <c:pt idx="184">
                  <c:v>-1.0424497767351086</c:v>
                </c:pt>
                <c:pt idx="185">
                  <c:v>-1.0289939938832831</c:v>
                </c:pt>
                <c:pt idx="186">
                  <c:v>-1.0156943370101195</c:v>
                </c:pt>
                <c:pt idx="187">
                  <c:v>-1.0025495266648139</c:v>
                </c:pt>
                <c:pt idx="188">
                  <c:v>-0.98955827594642853</c:v>
                </c:pt>
                <c:pt idx="189">
                  <c:v>-0.97671929131649371</c:v>
                </c:pt>
                <c:pt idx="190">
                  <c:v>-0.96403127338048789</c:v>
                </c:pt>
                <c:pt idx="191">
                  <c:v>-0.95149291763915445</c:v>
                </c:pt>
                <c:pt idx="192">
                  <c:v>-0.93910291521062694</c:v>
                </c:pt>
                <c:pt idx="193">
                  <c:v>-0.92685995352430472</c:v>
                </c:pt>
                <c:pt idx="194">
                  <c:v>-0.91476271698734457</c:v>
                </c:pt>
                <c:pt idx="195">
                  <c:v>-0.90280988762468273</c:v>
                </c:pt>
                <c:pt idx="196">
                  <c:v>-0.89100014569341957</c:v>
                </c:pt>
                <c:pt idx="197">
                  <c:v>-0.87933217027237587</c:v>
                </c:pt>
                <c:pt idx="198">
                  <c:v>-0.86780463982765632</c:v>
                </c:pt>
                <c:pt idx="199">
                  <c:v>-0.85641623275495971</c:v>
                </c:pt>
                <c:pt idx="200">
                  <c:v>-0.84516562789940408</c:v>
                </c:pt>
                <c:pt idx="201">
                  <c:v>-0.83405150505361303</c:v>
                </c:pt>
                <c:pt idx="202">
                  <c:v>-0.82307254543473163</c:v>
                </c:pt>
                <c:pt idx="203">
                  <c:v>-0.81222743214109672</c:v>
                </c:pt>
                <c:pt idx="204">
                  <c:v>-0.80151485058921501</c:v>
                </c:pt>
                <c:pt idx="205">
                  <c:v>-0.7909334889316858</c:v>
                </c:pt>
                <c:pt idx="206">
                  <c:v>-0.78048203845671082</c:v>
                </c:pt>
                <c:pt idx="207">
                  <c:v>-0.77015919396979093</c:v>
                </c:pt>
                <c:pt idx="208">
                  <c:v>-0.75996365415820111</c:v>
                </c:pt>
                <c:pt idx="209">
                  <c:v>-0.74989412193881866</c:v>
                </c:pt>
                <c:pt idx="210">
                  <c:v>-0.73994930478985643</c:v>
                </c:pt>
                <c:pt idx="211">
                  <c:v>-0.730127915067041</c:v>
                </c:pt>
                <c:pt idx="212">
                  <c:v>-0.72042867030475832</c:v>
                </c:pt>
                <c:pt idx="213">
                  <c:v>-0.71085029350267048</c:v>
                </c:pt>
                <c:pt idx="214">
                  <c:v>-0.70139151339830341</c:v>
                </c:pt>
                <c:pt idx="215">
                  <c:v>-0.69205106472606082</c:v>
                </c:pt>
                <c:pt idx="216">
                  <c:v>-0.68282768846315578</c:v>
                </c:pt>
                <c:pt idx="217">
                  <c:v>-0.67372013206288439</c:v>
                </c:pt>
                <c:pt idx="218">
                  <c:v>-0.66472714967567492</c:v>
                </c:pt>
                <c:pt idx="219">
                  <c:v>-0.6558475023583602</c:v>
                </c:pt>
                <c:pt idx="220">
                  <c:v>-0.64707995827204046</c:v>
                </c:pt>
                <c:pt idx="221">
                  <c:v>-0.63842329286896671</c:v>
                </c:pt>
                <c:pt idx="222">
                  <c:v>-0.62987628906881354</c:v>
                </c:pt>
                <c:pt idx="223">
                  <c:v>-0.62143773742470587</c:v>
                </c:pt>
                <c:pt idx="224">
                  <c:v>-0.61310643627937778</c:v>
                </c:pt>
                <c:pt idx="225">
                  <c:v>-0.60488119191179324</c:v>
                </c:pt>
                <c:pt idx="226">
                  <c:v>-0.59676081867458397</c:v>
                </c:pt>
                <c:pt idx="227">
                  <c:v>-0.58874413912261736</c:v>
                </c:pt>
                <c:pt idx="228">
                  <c:v>-0.580829984133023</c:v>
                </c:pt>
                <c:pt idx="229">
                  <c:v>-0.57301719301698284</c:v>
                </c:pt>
                <c:pt idx="230">
                  <c:v>-0.56530461362357609</c:v>
                </c:pt>
                <c:pt idx="231">
                  <c:v>-0.55769110243598086</c:v>
                </c:pt>
                <c:pt idx="232">
                  <c:v>-0.55017552466029929</c:v>
                </c:pt>
                <c:pt idx="233">
                  <c:v>-0.54275675430728787</c:v>
                </c:pt>
                <c:pt idx="234">
                  <c:v>-0.53543367426724919</c:v>
                </c:pt>
                <c:pt idx="235">
                  <c:v>-0.52820517637834308</c:v>
                </c:pt>
                <c:pt idx="236">
                  <c:v>-0.52107016148855789</c:v>
                </c:pt>
                <c:pt idx="237">
                  <c:v>-0.5140275395115923</c:v>
                </c:pt>
                <c:pt idx="238">
                  <c:v>-0.50707622947686803</c:v>
                </c:pt>
                <c:pt idx="239">
                  <c:v>-0.50021515957389606</c:v>
                </c:pt>
                <c:pt idx="240">
                  <c:v>-0.49344326719123061</c:v>
                </c:pt>
                <c:pt idx="241">
                  <c:v>-0.48675949895019416</c:v>
                </c:pt>
                <c:pt idx="242">
                  <c:v>-0.48016281073360079</c:v>
                </c:pt>
                <c:pt idx="243">
                  <c:v>-0.47365216770966323</c:v>
                </c:pt>
                <c:pt idx="244">
                  <c:v>-0.46722654435127048</c:v>
                </c:pt>
                <c:pt idx="245">
                  <c:v>-0.46088492445083407</c:v>
                </c:pt>
                <c:pt idx="246">
                  <c:v>-0.45462630113086527</c:v>
                </c:pt>
                <c:pt idx="247">
                  <c:v>-0.44844967685046927</c:v>
                </c:pt>
                <c:pt idx="248">
                  <c:v>-0.44235406340791644</c:v>
                </c:pt>
                <c:pt idx="249">
                  <c:v>-0.43633848193945202</c:v>
                </c:pt>
                <c:pt idx="250">
                  <c:v>-0.43040196291450733</c:v>
                </c:pt>
                <c:pt idx="251">
                  <c:v>-0.42454354612745454</c:v>
                </c:pt>
                <c:pt idx="252">
                  <c:v>-0.41876228068605953</c:v>
                </c:pt>
                <c:pt idx="253">
                  <c:v>-0.41305722499677322</c:v>
                </c:pt>
                <c:pt idx="254">
                  <c:v>-0.40742744674698866</c:v>
                </c:pt>
                <c:pt idx="255">
                  <c:v>-0.40187202288441631</c:v>
                </c:pt>
                <c:pt idx="256">
                  <c:v>-0.39639003959368369</c:v>
                </c:pt>
                <c:pt idx="257">
                  <c:v>-0.39098059227029675</c:v>
                </c:pt>
                <c:pt idx="258">
                  <c:v>-0.38564278549208508</c:v>
                </c:pt>
                <c:pt idx="259">
                  <c:v>-0.38037573298822863</c:v>
                </c:pt>
                <c:pt idx="260">
                  <c:v>-0.37517855760601426</c:v>
                </c:pt>
                <c:pt idx="261">
                  <c:v>-0.37005039127536399</c:v>
                </c:pt>
                <c:pt idx="262">
                  <c:v>-0.36499037497133563</c:v>
                </c:pt>
                <c:pt idx="263">
                  <c:v>-0.35999765867460104</c:v>
                </c:pt>
                <c:pt idx="264">
                  <c:v>-0.35507140133007464</c:v>
                </c:pt>
                <c:pt idx="265">
                  <c:v>-0.35021077080370899</c:v>
                </c:pt>
                <c:pt idx="266">
                  <c:v>-0.34541494383765098</c:v>
                </c:pt>
                <c:pt idx="267">
                  <c:v>-0.34068310600374396</c:v>
                </c:pt>
                <c:pt idx="268">
                  <c:v>-0.33601445165553279</c:v>
                </c:pt>
                <c:pt idx="269">
                  <c:v>-0.33140818387879972</c:v>
                </c:pt>
                <c:pt idx="270">
                  <c:v>-0.32686351444077016</c:v>
                </c:pt>
                <c:pt idx="271">
                  <c:v>-0.32237966373800941</c:v>
                </c:pt>
                <c:pt idx="272">
                  <c:v>-0.3179558607431211</c:v>
                </c:pt>
                <c:pt idx="273">
                  <c:v>-0.31359134295028063</c:v>
                </c:pt>
                <c:pt idx="274">
                  <c:v>-0.30928535631972931</c:v>
                </c:pt>
                <c:pt idx="275">
                  <c:v>-0.30503715522123703</c:v>
                </c:pt>
                <c:pt idx="276">
                  <c:v>-0.300846002376638</c:v>
                </c:pt>
                <c:pt idx="277">
                  <c:v>-0.29671116880146359</c:v>
                </c:pt>
                <c:pt idx="278">
                  <c:v>-0.2926319337457855</c:v>
                </c:pt>
                <c:pt idx="279">
                  <c:v>-0.28860758463426461</c:v>
                </c:pt>
                <c:pt idx="280">
                  <c:v>-0.28463741700551942</c:v>
                </c:pt>
                <c:pt idx="281">
                  <c:v>-0.28072073445080059</c:v>
                </c:pt>
                <c:pt idx="282">
                  <c:v>-0.27685684855210069</c:v>
                </c:pt>
                <c:pt idx="283">
                  <c:v>-0.27304507881969281</c:v>
                </c:pt>
                <c:pt idx="284">
                  <c:v>-0.26928475262914342</c:v>
                </c:pt>
                <c:pt idx="285">
                  <c:v>-0.2655752051578954</c:v>
                </c:pt>
                <c:pt idx="286">
                  <c:v>-0.26191577932140053</c:v>
                </c:pt>
                <c:pt idx="287">
                  <c:v>-0.25830582570891464</c:v>
                </c:pt>
                <c:pt idx="288">
                  <c:v>-0.25474470251891324</c:v>
                </c:pt>
                <c:pt idx="289">
                  <c:v>-0.25123177549424741</c:v>
                </c:pt>
                <c:pt idx="290">
                  <c:v>-0.24776641785701442</c:v>
                </c:pt>
                <c:pt idx="291">
                  <c:v>-0.24434801024323632</c:v>
                </c:pt>
                <c:pt idx="292">
                  <c:v>-0.24097594063731947</c:v>
                </c:pt>
                <c:pt idx="293">
                  <c:v>-0.23764960430637966</c:v>
                </c:pt>
                <c:pt idx="294">
                  <c:v>-0.23436840373443601</c:v>
                </c:pt>
                <c:pt idx="295">
                  <c:v>-0.23113174855653026</c:v>
                </c:pt>
                <c:pt idx="296">
                  <c:v>-0.22793905549275656</c:v>
                </c:pt>
                <c:pt idx="297">
                  <c:v>-0.22478974828228648</c:v>
                </c:pt>
                <c:pt idx="298">
                  <c:v>-0.22168325761736235</c:v>
                </c:pt>
                <c:pt idx="299">
                  <c:v>-0.2186190210773416</c:v>
                </c:pt>
                <c:pt idx="300">
                  <c:v>-0.21559648306275159</c:v>
                </c:pt>
                <c:pt idx="301">
                  <c:v>-0.21261509472943982</c:v>
                </c:pt>
                <c:pt idx="302">
                  <c:v>-0.20967431392279737</c:v>
                </c:pt>
                <c:pt idx="303">
                  <c:v>-0.20677360511212009</c:v>
                </c:pt>
                <c:pt idx="304">
                  <c:v>-0.20391243932507486</c:v>
                </c:pt>
                <c:pt idx="305">
                  <c:v>-0.20109029408234236</c:v>
                </c:pt>
                <c:pt idx="306">
                  <c:v>-0.19830665333241912</c:v>
                </c:pt>
                <c:pt idx="307">
                  <c:v>-0.1955610073866362</c:v>
                </c:pt>
                <c:pt idx="308">
                  <c:v>-0.19285285285435158</c:v>
                </c:pt>
                <c:pt idx="309">
                  <c:v>-0.19018169257839684</c:v>
                </c:pt>
                <c:pt idx="310">
                  <c:v>-0.18754703557075747</c:v>
                </c:pt>
                <c:pt idx="311">
                  <c:v>-0.18494839694850607</c:v>
                </c:pt>
                <c:pt idx="312">
                  <c:v>-0.18238529787001476</c:v>
                </c:pt>
                <c:pt idx="313">
                  <c:v>-0.17985726547144695</c:v>
                </c:pt>
                <c:pt idx="314">
                  <c:v>-0.17736383280354864</c:v>
                </c:pt>
                <c:pt idx="315">
                  <c:v>-0.17490453876875325</c:v>
                </c:pt>
                <c:pt idx="316">
                  <c:v>-0.17247892805860596</c:v>
                </c:pt>
                <c:pt idx="317">
                  <c:v>-0.17008655109152143</c:v>
                </c:pt>
                <c:pt idx="318">
                  <c:v>-0.16772696395088738</c:v>
                </c:pt>
                <c:pt idx="319">
                  <c:v>-0.16539972832352065</c:v>
                </c:pt>
                <c:pt idx="320">
                  <c:v>-0.16310441143848453</c:v>
                </c:pt>
                <c:pt idx="321">
                  <c:v>-0.16084058600628423</c:v>
                </c:pt>
                <c:pt idx="322">
                  <c:v>-0.1586078301584358</c:v>
                </c:pt>
                <c:pt idx="323">
                  <c:v>-0.15640572738742806</c:v>
                </c:pt>
                <c:pt idx="324">
                  <c:v>-0.15423386648707707</c:v>
                </c:pt>
                <c:pt idx="325">
                  <c:v>-0.15209184149328656</c:v>
                </c:pt>
                <c:pt idx="326">
                  <c:v>-0.14997925162521256</c:v>
                </c:pt>
                <c:pt idx="327">
                  <c:v>-0.14789570122684911</c:v>
                </c:pt>
                <c:pt idx="328">
                  <c:v>-0.14584079970902858</c:v>
                </c:pt>
                <c:pt idx="329">
                  <c:v>-0.14381416149185272</c:v>
                </c:pt>
                <c:pt idx="330">
                  <c:v>-0.14181540594755013</c:v>
                </c:pt>
                <c:pt idx="331">
                  <c:v>-0.13984415734377376</c:v>
                </c:pt>
                <c:pt idx="332">
                  <c:v>-0.13790004478733228</c:v>
                </c:pt>
                <c:pt idx="333">
                  <c:v>-0.13598270216836958</c:v>
                </c:pt>
                <c:pt idx="334">
                  <c:v>-0.13409176810498738</c:v>
                </c:pt>
                <c:pt idx="335">
                  <c:v>-0.13222688588831835</c:v>
                </c:pt>
                <c:pt idx="336">
                  <c:v>-0.13038770342805198</c:v>
                </c:pt>
                <c:pt idx="337">
                  <c:v>-0.12857387319841623</c:v>
                </c:pt>
                <c:pt idx="338">
                  <c:v>-0.12678505218461344</c:v>
                </c:pt>
                <c:pt idx="339">
                  <c:v>-0.1250209018297202</c:v>
                </c:pt>
                <c:pt idx="340">
                  <c:v>-0.12328108798204274</c:v>
                </c:pt>
                <c:pt idx="341">
                  <c:v>-0.12156528084293811</c:v>
                </c:pt>
                <c:pt idx="342">
                  <c:v>-0.11987315491509895</c:v>
                </c:pt>
                <c:pt idx="343">
                  <c:v>-0.11820438895130096</c:v>
                </c:pt>
                <c:pt idx="344">
                  <c:v>-0.11655866590361662</c:v>
                </c:pt>
                <c:pt idx="345">
                  <c:v>-0.11493567287309496</c:v>
                </c:pt>
                <c:pt idx="346">
                  <c:v>-0.11333510105990792</c:v>
                </c:pt>
                <c:pt idx="347">
                  <c:v>-0.11175664571396024</c:v>
                </c:pt>
                <c:pt idx="348">
                  <c:v>-0.11020000608597082</c:v>
                </c:pt>
                <c:pt idx="349">
                  <c:v>-0.10866488537901564</c:v>
                </c:pt>
                <c:pt idx="350">
                  <c:v>-0.10715099070053728</c:v>
                </c:pt>
                <c:pt idx="351">
                  <c:v>-0.10565803301482123</c:v>
                </c:pt>
                <c:pt idx="352">
                  <c:v>-0.10418572709593547</c:v>
                </c:pt>
                <c:pt idx="353">
                  <c:v>-0.10273379148113247</c:v>
                </c:pt>
                <c:pt idx="354">
                  <c:v>-0.1013019484247165</c:v>
                </c:pt>
                <c:pt idx="355">
                  <c:v>-9.9889923852369319E-2</c:v>
                </c:pt>
                <c:pt idx="356">
                  <c:v>-9.8497447315938166E-2</c:v>
                </c:pt>
                <c:pt idx="357">
                  <c:v>-9.7124251948680421E-2</c:v>
                </c:pt>
                <c:pt idx="358">
                  <c:v>-9.577007442096773E-2</c:v>
                </c:pt>
                <c:pt idx="359">
                  <c:v>-9.4434654896443121E-2</c:v>
                </c:pt>
                <c:pt idx="360">
                  <c:v>-9.3117736988633446E-2</c:v>
                </c:pt>
                <c:pt idx="361">
                  <c:v>-9.1819067718013653E-2</c:v>
                </c:pt>
                <c:pt idx="362">
                  <c:v>-9.0538397469519805E-2</c:v>
                </c:pt>
                <c:pt idx="363">
                  <c:v>-8.9275479950510467E-2</c:v>
                </c:pt>
                <c:pt idx="364">
                  <c:v>-8.8030072149175104E-2</c:v>
                </c:pt>
                <c:pt idx="365">
                  <c:v>-8.6801934293382968E-2</c:v>
                </c:pt>
                <c:pt idx="366">
                  <c:v>-8.559082980997601E-2</c:v>
                </c:pt>
                <c:pt idx="367">
                  <c:v>-8.4396525284499466E-2</c:v>
                </c:pt>
                <c:pt idx="368">
                  <c:v>-8.3218790421366762E-2</c:v>
                </c:pt>
                <c:pt idx="369">
                  <c:v>-8.2057398004462739E-2</c:v>
                </c:pt>
                <c:pt idx="370">
                  <c:v>-8.091212385817334E-2</c:v>
                </c:pt>
                <c:pt idx="371">
                  <c:v>-7.9782746808845825E-2</c:v>
                </c:pt>
                <c:pt idx="372">
                  <c:v>-7.8669048646675246E-2</c:v>
                </c:pt>
                <c:pt idx="373">
                  <c:v>-7.7570814088013237E-2</c:v>
                </c:pt>
                <c:pt idx="374">
                  <c:v>-7.6487830738096188E-2</c:v>
                </c:pt>
                <c:pt idx="375">
                  <c:v>-7.5419889054192765E-2</c:v>
                </c:pt>
                <c:pt idx="376">
                  <c:v>-7.4366782309164076E-2</c:v>
                </c:pt>
                <c:pt idx="377">
                  <c:v>-7.332830655543579E-2</c:v>
                </c:pt>
                <c:pt idx="378">
                  <c:v>-7.2304260589378763E-2</c:v>
                </c:pt>
                <c:pt idx="379">
                  <c:v>-7.1294445916096127E-2</c:v>
                </c:pt>
                <c:pt idx="380">
                  <c:v>-7.0298666714610186E-2</c:v>
                </c:pt>
                <c:pt idx="381">
                  <c:v>-6.931672980345141E-2</c:v>
                </c:pt>
                <c:pt idx="382">
                  <c:v>-6.8348444606642356E-2</c:v>
                </c:pt>
                <c:pt idx="383">
                  <c:v>-6.7393623120074159E-2</c:v>
                </c:pt>
                <c:pt idx="384">
                  <c:v>-6.6452079878273743E-2</c:v>
                </c:pt>
                <c:pt idx="385">
                  <c:v>-6.5523631921557537E-2</c:v>
                </c:pt>
                <c:pt idx="386">
                  <c:v>-6.4608098763568086E-2</c:v>
                </c:pt>
                <c:pt idx="387">
                  <c:v>-6.3705302359191834E-2</c:v>
                </c:pt>
                <c:pt idx="388">
                  <c:v>-6.2815067072853323E-2</c:v>
                </c:pt>
                <c:pt idx="389">
                  <c:v>-6.1937219647182934E-2</c:v>
                </c:pt>
                <c:pt idx="390">
                  <c:v>-6.1071589172056163E-2</c:v>
                </c:pt>
                <c:pt idx="391">
                  <c:v>-6.0218007053999156E-2</c:v>
                </c:pt>
                <c:pt idx="392">
                  <c:v>-5.9376306985958201E-2</c:v>
                </c:pt>
                <c:pt idx="393">
                  <c:v>-5.8546324917430663E-2</c:v>
                </c:pt>
                <c:pt idx="394">
                  <c:v>-5.7727899024952782E-2</c:v>
                </c:pt>
                <c:pt idx="395">
                  <c:v>-5.6920869682941473E-2</c:v>
                </c:pt>
                <c:pt idx="396">
                  <c:v>-5.6125079434886968E-2</c:v>
                </c:pt>
                <c:pt idx="397">
                  <c:v>-5.5340372964893601E-2</c:v>
                </c:pt>
                <c:pt idx="398">
                  <c:v>-5.4566597069563488E-2</c:v>
                </c:pt>
                <c:pt idx="399">
                  <c:v>-5.3803600630222624E-2</c:v>
                </c:pt>
                <c:pt idx="400">
                  <c:v>-5.3051234585483567E-2</c:v>
                </c:pt>
                <c:pt idx="401">
                  <c:v>-5.2309351904142459E-2</c:v>
                </c:pt>
                <c:pt idx="402">
                  <c:v>-5.1577807558407796E-2</c:v>
                </c:pt>
                <c:pt idx="403">
                  <c:v>-5.0856458497456868E-2</c:v>
                </c:pt>
                <c:pt idx="404">
                  <c:v>-5.0145163621315672E-2</c:v>
                </c:pt>
                <c:pt idx="405">
                  <c:v>-4.9443783755061484E-2</c:v>
                </c:pt>
                <c:pt idx="406">
                  <c:v>-4.8752181623342841E-2</c:v>
                </c:pt>
                <c:pt idx="407">
                  <c:v>-4.8070221825213887E-2</c:v>
                </c:pt>
                <c:pt idx="408">
                  <c:v>-4.7397770809280995E-2</c:v>
                </c:pt>
                <c:pt idx="409">
                  <c:v>-4.6734696849157591E-2</c:v>
                </c:pt>
                <c:pt idx="410">
                  <c:v>-4.608087001922382E-2</c:v>
                </c:pt>
                <c:pt idx="411">
                  <c:v>-4.5436162170687966E-2</c:v>
                </c:pt>
                <c:pt idx="412">
                  <c:v>-4.4800446907947759E-2</c:v>
                </c:pt>
                <c:pt idx="413">
                  <c:v>-4.4173599565246045E-2</c:v>
                </c:pt>
                <c:pt idx="414">
                  <c:v>-4.3555497183619479E-2</c:v>
                </c:pt>
                <c:pt idx="415">
                  <c:v>-4.294601848813695E-2</c:v>
                </c:pt>
                <c:pt idx="416">
                  <c:v>-4.2345043865423544E-2</c:v>
                </c:pt>
                <c:pt idx="417">
                  <c:v>-4.1752455341467931E-2</c:v>
                </c:pt>
                <c:pt idx="418">
                  <c:v>-4.1168136559710494E-2</c:v>
                </c:pt>
                <c:pt idx="419">
                  <c:v>-4.0591972759406986E-2</c:v>
                </c:pt>
                <c:pt idx="420">
                  <c:v>-4.0023850754268057E-2</c:v>
                </c:pt>
                <c:pt idx="421">
                  <c:v>-3.9463658911367966E-2</c:v>
                </c:pt>
                <c:pt idx="422">
                  <c:v>-3.8911287130322769E-2</c:v>
                </c:pt>
                <c:pt idx="423">
                  <c:v>-3.8366626822732189E-2</c:v>
                </c:pt>
                <c:pt idx="424">
                  <c:v>-3.7829570891884746E-2</c:v>
                </c:pt>
                <c:pt idx="425">
                  <c:v>-3.7300013712720841E-2</c:v>
                </c:pt>
                <c:pt idx="426">
                  <c:v>-3.677785111205286E-2</c:v>
                </c:pt>
                <c:pt idx="427">
                  <c:v>-3.6262980349038278E-2</c:v>
                </c:pt>
                <c:pt idx="428">
                  <c:v>-3.57553000959029E-2</c:v>
                </c:pt>
                <c:pt idx="429">
                  <c:v>-3.525471041891183E-2</c:v>
                </c:pt>
                <c:pt idx="430">
                  <c:v>-3.4761112759585641E-2</c:v>
                </c:pt>
                <c:pt idx="431">
                  <c:v>-3.4274409916157329E-2</c:v>
                </c:pt>
                <c:pt idx="432">
                  <c:v>-3.3794506025269656E-2</c:v>
                </c:pt>
                <c:pt idx="433">
                  <c:v>-3.3321306543907726E-2</c:v>
                </c:pt>
                <c:pt idx="434">
                  <c:v>-3.2854718231565945E-2</c:v>
                </c:pt>
                <c:pt idx="435">
                  <c:v>-3.2394649132645309E-2</c:v>
                </c:pt>
                <c:pt idx="436">
                  <c:v>-3.1941008559079255E-2</c:v>
                </c:pt>
                <c:pt idx="437">
                  <c:v>-3.1493707073185037E-2</c:v>
                </c:pt>
                <c:pt idx="438">
                  <c:v>-3.1052656470737284E-2</c:v>
                </c:pt>
                <c:pt idx="439">
                  <c:v>-3.0617769764262615E-2</c:v>
                </c:pt>
                <c:pt idx="440">
                  <c:v>-3.0188961166551488E-2</c:v>
                </c:pt>
                <c:pt idx="441">
                  <c:v>-2.9766146074384811E-2</c:v>
                </c:pt>
                <c:pt idx="442">
                  <c:v>-2.9349241052473846E-2</c:v>
                </c:pt>
                <c:pt idx="443">
                  <c:v>-2.8938163817608668E-2</c:v>
                </c:pt>
                <c:pt idx="444">
                  <c:v>-2.8532833223015426E-2</c:v>
                </c:pt>
                <c:pt idx="445">
                  <c:v>-2.8133169242917949E-2</c:v>
                </c:pt>
                <c:pt idx="446">
                  <c:v>-2.7739092957301151E-2</c:v>
                </c:pt>
                <c:pt idx="447">
                  <c:v>-2.7350526536875825E-2</c:v>
                </c:pt>
                <c:pt idx="448">
                  <c:v>-2.6967393228239864E-2</c:v>
                </c:pt>
                <c:pt idx="449">
                  <c:v>-2.65896173392349E-2</c:v>
                </c:pt>
                <c:pt idx="450">
                  <c:v>-2.6217124224496211E-2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fit_1NN_BCC!$E$19:$E$469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fit_1NN_BCC!$H$19:$H$469</c:f>
              <c:numCache>
                <c:formatCode>0.0000</c:formatCode>
                <c:ptCount val="451"/>
                <c:pt idx="0">
                  <c:v>0.46550503177427238</c:v>
                </c:pt>
                <c:pt idx="1">
                  <c:v>-2.1867520708302769E-2</c:v>
                </c:pt>
                <c:pt idx="2">
                  <c:v>-0.48906941052168118</c:v>
                </c:pt>
                <c:pt idx="3">
                  <c:v>-0.93675022705803979</c:v>
                </c:pt>
                <c:pt idx="4">
                  <c:v>-1.3655404971963232</c:v>
                </c:pt>
                <c:pt idx="5">
                  <c:v>-1.776052218448821</c:v>
                </c:pt>
                <c:pt idx="6">
                  <c:v>-2.1688793776527455</c:v>
                </c:pt>
                <c:pt idx="7">
                  <c:v>-2.5445984555896417</c:v>
                </c:pt>
                <c:pt idx="8">
                  <c:v>-2.9037689179054516</c:v>
                </c:pt>
                <c:pt idx="9">
                  <c:v>-3.2469336926944061</c:v>
                </c:pt>
                <c:pt idx="10">
                  <c:v>-3.5746196351004671</c:v>
                </c:pt>
                <c:pt idx="11">
                  <c:v>-3.8873379792808662</c:v>
                </c:pt>
                <c:pt idx="12">
                  <c:v>-4.1855847780672706</c:v>
                </c:pt>
                <c:pt idx="13">
                  <c:v>-4.4698413306514482</c:v>
                </c:pt>
                <c:pt idx="14">
                  <c:v>-4.7405745986137342</c:v>
                </c:pt>
                <c:pt idx="15">
                  <c:v>-4.9982376106043249</c:v>
                </c:pt>
                <c:pt idx="16">
                  <c:v>-5.2432698559793609</c:v>
                </c:pt>
                <c:pt idx="17">
                  <c:v>-5.4760976676858917</c:v>
                </c:pt>
                <c:pt idx="18">
                  <c:v>-5.6971345946820708</c:v>
                </c:pt>
                <c:pt idx="19">
                  <c:v>-5.9067817641715878</c:v>
                </c:pt>
                <c:pt idx="20">
                  <c:v>-6.1054282339239254</c:v>
                </c:pt>
                <c:pt idx="21">
                  <c:v>-6.2934513349450265</c:v>
                </c:pt>
                <c:pt idx="22">
                  <c:v>-6.4712170047559905</c:v>
                </c:pt>
                <c:pt idx="23">
                  <c:v>-6.6390801115307125</c:v>
                </c:pt>
                <c:pt idx="24">
                  <c:v>-6.7973847693367793</c:v>
                </c:pt>
                <c:pt idx="25">
                  <c:v>-6.9464646447175982</c:v>
                </c:pt>
                <c:pt idx="26">
                  <c:v>-7.0866432548474263</c:v>
                </c:pt>
                <c:pt idx="27">
                  <c:v>-7.2182342574849763</c:v>
                </c:pt>
                <c:pt idx="28">
                  <c:v>-7.3415417329453065</c:v>
                </c:pt>
                <c:pt idx="29">
                  <c:v>-7.4568604583039555</c:v>
                </c:pt>
                <c:pt idx="30">
                  <c:v>-7.5644761740416584</c:v>
                </c:pt>
                <c:pt idx="31">
                  <c:v>-7.6646658433325792</c:v>
                </c:pt>
                <c:pt idx="32">
                  <c:v>-7.7576979041735292</c:v>
                </c:pt>
                <c:pt idx="33">
                  <c:v>-7.8438325145465937</c:v>
                </c:pt>
                <c:pt idx="34">
                  <c:v>-7.9233217908024347</c:v>
                </c:pt>
                <c:pt idx="35">
                  <c:v>-7.9964100394466744</c:v>
                </c:pt>
                <c:pt idx="36">
                  <c:v>-8.0633339825068902</c:v>
                </c:pt>
                <c:pt idx="37">
                  <c:v>-8.124322976653195</c:v>
                </c:pt>
                <c:pt idx="38">
                  <c:v>-8.1795992262406614</c:v>
                </c:pt>
                <c:pt idx="39">
                  <c:v>-8.2293779904375626</c:v>
                </c:pt>
                <c:pt idx="40">
                  <c:v>-8.2738677845989947</c:v>
                </c:pt>
                <c:pt idx="41">
                  <c:v>-8.313270576041262</c:v>
                </c:pt>
                <c:pt idx="42">
                  <c:v>-8.3477819743682762</c:v>
                </c:pt>
                <c:pt idx="43">
                  <c:v>-8.3775914164972942</c:v>
                </c:pt>
                <c:pt idx="44">
                  <c:v>-8.4028823465273348</c:v>
                </c:pt>
                <c:pt idx="45">
                  <c:v>-8.4238323905898991</c:v>
                </c:pt>
                <c:pt idx="46">
                  <c:v>-8.4406135268178986</c:v>
                </c:pt>
                <c:pt idx="47">
                  <c:v>-8.4533922505650718</c:v>
                </c:pt>
                <c:pt idx="48">
                  <c:v>-8.462329735004726</c:v>
                </c:pt>
                <c:pt idx="49">
                  <c:v>-8.4675819872331921</c:v>
                </c:pt>
                <c:pt idx="50">
                  <c:v>-8.4693000000000005</c:v>
                </c:pt>
                <c:pt idx="51">
                  <c:v>-8.4676298991837129</c:v>
                </c:pt>
                <c:pt idx="52">
                  <c:v>-8.4627130871289911</c:v>
                </c:pt>
                <c:pt idx="53">
                  <c:v>-8.4546863819575488</c:v>
                </c:pt>
                <c:pt idx="54">
                  <c:v>-8.4436821529626105</c:v>
                </c:pt>
                <c:pt idx="55">
                  <c:v>-8.4298284521935418</c:v>
                </c:pt>
                <c:pt idx="56">
                  <c:v>-8.4132491423345481</c:v>
                </c:pt>
                <c:pt idx="57">
                  <c:v>-8.3940640209785169</c:v>
                </c:pt>
                <c:pt idx="58">
                  <c:v>-8.3723889413944299</c:v>
                </c:pt>
                <c:pt idx="59">
                  <c:v>-8.3483359298841009</c:v>
                </c:pt>
                <c:pt idx="60">
                  <c:v>-8.3220132998215135</c:v>
                </c:pt>
                <c:pt idx="61">
                  <c:v>-8.2935257624654586</c:v>
                </c:pt>
                <c:pt idx="62">
                  <c:v>-8.2629745346338428</c:v>
                </c:pt>
                <c:pt idx="63">
                  <c:v>-8.2304574433255908</c:v>
                </c:pt>
                <c:pt idx="64">
                  <c:v>-8.1960690273738575</c:v>
                </c:pt>
                <c:pt idx="65">
                  <c:v>-8.1599006362119226</c:v>
                </c:pt>
                <c:pt idx="66">
                  <c:v>-8.1220405258310997</c:v>
                </c:pt>
                <c:pt idx="67">
                  <c:v>-8.0825739520077295</c:v>
                </c:pt>
                <c:pt idx="68">
                  <c:v>-8.0415832608743596</c:v>
                </c:pt>
                <c:pt idx="69">
                  <c:v>-7.9991479769081737</c:v>
                </c:pt>
                <c:pt idx="70">
                  <c:v>-7.9553448884077413</c:v>
                </c:pt>
                <c:pt idx="71">
                  <c:v>-7.9102481305273153</c:v>
                </c:pt>
                <c:pt idx="72">
                  <c:v>-7.8639292659360027</c:v>
                </c:pt>
                <c:pt idx="73">
                  <c:v>-7.8164573631673147</c:v>
                </c:pt>
                <c:pt idx="74">
                  <c:v>-7.7678990727229067</c:v>
                </c:pt>
                <c:pt idx="75">
                  <c:v>-7.7183187009925218</c:v>
                </c:pt>
                <c:pt idx="76">
                  <c:v>-7.6677782820505467</c:v>
                </c:pt>
                <c:pt idx="77">
                  <c:v>-7.6163376473879287</c:v>
                </c:pt>
                <c:pt idx="78">
                  <c:v>-7.5640544936366307</c:v>
                </c:pt>
                <c:pt idx="79">
                  <c:v>-7.5109844483422696</c:v>
                </c:pt>
                <c:pt idx="80">
                  <c:v>-7.4571811338390521</c:v>
                </c:pt>
                <c:pt idx="81">
                  <c:v>-7.4026962292797132</c:v>
                </c:pt>
                <c:pt idx="82">
                  <c:v>-7.3475795308716778</c:v>
                </c:pt>
                <c:pt idx="83">
                  <c:v>-7.2918790103693372</c:v>
                </c:pt>
                <c:pt idx="84">
                  <c:v>-7.2356408718709551</c:v>
                </c:pt>
                <c:pt idx="85">
                  <c:v>-7.1789096069673937</c:v>
                </c:pt>
                <c:pt idx="86">
                  <c:v>-7.1217280482886247</c:v>
                </c:pt>
                <c:pt idx="87">
                  <c:v>-7.0641374214926724</c:v>
                </c:pt>
                <c:pt idx="88">
                  <c:v>-7.0061773957404894</c:v>
                </c:pt>
                <c:pt idx="89">
                  <c:v>-6.9478861326990584</c:v>
                </c:pt>
                <c:pt idx="90">
                  <c:v>-6.8893003341138588</c:v>
                </c:pt>
                <c:pt idx="91">
                  <c:v>-6.8304552879907376</c:v>
                </c:pt>
                <c:pt idx="92">
                  <c:v>-6.7713849134261164</c:v>
                </c:pt>
                <c:pt idx="93">
                  <c:v>-6.7121218041234485</c:v>
                </c:pt>
                <c:pt idx="94">
                  <c:v>-6.6526972706327445</c:v>
                </c:pt>
                <c:pt idx="95">
                  <c:v>-6.5931413813490396</c:v>
                </c:pt>
                <c:pt idx="96">
                  <c:v>-6.5334830023046662</c:v>
                </c:pt>
                <c:pt idx="97">
                  <c:v>-6.4737498357892749</c:v>
                </c:pt>
                <c:pt idx="98">
                  <c:v>-6.4139684578305687</c:v>
                </c:pt>
                <c:pt idx="99">
                  <c:v>-6.354164354567887</c:v>
                </c:pt>
                <c:pt idx="100">
                  <c:v>-6.2943619575498335</c:v>
                </c:pt>
                <c:pt idx="101">
                  <c:v>-6.2345846779863194</c:v>
                </c:pt>
                <c:pt idx="102">
                  <c:v>-6.1748549399845825</c:v>
                </c:pt>
                <c:pt idx="103">
                  <c:v>-6.1151942127978662</c:v>
                </c:pt>
                <c:pt idx="104">
                  <c:v>-6.0556230421147559</c:v>
                </c:pt>
                <c:pt idx="105">
                  <c:v>-5.9961610804163055</c:v>
                </c:pt>
                <c:pt idx="106">
                  <c:v>-5.9368271164274002</c:v>
                </c:pt>
                <c:pt idx="107">
                  <c:v>-5.8776391036880735</c:v>
                </c:pt>
                <c:pt idx="108">
                  <c:v>-5.8186141882697546</c:v>
                </c:pt>
                <c:pt idx="109">
                  <c:v>-5.7597687356607778</c:v>
                </c:pt>
                <c:pt idx="110">
                  <c:v>-5.7011183568447974</c:v>
                </c:pt>
                <c:pt idx="111">
                  <c:v>-5.6426779335950767</c:v>
                </c:pt>
                <c:pt idx="112">
                  <c:v>-5.5844616430070602</c:v>
                </c:pt>
                <c:pt idx="113">
                  <c:v>-5.5264829812909086</c:v>
                </c:pt>
                <c:pt idx="114">
                  <c:v>-5.4687547868452073</c:v>
                </c:pt>
                <c:pt idx="115">
                  <c:v>-5.4112892626323541</c:v>
                </c:pt>
                <c:pt idx="116">
                  <c:v>-5.354097997875658</c:v>
                </c:pt>
                <c:pt idx="117">
                  <c:v>-5.2971919890975556</c:v>
                </c:pt>
                <c:pt idx="118">
                  <c:v>-5.2405816605178854</c:v>
                </c:pt>
                <c:pt idx="119">
                  <c:v>-5.1842768838305542</c:v>
                </c:pt>
                <c:pt idx="120">
                  <c:v>-5.1282869973765175</c:v>
                </c:pt>
                <c:pt idx="121">
                  <c:v>-5.072620824730393</c:v>
                </c:pt>
                <c:pt idx="122">
                  <c:v>-5.0172866927176427</c:v>
                </c:pt>
                <c:pt idx="123">
                  <c:v>-4.9622924488787294</c:v>
                </c:pt>
                <c:pt idx="124">
                  <c:v>-4.9076454783962093</c:v>
                </c:pt>
                <c:pt idx="125">
                  <c:v>-4.8533527205002986</c:v>
                </c:pt>
                <c:pt idx="126">
                  <c:v>-4.799420684367985</c:v>
                </c:pt>
                <c:pt idx="127">
                  <c:v>-4.7458554645303854</c:v>
                </c:pt>
                <c:pt idx="128">
                  <c:v>-4.6926627558025658</c:v>
                </c:pt>
                <c:pt idx="129">
                  <c:v>-4.6398478677497419</c:v>
                </c:pt>
                <c:pt idx="130">
                  <c:v>-4.587415738703279</c:v>
                </c:pt>
                <c:pt idx="131">
                  <c:v>-4.535370949339649</c:v>
                </c:pt>
                <c:pt idx="132">
                  <c:v>-4.4837177358350253</c:v>
                </c:pt>
                <c:pt idx="133">
                  <c:v>-4.4324600026079368</c:v>
                </c:pt>
                <c:pt idx="134">
                  <c:v>-4.3816013346619727</c:v>
                </c:pt>
                <c:pt idx="135">
                  <c:v>-4.3311450095402781</c:v>
                </c:pt>
                <c:pt idx="136">
                  <c:v>-4.2810940089031417</c:v>
                </c:pt>
                <c:pt idx="137">
                  <c:v>-4.2314510297397954</c:v>
                </c:pt>
                <c:pt idx="138">
                  <c:v>-4.1822184952250954</c:v>
                </c:pt>
                <c:pt idx="139">
                  <c:v>-4.1333985652315652</c:v>
                </c:pt>
                <c:pt idx="140">
                  <c:v>-4.0849931465069131</c:v>
                </c:pt>
                <c:pt idx="141">
                  <c:v>-4.0370039025268971</c:v>
                </c:pt>
                <c:pt idx="142">
                  <c:v>-3.9894322630330881</c:v>
                </c:pt>
                <c:pt idx="143">
                  <c:v>-3.9422794332648743</c:v>
                </c:pt>
                <c:pt idx="144">
                  <c:v>-3.8955464028947109</c:v>
                </c:pt>
                <c:pt idx="145">
                  <c:v>-3.8492339546754315</c:v>
                </c:pt>
                <c:pt idx="146">
                  <c:v>-3.8033426728081485</c:v>
                </c:pt>
                <c:pt idx="147">
                  <c:v>-3.7578729510390332</c:v>
                </c:pt>
                <c:pt idx="148">
                  <c:v>-3.7128250004930492</c:v>
                </c:pt>
                <c:pt idx="149">
                  <c:v>-3.6681988572524693</c:v>
                </c:pt>
                <c:pt idx="150">
                  <c:v>-3.6239943896877751</c:v>
                </c:pt>
                <c:pt idx="151">
                  <c:v>-3.58021130554835</c:v>
                </c:pt>
                <c:pt idx="152">
                  <c:v>-3.5368491588201385</c:v>
                </c:pt>
                <c:pt idx="153">
                  <c:v>-3.4939073563572487</c:v>
                </c:pt>
                <c:pt idx="154">
                  <c:v>-3.4513851642942894</c:v>
                </c:pt>
                <c:pt idx="155">
                  <c:v>-3.4092817142460183</c:v>
                </c:pt>
                <c:pt idx="156">
                  <c:v>-3.3675960093007009</c:v>
                </c:pt>
                <c:pt idx="157">
                  <c:v>-3.3263269298133999</c:v>
                </c:pt>
                <c:pt idx="158">
                  <c:v>-3.2854732390052304</c:v>
                </c:pt>
                <c:pt idx="159">
                  <c:v>-3.245033588374441</c:v>
                </c:pt>
                <c:pt idx="160">
                  <c:v>-3.2050065229250273</c:v>
                </c:pt>
                <c:pt idx="161">
                  <c:v>-3.1653904862183992</c:v>
                </c:pt>
                <c:pt idx="162">
                  <c:v>-3.1261838252534839</c:v>
                </c:pt>
                <c:pt idx="163">
                  <c:v>-3.0873847951804816</c:v>
                </c:pt>
                <c:pt idx="164">
                  <c:v>-3.0489915638533378</c:v>
                </c:pt>
                <c:pt idx="165">
                  <c:v>-3.0110022162258678</c:v>
                </c:pt>
                <c:pt idx="166">
                  <c:v>-2.9734147585962991</c:v>
                </c:pt>
                <c:pt idx="167">
                  <c:v>-2.9362271227048837</c:v>
                </c:pt>
                <c:pt idx="168">
                  <c:v>-2.8994371696890884</c:v>
                </c:pt>
                <c:pt idx="169">
                  <c:v>-2.8630426939007365</c:v>
                </c:pt>
                <c:pt idx="170">
                  <c:v>-2.8270414265893549</c:v>
                </c:pt>
                <c:pt idx="171">
                  <c:v>-2.7914310394558584</c:v>
                </c:pt>
                <c:pt idx="172">
                  <c:v>-2.7562091480805697</c:v>
                </c:pt>
                <c:pt idx="173">
                  <c:v>-2.7213733152294735</c:v>
                </c:pt>
                <c:pt idx="174">
                  <c:v>-2.6869210540424837</c:v>
                </c:pt>
                <c:pt idx="175">
                  <c:v>-2.6528498311073867</c:v>
                </c:pt>
                <c:pt idx="176">
                  <c:v>-2.6191570694230237</c:v>
                </c:pt>
                <c:pt idx="177">
                  <c:v>-2.5858401512551716</c:v>
                </c:pt>
                <c:pt idx="178">
                  <c:v>-2.5528964208884775</c:v>
                </c:pt>
                <c:pt idx="179">
                  <c:v>-2.5203231872777003</c:v>
                </c:pt>
                <c:pt idx="180">
                  <c:v>-2.4881177266014269</c:v>
                </c:pt>
                <c:pt idx="181">
                  <c:v>-2.4562772847213314</c:v>
                </c:pt>
                <c:pt idx="182">
                  <c:v>-2.4247990795499548</c:v>
                </c:pt>
                <c:pt idx="183">
                  <c:v>-2.3936803033298966</c:v>
                </c:pt>
                <c:pt idx="184">
                  <c:v>-2.3629181248272282</c:v>
                </c:pt>
                <c:pt idx="185">
                  <c:v>-2.3325096914418486</c:v>
                </c:pt>
                <c:pt idx="186">
                  <c:v>-2.3024521312374242</c:v>
                </c:pt>
                <c:pt idx="187">
                  <c:v>-2.2727425548934881</c:v>
                </c:pt>
                <c:pt idx="188">
                  <c:v>-2.2433780575821705</c:v>
                </c:pt>
                <c:pt idx="189">
                  <c:v>-2.2143557207719904</c:v>
                </c:pt>
                <c:pt idx="190">
                  <c:v>-2.1856726139610507</c:v>
                </c:pt>
                <c:pt idx="191">
                  <c:v>-2.1573257963419015</c:v>
                </c:pt>
                <c:pt idx="192">
                  <c:v>-2.1293123184002902</c:v>
                </c:pt>
                <c:pt idx="193">
                  <c:v>-2.1016292234499283</c:v>
                </c:pt>
                <c:pt idx="194">
                  <c:v>-2.0742735491053583</c:v>
                </c:pt>
                <c:pt idx="195">
                  <c:v>-2.0472423286949368</c:v>
                </c:pt>
                <c:pt idx="196">
                  <c:v>-2.0205325926158801</c:v>
                </c:pt>
                <c:pt idx="197">
                  <c:v>-1.9941413696332808</c:v>
                </c:pt>
                <c:pt idx="198">
                  <c:v>-1.9680656881249174</c:v>
                </c:pt>
                <c:pt idx="199">
                  <c:v>-1.9423025772736606</c:v>
                </c:pt>
                <c:pt idx="200">
                  <c:v>-1.9168490682091905</c:v>
                </c:pt>
                <c:pt idx="201">
                  <c:v>-1.8917021951007105</c:v>
                </c:pt>
                <c:pt idx="202">
                  <c:v>-1.8668589962022817</c:v>
                </c:pt>
                <c:pt idx="203">
                  <c:v>-1.8423165148523608</c:v>
                </c:pt>
                <c:pt idx="204">
                  <c:v>-1.8180718004290659</c:v>
                </c:pt>
                <c:pt idx="205">
                  <c:v>-1.7941219092626575</c:v>
                </c:pt>
                <c:pt idx="206">
                  <c:v>-1.7704639055066771</c:v>
                </c:pt>
                <c:pt idx="207">
                  <c:v>-1.7470948619691251</c:v>
                </c:pt>
                <c:pt idx="208">
                  <c:v>-1.7240118609050519</c:v>
                </c:pt>
                <c:pt idx="209">
                  <c:v>-1.701211994771854</c:v>
                </c:pt>
                <c:pt idx="210">
                  <c:v>-1.6786923669485585</c:v>
                </c:pt>
                <c:pt idx="211">
                  <c:v>-1.6564500924203185</c:v>
                </c:pt>
                <c:pt idx="212">
                  <c:v>-1.6344822984293272</c:v>
                </c:pt>
                <c:pt idx="213">
                  <c:v>-1.6127861250932973</c:v>
                </c:pt>
                <c:pt idx="214">
                  <c:v>-1.5913587259926281</c:v>
                </c:pt>
                <c:pt idx="215">
                  <c:v>-1.5701972687273609</c:v>
                </c:pt>
                <c:pt idx="216">
                  <c:v>-1.5492989354449582</c:v>
                </c:pt>
                <c:pt idx="217">
                  <c:v>-1.5286609233399429</c:v>
                </c:pt>
                <c:pt idx="218">
                  <c:v>-1.5082804451263812</c:v>
                </c:pt>
                <c:pt idx="219">
                  <c:v>-1.4881547294841668</c:v>
                </c:pt>
                <c:pt idx="220">
                  <c:v>-1.468281021480041</c:v>
                </c:pt>
                <c:pt idx="221">
                  <c:v>-1.4486565829642433</c:v>
                </c:pt>
                <c:pt idx="222">
                  <c:v>-1.4292786929436687</c:v>
                </c:pt>
                <c:pt idx="223">
                  <c:v>-1.4101446479323769</c:v>
                </c:pt>
                <c:pt idx="224">
                  <c:v>-1.3912517622802663</c:v>
                </c:pt>
                <c:pt idx="225">
                  <c:v>-1.3725973684807102</c:v>
                </c:pt>
                <c:pt idx="226">
                  <c:v>-1.354178817457927</c:v>
                </c:pt>
                <c:pt idx="227">
                  <c:v>-1.3359934788348173</c:v>
                </c:pt>
                <c:pt idx="228">
                  <c:v>-1.3180387411819945</c:v>
                </c:pt>
                <c:pt idx="229">
                  <c:v>-1.3003120122487075</c:v>
                </c:pt>
                <c:pt idx="230">
                  <c:v>-1.28281071917633</c:v>
                </c:pt>
                <c:pt idx="231">
                  <c:v>-1.2655323086950623</c:v>
                </c:pt>
                <c:pt idx="232">
                  <c:v>-1.2484742473044901</c:v>
                </c:pt>
                <c:pt idx="233">
                  <c:v>-1.2316340214386057</c:v>
                </c:pt>
                <c:pt idx="234">
                  <c:v>-1.2150091376158865</c:v>
                </c:pt>
                <c:pt idx="235">
                  <c:v>-1.1985971225750018</c:v>
                </c:pt>
                <c:pt idx="236">
                  <c:v>-1.1823955233967112</c:v>
                </c:pt>
                <c:pt idx="237">
                  <c:v>-1.1664019076124819</c:v>
                </c:pt>
                <c:pt idx="238">
                  <c:v>-1.1506138633003533</c:v>
                </c:pt>
                <c:pt idx="239">
                  <c:v>-1.1350289991685463</c:v>
                </c:pt>
                <c:pt idx="240">
                  <c:v>-1.1196449446273098</c:v>
                </c:pt>
                <c:pt idx="241">
                  <c:v>-1.104459349849471</c:v>
                </c:pt>
                <c:pt idx="242">
                  <c:v>-1.0894698858201457</c:v>
                </c:pt>
                <c:pt idx="243">
                  <c:v>-1.0746742443760535</c:v>
                </c:pt>
                <c:pt idx="244">
                  <c:v>-1.0600701382348574</c:v>
                </c:pt>
                <c:pt idx="245">
                  <c:v>-1.0456553010149476</c:v>
                </c:pt>
                <c:pt idx="246">
                  <c:v>-1.0314274872460607</c:v>
                </c:pt>
                <c:pt idx="247">
                  <c:v>-1.0173844723711258</c:v>
                </c:pt>
                <c:pt idx="248">
                  <c:v>-1.0035240527397071</c:v>
                </c:pt>
                <c:pt idx="249">
                  <c:v>-0.98984404559340289</c:v>
                </c:pt>
                <c:pt idx="250">
                  <c:v>-0.97634228904355114</c:v>
                </c:pt>
                <c:pt idx="251">
                  <c:v>-0.96301664204157766</c:v>
                </c:pt>
                <c:pt idx="252">
                  <c:v>-0.94986498434230759</c:v>
                </c:pt>
                <c:pt idx="253">
                  <c:v>-0.93688521646056555</c:v>
                </c:pt>
                <c:pt idx="254">
                  <c:v>-0.92407525962135229</c:v>
                </c:pt>
                <c:pt idx="255">
                  <c:v>-0.91143305570390731</c:v>
                </c:pt>
                <c:pt idx="256">
                  <c:v>-0.89895656717992656</c:v>
                </c:pt>
                <c:pt idx="257">
                  <c:v>-0.88664377704622277</c:v>
                </c:pt>
                <c:pt idx="258">
                  <c:v>-0.8744926887520762</c:v>
                </c:pt>
                <c:pt idx="259">
                  <c:v>-0.86250132612154373</c:v>
                </c:pt>
                <c:pt idx="260">
                  <c:v>-0.85066773327099765</c:v>
                </c:pt>
                <c:pt idx="261">
                  <c:v>-0.8389899745220164</c:v>
                </c:pt>
                <c:pt idx="262">
                  <c:v>-0.82746613431006222</c:v>
                </c:pt>
                <c:pt idx="263">
                  <c:v>-0.81609431708895719</c:v>
                </c:pt>
                <c:pt idx="264">
                  <c:v>-0.80487264723152452</c:v>
                </c:pt>
                <c:pt idx="265">
                  <c:v>-0.79379926892645869</c:v>
                </c:pt>
                <c:pt idx="266">
                  <c:v>-0.78287234607180789</c:v>
                </c:pt>
                <c:pt idx="267">
                  <c:v>-0.77209006216507559</c:v>
                </c:pt>
                <c:pt idx="268">
                  <c:v>-0.76145062019026433</c:v>
                </c:pt>
                <c:pt idx="269">
                  <c:v>-0.75095224250190806</c:v>
                </c:pt>
                <c:pt idx="270">
                  <c:v>-0.74059317070643638</c:v>
                </c:pt>
                <c:pt idx="271">
                  <c:v>-0.73037166554086497</c:v>
                </c:pt>
                <c:pt idx="272">
                  <c:v>-0.72028600674910104</c:v>
                </c:pt>
                <c:pt idx="273">
                  <c:v>-0.71033449295589124</c:v>
                </c:pt>
                <c:pt idx="274">
                  <c:v>-0.70051544153872503</c:v>
                </c:pt>
                <c:pt idx="275">
                  <c:v>-0.69082718849767333</c:v>
                </c:pt>
                <c:pt idx="276">
                  <c:v>-0.68126808832342023</c:v>
                </c:pt>
                <c:pt idx="277">
                  <c:v>-0.67183651386350196</c:v>
                </c:pt>
                <c:pt idx="278">
                  <c:v>-0.66253085618704122</c:v>
                </c:pt>
                <c:pt idx="279">
                  <c:v>-0.65334952444792971</c:v>
                </c:pt>
                <c:pt idx="280">
                  <c:v>-0.64429094574671564</c:v>
                </c:pt>
                <c:pt idx="281">
                  <c:v>-0.63535356499117002</c:v>
                </c:pt>
                <c:pt idx="282">
                  <c:v>-0.62653584475581137</c:v>
                </c:pt>
                <c:pt idx="283">
                  <c:v>-0.61783626514035228</c:v>
                </c:pt>
                <c:pt idx="284">
                  <c:v>-0.60925332362720097</c:v>
                </c:pt>
                <c:pt idx="285">
                  <c:v>-0.60078553493818043</c:v>
                </c:pt>
                <c:pt idx="286">
                  <c:v>-0.5924314308904578</c:v>
                </c:pt>
                <c:pt idx="287">
                  <c:v>-0.58418956025189472</c:v>
                </c:pt>
                <c:pt idx="288">
                  <c:v>-0.57605848859575171</c:v>
                </c:pt>
                <c:pt idx="289">
                  <c:v>-0.56803679815497821</c:v>
                </c:pt>
                <c:pt idx="290">
                  <c:v>-0.56012308767605534</c:v>
                </c:pt>
                <c:pt idx="291">
                  <c:v>-0.55231597227257168</c:v>
                </c:pt>
                <c:pt idx="292">
                  <c:v>-0.54461408327847394</c:v>
                </c:pt>
                <c:pt idx="293">
                  <c:v>-0.53701606810119229</c:v>
                </c:pt>
                <c:pt idx="294">
                  <c:v>-0.52952059007460794</c:v>
                </c:pt>
                <c:pt idx="295">
                  <c:v>-0.52212632831202355</c:v>
                </c:pt>
                <c:pt idx="296">
                  <c:v>-0.51483197755907384</c:v>
                </c:pt>
                <c:pt idx="297">
                  <c:v>-0.50763624804675822</c:v>
                </c:pt>
                <c:pt idx="298">
                  <c:v>-0.50053786534455769</c:v>
                </c:pt>
                <c:pt idx="299">
                  <c:v>-0.49353557021378142</c:v>
                </c:pt>
                <c:pt idx="300">
                  <c:v>-0.48662811846107645</c:v>
                </c:pt>
                <c:pt idx="301">
                  <c:v>-0.47981428079226607</c:v>
                </c:pt>
                <c:pt idx="302">
                  <c:v>-0.47309284266647422</c:v>
                </c:pt>
                <c:pt idx="303">
                  <c:v>-0.46646260415067203</c:v>
                </c:pt>
                <c:pt idx="304">
                  <c:v>-0.45992237977456774</c:v>
                </c:pt>
                <c:pt idx="305">
                  <c:v>-0.45347099838600097</c:v>
                </c:pt>
                <c:pt idx="306">
                  <c:v>-0.44710730300679102</c:v>
                </c:pt>
                <c:pt idx="307">
                  <c:v>-0.44083015068916087</c:v>
                </c:pt>
                <c:pt idx="308">
                  <c:v>-0.43463841237265999</c:v>
                </c:pt>
                <c:pt idx="309">
                  <c:v>-0.42853097274172958</c:v>
                </c:pt>
                <c:pt idx="310">
                  <c:v>-0.42250673008387823</c:v>
                </c:pt>
                <c:pt idx="311">
                  <c:v>-0.41656459614851205</c:v>
                </c:pt>
                <c:pt idx="312">
                  <c:v>-0.41070349600645617</c:v>
                </c:pt>
                <c:pt idx="313">
                  <c:v>-0.40492236791018205</c:v>
                </c:pt>
                <c:pt idx="314">
                  <c:v>-0.39922016315477626</c:v>
                </c:pt>
                <c:pt idx="315">
                  <c:v>-0.39359584593966918</c:v>
                </c:pt>
                <c:pt idx="316">
                  <c:v>-0.38804839323114604</c:v>
                </c:pt>
                <c:pt idx="317">
                  <c:v>-0.38257679462566685</c:v>
                </c:pt>
                <c:pt idx="318">
                  <c:v>-0.37718005221400724</c:v>
                </c:pt>
                <c:pt idx="319">
                  <c:v>-0.37185718044624855</c:v>
                </c:pt>
                <c:pt idx="320">
                  <c:v>-0.3666072059976252</c:v>
                </c:pt>
                <c:pt idx="321">
                  <c:v>-0.36142916763525518</c:v>
                </c:pt>
                <c:pt idx="322">
                  <c:v>-0.35632211608576153</c:v>
                </c:pt>
                <c:pt idx="323">
                  <c:v>-0.35128511390380573</c:v>
                </c:pt>
                <c:pt idx="324">
                  <c:v>-0.34631723534153985</c:v>
                </c:pt>
                <c:pt idx="325">
                  <c:v>-0.34141756621899855</c:v>
                </c:pt>
                <c:pt idx="326">
                  <c:v>-0.3365852037954325</c:v>
                </c:pt>
                <c:pt idx="327">
                  <c:v>-0.331819256641604</c:v>
                </c:pt>
                <c:pt idx="328">
                  <c:v>-0.32711884451304646</c:v>
                </c:pt>
                <c:pt idx="329">
                  <c:v>-0.32248309822430338</c:v>
                </c:pt>
                <c:pt idx="330">
                  <c:v>-0.31791115952414856</c:v>
                </c:pt>
                <c:pt idx="331">
                  <c:v>-0.31340218097180317</c:v>
                </c:pt>
                <c:pt idx="332">
                  <c:v>-0.30895532581414753</c:v>
                </c:pt>
                <c:pt idx="333">
                  <c:v>-0.30456976786394196</c:v>
                </c:pt>
                <c:pt idx="334">
                  <c:v>-0.30024469137905524</c:v>
                </c:pt>
                <c:pt idx="335">
                  <c:v>-0.29597929094271169</c:v>
                </c:pt>
                <c:pt idx="336">
                  <c:v>-0.29177277134475488</c:v>
                </c:pt>
                <c:pt idx="337">
                  <c:v>-0.287624347463938</c:v>
                </c:pt>
                <c:pt idx="338">
                  <c:v>-0.28353324415123743</c:v>
                </c:pt>
                <c:pt idx="339">
                  <c:v>-0.27949869611419731</c:v>
                </c:pt>
                <c:pt idx="340">
                  <c:v>-0.27551994780230488</c:v>
                </c:pt>
                <c:pt idx="341">
                  <c:v>-0.27159625329339593</c:v>
                </c:pt>
                <c:pt idx="342">
                  <c:v>-0.26772687618109681</c:v>
                </c:pt>
                <c:pt idx="343">
                  <c:v>-0.26391108946329667</c:v>
                </c:pt>
                <c:pt idx="344">
                  <c:v>-0.26014817543165653</c:v>
                </c:pt>
                <c:pt idx="345">
                  <c:v>-0.2564374255621496</c:v>
                </c:pt>
                <c:pt idx="346">
                  <c:v>-0.25277814040663549</c:v>
                </c:pt>
                <c:pt idx="347">
                  <c:v>-0.24916962948546545</c:v>
                </c:pt>
                <c:pt idx="348">
                  <c:v>-0.24561121118111792</c:v>
                </c:pt>
                <c:pt idx="349">
                  <c:v>-0.24210221263286189</c:v>
                </c:pt>
                <c:pt idx="350">
                  <c:v>-0.23864196963244669</c:v>
                </c:pt>
                <c:pt idx="351">
                  <c:v>-0.23522982652081459</c:v>
                </c:pt>
                <c:pt idx="352">
                  <c:v>-0.23186513608583495</c:v>
                </c:pt>
                <c:pt idx="353">
                  <c:v>-0.22854725946105417</c:v>
                </c:pt>
                <c:pt idx="354">
                  <c:v>-0.22527556602546256</c:v>
                </c:pt>
                <c:pt idx="355">
                  <c:v>-0.2220494333042681</c:v>
                </c:pt>
                <c:pt idx="356">
                  <c:v>-0.21886824687068013</c:v>
                </c:pt>
                <c:pt idx="357">
                  <c:v>-0.21573140024869292</c:v>
                </c:pt>
                <c:pt idx="358">
                  <c:v>-0.21263829481686883</c:v>
                </c:pt>
                <c:pt idx="359">
                  <c:v>-0.20958833971311386</c:v>
                </c:pt>
                <c:pt idx="360">
                  <c:v>-0.20658095174044291</c:v>
                </c:pt>
                <c:pt idx="361">
                  <c:v>-0.20361555527372743</c:v>
                </c:pt>
                <c:pt idx="362">
                  <c:v>-0.20069158216742303</c:v>
                </c:pt>
                <c:pt idx="363">
                  <c:v>-0.19780847166426901</c:v>
                </c:pt>
                <c:pt idx="364">
                  <c:v>-0.19496567030495612</c:v>
                </c:pt>
                <c:pt idx="365">
                  <c:v>-0.19216263183875679</c:v>
                </c:pt>
                <c:pt idx="366">
                  <c:v>-0.18939881713511061</c:v>
                </c:pt>
                <c:pt idx="367">
                  <c:v>-0.18667369409616119</c:v>
                </c:pt>
                <c:pt idx="368">
                  <c:v>-0.18398673757023609</c:v>
                </c:pt>
                <c:pt idx="369">
                  <c:v>-0.18133742926626645</c:v>
                </c:pt>
                <c:pt idx="370">
                  <c:v>-0.17872525766913649</c:v>
                </c:pt>
                <c:pt idx="371">
                  <c:v>-0.17614971795596046</c:v>
                </c:pt>
                <c:pt idx="372">
                  <c:v>-0.17361031191327667</c:v>
                </c:pt>
                <c:pt idx="373">
                  <c:v>-0.1711065478551555</c:v>
                </c:pt>
                <c:pt idx="374">
                  <c:v>-0.16863794054221162</c:v>
                </c:pt>
                <c:pt idx="375">
                  <c:v>-0.16620401110151686</c:v>
                </c:pt>
                <c:pt idx="376">
                  <c:v>-0.1638042869474034</c:v>
                </c:pt>
                <c:pt idx="377">
                  <c:v>-0.16143830170315418</c:v>
                </c:pt>
                <c:pt idx="378">
                  <c:v>-0.15910559512356978</c:v>
                </c:pt>
                <c:pt idx="379">
                  <c:v>-0.15680571301840873</c:v>
                </c:pt>
                <c:pt idx="380">
                  <c:v>-0.15453820717669026</c:v>
                </c:pt>
                <c:pt idx="381">
                  <c:v>-0.15230263529185589</c:v>
                </c:pt>
                <c:pt idx="382">
                  <c:v>-0.15009856088778017</c:v>
                </c:pt>
                <c:pt idx="383">
                  <c:v>-0.1479255532456254</c:v>
                </c:pt>
                <c:pt idx="384">
                  <c:v>-0.14578318733153117</c:v>
                </c:pt>
                <c:pt idx="385">
                  <c:v>-0.14367104372513367</c:v>
                </c:pt>
                <c:pt idx="386">
                  <c:v>-0.14158870854890568</c:v>
                </c:pt>
                <c:pt idx="387">
                  <c:v>-0.13953577339831147</c:v>
                </c:pt>
                <c:pt idx="388">
                  <c:v>-0.13751183527276767</c:v>
                </c:pt>
                <c:pt idx="389">
                  <c:v>-0.1355164965074051</c:v>
                </c:pt>
                <c:pt idx="390">
                  <c:v>-0.13354936470562245</c:v>
                </c:pt>
                <c:pt idx="391">
                  <c:v>-0.13161005267242465</c:v>
                </c:pt>
                <c:pt idx="392">
                  <c:v>-0.12969817834854044</c:v>
                </c:pt>
                <c:pt idx="393">
                  <c:v>-0.1278133647453091</c:v>
                </c:pt>
                <c:pt idx="394">
                  <c:v>-0.125955239880332</c:v>
                </c:pt>
                <c:pt idx="395">
                  <c:v>-0.12412343671387907</c:v>
                </c:pt>
                <c:pt idx="396">
                  <c:v>-0.12231759308604528</c:v>
                </c:pt>
                <c:pt idx="397">
                  <c:v>-0.12053735165464746</c:v>
                </c:pt>
                <c:pt idx="398">
                  <c:v>-0.11878235983385736</c:v>
                </c:pt>
                <c:pt idx="399">
                  <c:v>-0.11705226973356007</c:v>
                </c:pt>
                <c:pt idx="400">
                  <c:v>-0.1153467380994341</c:v>
                </c:pt>
                <c:pt idx="401">
                  <c:v>-0.11366542625374328</c:v>
                </c:pt>
                <c:pt idx="402">
                  <c:v>-0.11200800003683536</c:v>
                </c:pt>
                <c:pt idx="403">
                  <c:v>-0.11037412974933858</c:v>
                </c:pt>
                <c:pt idx="404">
                  <c:v>-0.10876349009505064</c:v>
                </c:pt>
                <c:pt idx="405">
                  <c:v>-0.10717576012451127</c:v>
                </c:pt>
                <c:pt idx="406">
                  <c:v>-0.10561062317925368</c:v>
                </c:pt>
                <c:pt idx="407">
                  <c:v>-0.10406776683672535</c:v>
                </c:pt>
                <c:pt idx="408">
                  <c:v>-0.10254688285587346</c:v>
                </c:pt>
                <c:pt idx="409">
                  <c:v>-0.10104766712338639</c:v>
                </c:pt>
                <c:pt idx="410">
                  <c:v>-9.9569819600585849E-2</c:v>
                </c:pt>
                <c:pt idx="411">
                  <c:v>-9.8113044270960972E-2</c:v>
                </c:pt>
                <c:pt idx="412">
                  <c:v>-9.6677049088339975E-2</c:v>
                </c:pt>
                <c:pt idx="413">
                  <c:v>-9.5261545925690264E-2</c:v>
                </c:pt>
                <c:pt idx="414">
                  <c:v>-9.3866250524541658E-2</c:v>
                </c:pt>
                <c:pt idx="415">
                  <c:v>-9.2490882445026221E-2</c:v>
                </c:pt>
                <c:pt idx="416">
                  <c:v>-9.1135165016526715E-2</c:v>
                </c:pt>
                <c:pt idx="417">
                  <c:v>-8.9798825288928658E-2</c:v>
                </c:pt>
                <c:pt idx="418">
                  <c:v>-8.8481593984468337E-2</c:v>
                </c:pt>
                <c:pt idx="419">
                  <c:v>-8.718320545017097E-2</c:v>
                </c:pt>
                <c:pt idx="420">
                  <c:v>-8.5903397610871901E-2</c:v>
                </c:pt>
                <c:pt idx="421">
                  <c:v>-8.4641911922815449E-2</c:v>
                </c:pt>
                <c:pt idx="422">
                  <c:v>-8.3398493327823509E-2</c:v>
                </c:pt>
                <c:pt idx="423">
                  <c:v>-8.2172890208029564E-2</c:v>
                </c:pt>
                <c:pt idx="424">
                  <c:v>-8.0964854341169623E-2</c:v>
                </c:pt>
                <c:pt idx="425">
                  <c:v>-7.9774140856426271E-2</c:v>
                </c:pt>
                <c:pt idx="426">
                  <c:v>-7.860050819081732E-2</c:v>
                </c:pt>
                <c:pt idx="427">
                  <c:v>-7.7443718046124876E-2</c:v>
                </c:pt>
                <c:pt idx="428">
                  <c:v>-7.6303535346357351E-2</c:v>
                </c:pt>
                <c:pt idx="429">
                  <c:v>-7.5179728195739606E-2</c:v>
                </c:pt>
                <c:pt idx="430">
                  <c:v>-7.4072067837223879E-2</c:v>
                </c:pt>
                <c:pt idx="431">
                  <c:v>-7.2980328611517306E-2</c:v>
                </c:pt>
                <c:pt idx="432">
                  <c:v>-7.1904287916618265E-2</c:v>
                </c:pt>
                <c:pt idx="433">
                  <c:v>-7.0843726167857529E-2</c:v>
                </c:pt>
                <c:pt idx="434">
                  <c:v>-6.9798426758436991E-2</c:v>
                </c:pt>
                <c:pt idx="435">
                  <c:v>-6.8768176020461397E-2</c:v>
                </c:pt>
                <c:pt idx="436">
                  <c:v>-6.7752763186456441E-2</c:v>
                </c:pt>
                <c:pt idx="437">
                  <c:v>-6.6751980351368617E-2</c:v>
                </c:pt>
                <c:pt idx="438">
                  <c:v>-6.5765622435040319E-2</c:v>
                </c:pt>
                <c:pt idx="439">
                  <c:v>-6.4793487145155274E-2</c:v>
                </c:pt>
                <c:pt idx="440">
                  <c:v>-6.383537494064892E-2</c:v>
                </c:pt>
                <c:pt idx="441">
                  <c:v>-6.2891088995577632E-2</c:v>
                </c:pt>
                <c:pt idx="442">
                  <c:v>-6.1960435163442441E-2</c:v>
                </c:pt>
                <c:pt idx="443">
                  <c:v>-6.1043221941960935E-2</c:v>
                </c:pt>
                <c:pt idx="444">
                  <c:v>-6.0139260438283097E-2</c:v>
                </c:pt>
                <c:pt idx="445">
                  <c:v>-5.9248364334644768E-2</c:v>
                </c:pt>
                <c:pt idx="446">
                  <c:v>-5.8370349854454801E-2</c:v>
                </c:pt>
                <c:pt idx="447">
                  <c:v>-5.7505035728809627E-2</c:v>
                </c:pt>
                <c:pt idx="448">
                  <c:v>-5.6652243163431246E-2</c:v>
                </c:pt>
                <c:pt idx="449">
                  <c:v>-5.5811795806022725E-2</c:v>
                </c:pt>
                <c:pt idx="450">
                  <c:v>-5.4983519714037019E-2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fit_1NN_BCC!$K$18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fit_1NN_BCC!$K$19:$K$469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fit_1NN_BCC!$M$18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fit_1NN_BCC!$M$19:$M$469</c:f>
              <c:numCache>
                <c:formatCode>General</c:formatCode>
                <c:ptCount val="451"/>
                <c:pt idx="0">
                  <c:v>0.46300921108900894</c:v>
                </c:pt>
                <c:pt idx="1">
                  <c:v>-2.4963127397619189E-2</c:v>
                </c:pt>
                <c:pt idx="2">
                  <c:v>-0.49266860206037677</c:v>
                </c:pt>
                <c:pt idx="3">
                  <c:v>-0.9407656176706567</c:v>
                </c:pt>
                <c:pt idx="4">
                  <c:v>-1.3698929160577791</c:v>
                </c:pt>
                <c:pt idx="5">
                  <c:v>-1.7806701425472298</c:v>
                </c:pt>
                <c:pt idx="6">
                  <c:v>-2.1736983963535934</c:v>
                </c:pt>
                <c:pt idx="7">
                  <c:v>-2.549560765379006</c:v>
                </c:pt>
                <c:pt idx="8">
                  <c:v>-2.9088228458549956</c:v>
                </c:pt>
                <c:pt idx="9">
                  <c:v>-3.2520332472541469</c:v>
                </c:pt>
                <c:pt idx="10">
                  <c:v>-3.5797240828852139</c:v>
                </c:pt>
                <c:pt idx="11">
                  <c:v>-3.8924114465742576</c:v>
                </c:pt>
                <c:pt idx="12">
                  <c:v>-4.1905958758230284</c:v>
                </c:pt>
                <c:pt idx="13">
                  <c:v>-4.474762801824717</c:v>
                </c:pt>
                <c:pt idx="14">
                  <c:v>-4.7453829867066837</c:v>
                </c:pt>
                <c:pt idx="15">
                  <c:v>-5.0029129483594446</c:v>
                </c:pt>
                <c:pt idx="16">
                  <c:v>-5.2477953732010043</c:v>
                </c:pt>
                <c:pt idx="17">
                  <c:v>-5.4804595172159303</c:v>
                </c:pt>
                <c:pt idx="18">
                  <c:v>-5.7013215955992251</c:v>
                </c:pt>
                <c:pt idx="19">
                  <c:v>-5.9107851613253288</c:v>
                </c:pt>
                <c:pt idx="20">
                  <c:v>-6.1092414729543378</c:v>
                </c:pt>
                <c:pt idx="21">
                  <c:v>-6.297069851977998</c:v>
                </c:pt>
                <c:pt idx="22">
                  <c:v>-6.4746380300001825</c:v>
                </c:pt>
                <c:pt idx="23">
                  <c:v>-6.6423024860379698</c:v>
                </c:pt>
                <c:pt idx="24">
                  <c:v>-6.8004087742215198</c:v>
                </c:pt>
                <c:pt idx="25">
                  <c:v>-6.9492918421632233</c:v>
                </c:pt>
                <c:pt idx="26">
                  <c:v>-7.0892763402587953</c:v>
                </c:pt>
                <c:pt idx="27">
                  <c:v>-7.2206769221759615</c:v>
                </c:pt>
                <c:pt idx="28">
                  <c:v>-7.3437985367789</c:v>
                </c:pt>
                <c:pt idx="29">
                  <c:v>-7.4589367117298586</c:v>
                </c:pt>
                <c:pt idx="30">
                  <c:v>-7.5663778290024819</c:v>
                </c:pt>
                <c:pt idx="31">
                  <c:v>-7.6663993925349203</c:v>
                </c:pt>
                <c:pt idx="32">
                  <c:v>-7.7592702882442559</c:v>
                </c:pt>
                <c:pt idx="33">
                  <c:v>-7.8452510366177304</c:v>
                </c:pt>
                <c:pt idx="34">
                  <c:v>-7.9245940380900688</c:v>
                </c:pt>
                <c:pt idx="35">
                  <c:v>-7.9975438114104378</c:v>
                </c:pt>
                <c:pt idx="36">
                  <c:v>-8.0643372251968266</c:v>
                </c:pt>
                <c:pt idx="37">
                  <c:v>-8.1252037228700775</c:v>
                </c:pt>
                <c:pt idx="38">
                  <c:v>-8.1803655411544316</c:v>
                </c:pt>
                <c:pt idx="39">
                  <c:v>-8.2300379223261988</c:v>
                </c:pt>
                <c:pt idx="40">
                  <c:v>-8.2744293203870445</c:v>
                </c:pt>
                <c:pt idx="41">
                  <c:v>-8.3137416013335397</c:v>
                </c:pt>
                <c:pt idx="42">
                  <c:v>-8.3481702376895868</c:v>
                </c:pt>
                <c:pt idx="43">
                  <c:v>-8.377904497463966</c:v>
                </c:pt>
                <c:pt idx="44">
                  <c:v>-8.4031276276903792</c:v>
                </c:pt>
                <c:pt idx="45">
                  <c:v>-8.4240170327032295</c:v>
                </c:pt>
                <c:pt idx="46">
                  <c:v>-8.4407444472977673</c:v>
                </c:pt>
                <c:pt idx="47">
                  <c:v>-8.453476104919492</c:v>
                </c:pt>
                <c:pt idx="48">
                  <c:v>-8.4623729010231283</c:v>
                </c:pt>
                <c:pt idx="49">
                  <c:v>-8.4675905517379526</c:v>
                </c:pt>
                <c:pt idx="50">
                  <c:v>-8.4692797479722195</c:v>
                </c:pt>
                <c:pt idx="51">
                  <c:v>-8.4675863050857583</c:v>
                </c:pt>
                <c:pt idx="52">
                  <c:v>-8.4626513082561665</c:v>
                </c:pt>
                <c:pt idx="53">
                  <c:v>-8.4546112536605147</c:v>
                </c:pt>
                <c:pt idx="54">
                  <c:v>-8.4435981855910569</c:v>
                </c:pt>
                <c:pt idx="55">
                  <c:v>-8.429739829620134</c:v>
                </c:pt>
                <c:pt idx="56">
                  <c:v>-8.4131597219261334</c:v>
                </c:pt>
                <c:pt idx="57">
                  <c:v>-8.393977334889362</c:v>
                </c:pt>
                <c:pt idx="58">
                  <c:v>-8.372308199063502</c:v>
                </c:pt>
                <c:pt idx="59">
                  <c:v>-8.3482640216254254</c:v>
                </c:pt>
                <c:pt idx="60">
                  <c:v>-8.3219528014032313</c:v>
                </c:pt>
                <c:pt idx="61">
                  <c:v>-8.2934789405795577</c:v>
                </c:pt>
                <c:pt idx="62">
                  <c:v>-8.2629433531644985</c:v>
                </c:pt>
                <c:pt idx="63">
                  <c:v>-8.2304435703298129</c:v>
                </c:pt>
                <c:pt idx="64">
                  <c:v>-8.1960738426935045</c:v>
                </c:pt>
                <c:pt idx="65">
                  <c:v>-8.1599252396414013</c:v>
                </c:pt>
                <c:pt idx="66">
                  <c:v>-8.1220857457698123</c:v>
                </c:pt>
                <c:pt idx="67">
                  <c:v>-8.0826403545311614</c:v>
                </c:pt>
                <c:pt idx="68">
                  <c:v>-8.0416711591620178</c:v>
                </c:pt>
                <c:pt idx="69">
                  <c:v>-7.9992574409707435</c:v>
                </c:pt>
                <c:pt idx="70">
                  <c:v>-7.9554757550599406</c:v>
                </c:pt>
                <c:pt idx="71">
                  <c:v>-7.9104000135565453</c:v>
                </c:pt>
                <c:pt idx="72">
                  <c:v>-7.8641015664205547</c:v>
                </c:pt>
                <c:pt idx="73">
                  <c:v>-7.8166492799012826</c:v>
                </c:pt>
                <c:pt idx="74">
                  <c:v>-7.7681096127080833</c:v>
                </c:pt>
                <c:pt idx="75">
                  <c:v>-7.7185466899606663</c:v>
                </c:pt>
                <c:pt idx="76">
                  <c:v>-7.6680223749822671</c:v>
                </c:pt>
                <c:pt idx="77">
                  <c:v>-7.6165963389970734</c:v>
                </c:pt>
                <c:pt idx="78">
                  <c:v>-7.5643261287917269</c:v>
                </c:pt>
                <c:pt idx="79">
                  <c:v>-7.51126723239891</c:v>
                </c:pt>
                <c:pt idx="80">
                  <c:v>-7.4574731428594436</c:v>
                </c:pt>
                <c:pt idx="81">
                  <c:v>-7.4029954201177146</c:v>
                </c:pt>
                <c:pt idx="82">
                  <c:v>-7.3478837511037511</c:v>
                </c:pt>
                <c:pt idx="83">
                  <c:v>-7.2921860080536778</c:v>
                </c:pt>
                <c:pt idx="84">
                  <c:v>-7.235948305118896</c:v>
                </c:pt>
                <c:pt idx="85">
                  <c:v>-7.1792150533128805</c:v>
                </c:pt>
                <c:pt idx="86">
                  <c:v>-7.1220290138431235</c:v>
                </c:pt>
                <c:pt idx="87">
                  <c:v>-7.0644313498743827</c:v>
                </c:pt>
                <c:pt idx="88">
                  <c:v>-7.0064616767681205</c:v>
                </c:pt>
                <c:pt idx="89">
                  <c:v>-6.9481581108417689</c:v>
                </c:pt>
                <c:pt idx="90">
                  <c:v>-6.8895573166901238</c:v>
                </c:pt>
                <c:pt idx="91">
                  <c:v>-6.8306945531101189</c:v>
                </c:pt>
                <c:pt idx="92">
                  <c:v>-6.7716037176689916</c:v>
                </c:pt>
                <c:pt idx="93">
                  <c:v>-6.712317389954654</c:v>
                </c:pt>
                <c:pt idx="94">
                  <c:v>-6.6528668735461647</c:v>
                </c:pt>
                <c:pt idx="95">
                  <c:v>-6.5932822367409258</c:v>
                </c:pt>
                <c:pt idx="96">
                  <c:v>-6.5335923520743417</c:v>
                </c:pt>
                <c:pt idx="97">
                  <c:v>-6.4738249346665793</c:v>
                </c:pt>
                <c:pt idx="98">
                  <c:v>-6.414006579430156</c:v>
                </c:pt>
                <c:pt idx="99">
                  <c:v>-6.3541627971710595</c:v>
                </c:pt>
                <c:pt idx="100">
                  <c:v>-6.2943180496152316</c:v>
                </c:pt>
                <c:pt idx="101">
                  <c:v>-6.2344957833913144</c:v>
                </c:pt>
                <c:pt idx="102">
                  <c:v>-6.1747184629997243</c:v>
                </c:pt>
                <c:pt idx="103">
                  <c:v>-6.1150076027971858</c:v>
                </c:pt>
                <c:pt idx="104">
                  <c:v>-6.055383798025149</c:v>
                </c:pt>
                <c:pt idx="105">
                  <c:v>-5.9958667549095974</c:v>
                </c:pt>
                <c:pt idx="106">
                  <c:v>-5.9364753198590563</c:v>
                </c:pt>
                <c:pt idx="107">
                  <c:v>-5.8772275077867846</c:v>
                </c:pt>
                <c:pt idx="108">
                  <c:v>-5.8181405295824655</c:v>
                </c:pt>
                <c:pt idx="109">
                  <c:v>-5.7592308187579313</c:v>
                </c:pt>
                <c:pt idx="110">
                  <c:v>-5.7005140572908024</c:v>
                </c:pt>
                <c:pt idx="111">
                  <c:v>-5.6420052006892272</c:v>
                </c:pt>
                <c:pt idx="112">
                  <c:v>-5.583718502300238</c:v>
                </c:pt>
                <c:pt idx="113">
                  <c:v>-5.5256675368836543</c:v>
                </c:pt>
                <c:pt idx="114">
                  <c:v>-5.4678652234727565</c:v>
                </c:pt>
                <c:pt idx="115">
                  <c:v>-5.4103238475424211</c:v>
                </c:pt>
                <c:pt idx="116">
                  <c:v>-5.3530550825047989</c:v>
                </c:pt>
                <c:pt idx="117">
                  <c:v>-5.2960700105520351</c:v>
                </c:pt>
                <c:pt idx="118">
                  <c:v>-5.2393791428649905</c:v>
                </c:pt>
                <c:pt idx="119">
                  <c:v>-5.182992439206366</c:v>
                </c:pt>
                <c:pt idx="120">
                  <c:v>-5.1269193269161537</c:v>
                </c:pt>
                <c:pt idx="121">
                  <c:v>-5.0711687193267547</c:v>
                </c:pt>
                <c:pt idx="122">
                  <c:v>-5.0157490336146751</c:v>
                </c:pt>
                <c:pt idx="123">
                  <c:v>-4.9606682081052291</c:v>
                </c:pt>
                <c:pt idx="124">
                  <c:v>-4.9059337190461285</c:v>
                </c:pt>
                <c:pt idx="125">
                  <c:v>-4.8515525968655178</c:v>
                </c:pt>
                <c:pt idx="126">
                  <c:v>-4.797531441929423</c:v>
                </c:pt>
                <c:pt idx="127">
                  <c:v>-4.7438764398133175</c:v>
                </c:pt>
                <c:pt idx="128">
                  <c:v>-4.6905933761018987</c:v>
                </c:pt>
                <c:pt idx="129">
                  <c:v>-4.6376876507309976</c:v>
                </c:pt>
                <c:pt idx="130">
                  <c:v>-4.5851642918848921</c:v>
                </c:pt>
                <c:pt idx="131">
                  <c:v>-4.5330279694621227</c:v>
                </c:pt>
                <c:pt idx="132">
                  <c:v>-4.4812830081224586</c:v>
                </c:pt>
                <c:pt idx="133">
                  <c:v>-4.429933399927255</c:v>
                </c:pt>
                <c:pt idx="134">
                  <c:v>-4.3789828165851494</c:v>
                </c:pt>
                <c:pt idx="135">
                  <c:v>-4.3284346213147415</c:v>
                </c:pt>
                <c:pt idx="136">
                  <c:v>-4.2782918803354448</c:v>
                </c:pt>
                <c:pt idx="137">
                  <c:v>-4.2285573739974804</c:v>
                </c:pt>
                <c:pt idx="138">
                  <c:v>-4.1792336075616676</c:v>
                </c:pt>
                <c:pt idx="139">
                  <c:v>-4.1303228216392993</c:v>
                </c:pt>
                <c:pt idx="140">
                  <c:v>-4.0818270023021217</c:v>
                </c:pt>
                <c:pt idx="141">
                  <c:v>-4.0337478908721902</c:v>
                </c:pt>
                <c:pt idx="142">
                  <c:v>-3.9860869934010652</c:v>
                </c:pt>
                <c:pt idx="143">
                  <c:v>-3.9388455898474808</c:v>
                </c:pt>
                <c:pt idx="144">
                  <c:v>-3.8920247429624832</c:v>
                </c:pt>
                <c:pt idx="145">
                  <c:v>-3.8456253068906663</c:v>
                </c:pt>
                <c:pt idx="146">
                  <c:v>-3.799647935495932</c:v>
                </c:pt>
                <c:pt idx="147">
                  <c:v>-3.7540930904199667</c:v>
                </c:pt>
                <c:pt idx="148">
                  <c:v>-3.7089610488813638</c:v>
                </c:pt>
                <c:pt idx="149">
                  <c:v>-3.6642519112231207</c:v>
                </c:pt>
                <c:pt idx="150">
                  <c:v>-3.6199656082159919</c:v>
                </c:pt>
                <c:pt idx="151">
                  <c:v>-3.5761019081249907</c:v>
                </c:pt>
                <c:pt idx="152">
                  <c:v>-3.5326604235460843</c:v>
                </c:pt>
                <c:pt idx="153">
                  <c:v>-3.4896406180199881</c:v>
                </c:pt>
                <c:pt idx="154">
                  <c:v>-3.4470418124296702</c:v>
                </c:pt>
                <c:pt idx="155">
                  <c:v>-3.4048631911881113</c:v>
                </c:pt>
                <c:pt idx="156">
                  <c:v>-3.3631038082225357</c:v>
                </c:pt>
                <c:pt idx="157">
                  <c:v>-3.3217625927612744</c:v>
                </c:pt>
                <c:pt idx="158">
                  <c:v>-3.280838354929172</c:v>
                </c:pt>
                <c:pt idx="159">
                  <c:v>-3.2403297911572864</c:v>
                </c:pt>
                <c:pt idx="160">
                  <c:v>-3.2002354894124942</c:v>
                </c:pt>
                <c:pt idx="161">
                  <c:v>-3.160553934252412</c:v>
                </c:pt>
                <c:pt idx="162">
                  <c:v>-3.1212835117109345</c:v>
                </c:pt>
                <c:pt idx="163">
                  <c:v>-3.0824225140194876</c:v>
                </c:pt>
                <c:pt idx="164">
                  <c:v>-3.043969144168968</c:v>
                </c:pt>
                <c:pt idx="165">
                  <c:v>-3.0059215203172247</c:v>
                </c:pt>
                <c:pt idx="166">
                  <c:v>-2.9682776800467434</c:v>
                </c:pt>
                <c:pt idx="167">
                  <c:v>-2.9310355844770961</c:v>
                </c:pt>
                <c:pt idx="168">
                  <c:v>-2.89419312223658</c:v>
                </c:pt>
                <c:pt idx="169">
                  <c:v>-2.8577481132973475</c:v>
                </c:pt>
                <c:pt idx="170">
                  <c:v>-2.8216983126781532</c:v>
                </c:pt>
                <c:pt idx="171">
                  <c:v>-2.7860414140188241</c:v>
                </c:pt>
                <c:pt idx="172">
                  <c:v>-2.7507750530303312</c:v>
                </c:pt>
                <c:pt idx="173">
                  <c:v>-2.7158968108243111</c:v>
                </c:pt>
                <c:pt idx="174">
                  <c:v>-2.6814042171257046</c:v>
                </c:pt>
                <c:pt idx="175">
                  <c:v>-2.6472947533721465</c:v>
                </c:pt>
                <c:pt idx="176">
                  <c:v>-2.6135658557035746</c:v>
                </c:pt>
                <c:pt idx="177">
                  <c:v>-2.5802149178454328</c:v>
                </c:pt>
                <c:pt idx="178">
                  <c:v>-2.5472392938887944</c:v>
                </c:pt>
                <c:pt idx="179">
                  <c:v>-2.5146363009705652</c:v>
                </c:pt>
                <c:pt idx="180">
                  <c:v>-2.4824032218568823</c:v>
                </c:pt>
                <c:pt idx="181">
                  <c:v>-2.4505373074327021</c:v>
                </c:pt>
                <c:pt idx="182">
                  <c:v>-2.4190357791005175</c:v>
                </c:pt>
                <c:pt idx="183">
                  <c:v>-2.3878958310910354</c:v>
                </c:pt>
                <c:pt idx="184">
                  <c:v>-2.3571146326885355</c:v>
                </c:pt>
                <c:pt idx="185">
                  <c:v>-2.326689330373628</c:v>
                </c:pt>
                <c:pt idx="186">
                  <c:v>-2.2966170498859708</c:v>
                </c:pt>
                <c:pt idx="187">
                  <c:v>-2.2668948982094634</c:v>
                </c:pt>
                <c:pt idx="188">
                  <c:v>-2.237519965482381</c:v>
                </c:pt>
                <c:pt idx="189">
                  <c:v>-2.2084893268347816</c:v>
                </c:pt>
                <c:pt idx="190">
                  <c:v>-2.1798000441555234</c:v>
                </c:pt>
                <c:pt idx="191">
                  <c:v>-2.1514491677911032</c:v>
                </c:pt>
                <c:pt idx="192">
                  <c:v>-2.1234337381784814</c:v>
                </c:pt>
                <c:pt idx="193">
                  <c:v>-2.0957507874140084</c:v>
                </c:pt>
                <c:pt idx="194">
                  <c:v>-2.0683973407604679</c:v>
                </c:pt>
                <c:pt idx="195">
                  <c:v>-2.0413704180942509</c:v>
                </c:pt>
                <c:pt idx="196">
                  <c:v>-2.0146670352945408</c:v>
                </c:pt>
                <c:pt idx="197">
                  <c:v>-1.9882842055764072</c:v>
                </c:pt>
                <c:pt idx="198">
                  <c:v>-1.962218940769596</c:v>
                </c:pt>
                <c:pt idx="199">
                  <c:v>-1.9364682525447703</c:v>
                </c:pt>
                <c:pt idx="200">
                  <c:v>-1.9110291535889237</c:v>
                </c:pt>
                <c:pt idx="201">
                  <c:v>-1.8858986587315778</c:v>
                </c:pt>
                <c:pt idx="202">
                  <c:v>-1.8610737860234168</c:v>
                </c:pt>
                <c:pt idx="203">
                  <c:v>-1.836551557768862</c:v>
                </c:pt>
                <c:pt idx="204">
                  <c:v>-1.8123290015141331</c:v>
                </c:pt>
                <c:pt idx="205">
                  <c:v>-1.7884031509922338</c:v>
                </c:pt>
                <c:pt idx="206">
                  <c:v>-1.7647710470262923</c:v>
                </c:pt>
                <c:pt idx="207">
                  <c:v>-1.7414297383926296</c:v>
                </c:pt>
                <c:pt idx="208">
                  <c:v>-1.7183762826448803</c:v>
                </c:pt>
                <c:pt idx="209">
                  <c:v>-1.6956077469004864</c:v>
                </c:pt>
                <c:pt idx="210">
                  <c:v>-1.6731212085907765</c:v>
                </c:pt>
                <c:pt idx="211">
                  <c:v>-1.6509137561758951</c:v>
                </c:pt>
                <c:pt idx="212">
                  <c:v>-1.628982489825727</c:v>
                </c:pt>
                <c:pt idx="213">
                  <c:v>-1.6073245220679795</c:v>
                </c:pt>
                <c:pt idx="214">
                  <c:v>-1.5859369784045318</c:v>
                </c:pt>
                <c:pt idx="215">
                  <c:v>-1.564816997897108</c:v>
                </c:pt>
                <c:pt idx="216">
                  <c:v>-1.5439617337233507</c:v>
                </c:pt>
                <c:pt idx="217">
                  <c:v>-1.5233683537042815</c:v>
                </c:pt>
                <c:pt idx="218">
                  <c:v>-1.5030340408041372</c:v>
                </c:pt>
                <c:pt idx="219">
                  <c:v>-1.4829559936035381</c:v>
                </c:pt>
                <c:pt idx="220">
                  <c:v>-1.4631314267468991</c:v>
                </c:pt>
                <c:pt idx="221">
                  <c:v>-1.4435575713649937</c:v>
                </c:pt>
                <c:pt idx="222">
                  <c:v>-1.4242316754735169</c:v>
                </c:pt>
                <c:pt idx="223">
                  <c:v>-1.4051510043485078</c:v>
                </c:pt>
                <c:pt idx="224">
                  <c:v>-1.3863128408794334</c:v>
                </c:pt>
                <c:pt idx="225">
                  <c:v>-1.3677144859007235</c:v>
                </c:pt>
                <c:pt idx="226">
                  <c:v>-1.3493532585025301</c:v>
                </c:pt>
                <c:pt idx="227">
                  <c:v>-1.3312264963214362</c:v>
                </c:pt>
                <c:pt idx="228">
                  <c:v>-1.313331555811855</c:v>
                </c:pt>
                <c:pt idx="229">
                  <c:v>-1.2956658124987943</c:v>
                </c:pt>
                <c:pt idx="230">
                  <c:v>-1.278226661212662</c:v>
                </c:pt>
                <c:pt idx="231">
                  <c:v>-1.2610115163067983</c:v>
                </c:pt>
                <c:pt idx="232">
                  <c:v>-1.2440178118583112</c:v>
                </c:pt>
                <c:pt idx="233">
                  <c:v>-1.227243001852883</c:v>
                </c:pt>
                <c:pt idx="234">
                  <c:v>-1.2106845603541068</c:v>
                </c:pt>
                <c:pt idx="235">
                  <c:v>-1.1943399816579421</c:v>
                </c:pt>
                <c:pt idx="236">
                  <c:v>-1.178206780432856</c:v>
                </c:pt>
                <c:pt idx="237">
                  <c:v>-1.1622824918461516</c:v>
                </c:pt>
                <c:pt idx="238">
                  <c:v>-1.1465646716770728</c:v>
                </c:pt>
                <c:pt idx="239">
                  <c:v>-1.1310508964171173</c:v>
                </c:pt>
                <c:pt idx="240">
                  <c:v>-1.1157387633581037</c:v>
                </c:pt>
                <c:pt idx="241">
                  <c:v>-1.1006258906684463</c:v>
                </c:pt>
                <c:pt idx="242">
                  <c:v>-1.0857099174580822</c:v>
                </c:pt>
                <c:pt idx="243">
                  <c:v>-1.07098850383254</c:v>
                </c:pt>
                <c:pt idx="244">
                  <c:v>-1.0564593309365231</c:v>
                </c:pt>
                <c:pt idx="245">
                  <c:v>-1.0421201009874781</c:v>
                </c:pt>
                <c:pt idx="246">
                  <c:v>-1.02796853729951</c:v>
                </c:pt>
                <c:pt idx="247">
                  <c:v>-1.0140023842980659</c:v>
                </c:pt>
                <c:pt idx="248">
                  <c:v>-1.0002194075257487</c:v>
                </c:pt>
                <c:pt idx="249">
                  <c:v>-0.98661739363962042</c:v>
                </c:pt>
                <c:pt idx="250">
                  <c:v>-0.97319415040037938</c:v>
                </c:pt>
                <c:pt idx="251">
                  <c:v>-0.95994750665371031</c:v>
                </c:pt>
                <c:pt idx="252">
                  <c:v>-0.9468753123041771</c:v>
                </c:pt>
                <c:pt idx="253">
                  <c:v>-0.93397543828195695</c:v>
                </c:pt>
                <c:pt idx="254">
                  <c:v>-0.92124577650273232</c:v>
                </c:pt>
                <c:pt idx="255">
                  <c:v>-0.90868423982104307</c:v>
                </c:pt>
                <c:pt idx="256">
                  <c:v>-0.89628876197737606</c:v>
                </c:pt>
                <c:pt idx="257">
                  <c:v>-0.88405729753929863</c:v>
                </c:pt>
                <c:pt idx="258">
                  <c:v>-0.87198782183687162</c:v>
                </c:pt>
                <c:pt idx="259">
                  <c:v>-0.86007833089263253</c:v>
                </c:pt>
                <c:pt idx="260">
                  <c:v>-0.84832684134641401</c:v>
                </c:pt>
                <c:pt idx="261">
                  <c:v>-0.8367313903751441</c:v>
                </c:pt>
                <c:pt idx="262">
                  <c:v>-0.82529003560805014</c:v>
                </c:pt>
                <c:pt idx="263">
                  <c:v>-0.8140008550372958</c:v>
                </c:pt>
                <c:pt idx="264">
                  <c:v>-0.80286194692442825</c:v>
                </c:pt>
                <c:pt idx="265">
                  <c:v>-0.79187142970270152</c:v>
                </c:pt>
                <c:pt idx="266">
                  <c:v>-0.78102744187565665</c:v>
                </c:pt>
                <c:pt idx="267">
                  <c:v>-0.77032814191199872</c:v>
                </c:pt>
                <c:pt idx="268">
                  <c:v>-0.75977170813706651</c:v>
                </c:pt>
                <c:pt idx="269">
                  <c:v>-0.74935633862098805</c:v>
                </c:pt>
                <c:pt idx="270">
                  <c:v>-0.73908025106383002</c:v>
                </c:pt>
                <c:pt idx="271">
                  <c:v>-0.72894168267777559</c:v>
                </c:pt>
                <c:pt idx="272">
                  <c:v>-0.71893889006661593</c:v>
                </c:pt>
                <c:pt idx="273">
                  <c:v>-0.70907014910257415</c:v>
                </c:pt>
                <c:pt idx="274">
                  <c:v>-0.69933375480082083</c:v>
                </c:pt>
                <c:pt idx="275">
                  <c:v>-0.68972802119161425</c:v>
                </c:pt>
                <c:pt idx="276">
                  <c:v>-0.68025128119038114</c:v>
                </c:pt>
                <c:pt idx="277">
                  <c:v>-0.67090188646572801</c:v>
                </c:pt>
                <c:pt idx="278">
                  <c:v>-0.66167820730568527</c:v>
                </c:pt>
                <c:pt idx="279">
                  <c:v>-0.65257863248215076</c:v>
                </c:pt>
                <c:pt idx="280">
                  <c:v>-0.64360156911378663</c:v>
                </c:pt>
                <c:pt idx="281">
                  <c:v>-0.6347454425273571</c:v>
                </c:pt>
                <c:pt idx="282">
                  <c:v>-0.62600869611778898</c:v>
                </c:pt>
                <c:pt idx="283">
                  <c:v>-0.61738979120692861</c:v>
                </c:pt>
                <c:pt idx="284">
                  <c:v>-0.60888720690112885</c:v>
                </c:pt>
                <c:pt idx="285">
                  <c:v>-0.60049943994784505</c:v>
                </c:pt>
                <c:pt idx="286">
                  <c:v>-0.59222500459123339</c:v>
                </c:pt>
                <c:pt idx="287">
                  <c:v>-0.58406243242695832</c:v>
                </c:pt>
                <c:pt idx="288">
                  <c:v>-0.57601027225617529</c:v>
                </c:pt>
                <c:pt idx="289">
                  <c:v>-0.56806708993889254</c:v>
                </c:pt>
                <c:pt idx="290">
                  <c:v>-0.56023146824671699</c:v>
                </c:pt>
                <c:pt idx="291">
                  <c:v>-0.55250200671515048</c:v>
                </c:pt>
                <c:pt idx="292">
                  <c:v>-0.54487732149538493</c:v>
                </c:pt>
                <c:pt idx="293">
                  <c:v>-0.53735604520581715</c:v>
                </c:pt>
                <c:pt idx="294">
                  <c:v>-0.52993682678323628</c:v>
                </c:pt>
                <c:pt idx="295">
                  <c:v>-0.52261833133386715</c:v>
                </c:pt>
                <c:pt idx="296">
                  <c:v>-0.51539923998420667</c:v>
                </c:pt>
                <c:pt idx="297">
                  <c:v>-0.50827824973182856</c:v>
                </c:pt>
                <c:pt idx="298">
                  <c:v>-0.50125407329615235</c:v>
                </c:pt>
                <c:pt idx="299">
                  <c:v>-0.49432543896929393</c:v>
                </c:pt>
                <c:pt idx="300">
                  <c:v>-0.48749109046696287</c:v>
                </c:pt>
                <c:pt idx="301">
                  <c:v>-0.48074978677956282</c:v>
                </c:pt>
                <c:pt idx="302">
                  <c:v>-0.47410030202346071</c:v>
                </c:pt>
                <c:pt idx="303">
                  <c:v>-0.46754142529257192</c:v>
                </c:pt>
                <c:pt idx="304">
                  <c:v>-0.46107196051017402</c:v>
                </c:pt>
                <c:pt idx="305">
                  <c:v>-0.45469072628113222</c:v>
                </c:pt>
                <c:pt idx="306">
                  <c:v>-0.44839655574447301</c:v>
                </c:pt>
                <c:pt idx="307">
                  <c:v>-0.44218829642644841</c:v>
                </c:pt>
                <c:pt idx="308">
                  <c:v>-0.43606481009400372</c:v>
                </c:pt>
                <c:pt idx="309">
                  <c:v>-0.43002497260881334</c:v>
                </c:pt>
                <c:pt idx="310">
                  <c:v>-0.42406767378183952</c:v>
                </c:pt>
                <c:pt idx="311">
                  <c:v>-0.41819181722847332</c:v>
                </c:pt>
                <c:pt idx="312">
                  <c:v>-0.41239632022430051</c:v>
                </c:pt>
                <c:pt idx="313">
                  <c:v>-0.40668011356149614</c:v>
                </c:pt>
                <c:pt idx="314">
                  <c:v>-0.40104214140591177</c:v>
                </c:pt>
                <c:pt idx="315">
                  <c:v>-0.39548136115485</c:v>
                </c:pt>
                <c:pt idx="316">
                  <c:v>-0.38999674329557443</c:v>
                </c:pt>
                <c:pt idx="317">
                  <c:v>-0.3845872712645787</c:v>
                </c:pt>
                <c:pt idx="318">
                  <c:v>-0.37925194130761825</c:v>
                </c:pt>
                <c:pt idx="319">
                  <c:v>-0.37398976234056025</c:v>
                </c:pt>
                <c:pt idx="320">
                  <c:v>-0.36879975581104002</c:v>
                </c:pt>
                <c:pt idx="321">
                  <c:v>-0.36368095556096741</c:v>
                </c:pt>
                <c:pt idx="322">
                  <c:v>-0.35863240768989041</c:v>
                </c:pt>
                <c:pt idx="323">
                  <c:v>-0.35365317041923627</c:v>
                </c:pt>
                <c:pt idx="324">
                  <c:v>-0.34874231395745003</c:v>
                </c:pt>
                <c:pt idx="325">
                  <c:v>-0.34389892036603714</c:v>
                </c:pt>
                <c:pt idx="326">
                  <c:v>-0.3391220834265401</c:v>
                </c:pt>
                <c:pt idx="327">
                  <c:v>-0.33441090850844379</c:v>
                </c:pt>
                <c:pt idx="328">
                  <c:v>-0.3297645124380395</c:v>
                </c:pt>
                <c:pt idx="329">
                  <c:v>-0.32518202336824709</c:v>
                </c:pt>
                <c:pt idx="330">
                  <c:v>-0.32066258064941244</c:v>
                </c:pt>
                <c:pt idx="331">
                  <c:v>-0.31620533470109302</c:v>
                </c:pt>
                <c:pt idx="332">
                  <c:v>-0.31180944688482681</c:v>
                </c:pt>
                <c:pt idx="333">
                  <c:v>-0.30747408937791648</c:v>
                </c:pt>
                <c:pt idx="334">
                  <c:v>-0.30319844504820831</c:v>
                </c:pt>
                <c:pt idx="335">
                  <c:v>-0.29898170732990209</c:v>
                </c:pt>
                <c:pt idx="336">
                  <c:v>-0.29482308010037322</c:v>
                </c:pt>
                <c:pt idx="337">
                  <c:v>-0.29072177755802847</c:v>
                </c:pt>
                <c:pt idx="338">
                  <c:v>-0.28667702410119755</c:v>
                </c:pt>
                <c:pt idx="339">
                  <c:v>-0.28268805420805487</c:v>
                </c:pt>
                <c:pt idx="340">
                  <c:v>-0.27875411231759317</c:v>
                </c:pt>
                <c:pt idx="341">
                  <c:v>-0.27487445271163635</c:v>
                </c:pt>
                <c:pt idx="342">
                  <c:v>-0.27104833939790302</c:v>
                </c:pt>
                <c:pt idx="343">
                  <c:v>-0.26727504599411844</c:v>
                </c:pt>
                <c:pt idx="344">
                  <c:v>-0.26355385561318001</c:v>
                </c:pt>
                <c:pt idx="345">
                  <c:v>-0.25988406074937714</c:v>
                </c:pt>
                <c:pt idx="346">
                  <c:v>-0.25626496316566283</c:v>
                </c:pt>
                <c:pt idx="347">
                  <c:v>-0.25269587378197983</c:v>
                </c:pt>
                <c:pt idx="348">
                  <c:v>-0.24917611256464578</c:v>
                </c:pt>
                <c:pt idx="349">
                  <c:v>-0.24570500841678328</c:v>
                </c:pt>
                <c:pt idx="350">
                  <c:v>-0.2422818990698147</c:v>
                </c:pt>
                <c:pt idx="351">
                  <c:v>-0.23890613097599447</c:v>
                </c:pt>
                <c:pt idx="352">
                  <c:v>-0.23557705920200758</c:v>
                </c:pt>
                <c:pt idx="353">
                  <c:v>-0.23229404732359971</c:v>
                </c:pt>
                <c:pt idx="354">
                  <c:v>-0.22905646732126786</c:v>
                </c:pt>
                <c:pt idx="355">
                  <c:v>-0.22586369947698356</c:v>
                </c:pt>
                <c:pt idx="356">
                  <c:v>-0.22271513227196016</c:v>
                </c:pt>
                <c:pt idx="357">
                  <c:v>-0.21961016228546074</c:v>
                </c:pt>
                <c:pt idx="358">
                  <c:v>-0.21654819409463222</c:v>
                </c:pt>
                <c:pt idx="359">
                  <c:v>-0.21352864017537579</c:v>
                </c:pt>
                <c:pt idx="360">
                  <c:v>-0.21055092080423987</c:v>
                </c:pt>
                <c:pt idx="361">
                  <c:v>-0.20761446396133409</c:v>
                </c:pt>
                <c:pt idx="362">
                  <c:v>-0.20471870523426572</c:v>
                </c:pt>
                <c:pt idx="363">
                  <c:v>-0.20186308772308115</c:v>
                </c:pt>
                <c:pt idx="364">
                  <c:v>-0.19904706194622074</c:v>
                </c:pt>
                <c:pt idx="365">
                  <c:v>-0.19627008574747409</c:v>
                </c:pt>
                <c:pt idx="366">
                  <c:v>-0.19353162420393283</c:v>
                </c:pt>
                <c:pt idx="367">
                  <c:v>-0.19083114953493685</c:v>
                </c:pt>
                <c:pt idx="368">
                  <c:v>-0.18816814101200291</c:v>
                </c:pt>
                <c:pt idx="369">
                  <c:v>-0.18554208486974183</c:v>
                </c:pt>
                <c:pt idx="370">
                  <c:v>-0.18295247421774025</c:v>
                </c:pt>
                <c:pt idx="371">
                  <c:v>-0.18039880895342075</c:v>
                </c:pt>
                <c:pt idx="372">
                  <c:v>-0.17788059567585807</c:v>
                </c:pt>
                <c:pt idx="373">
                  <c:v>-0.175397347600556</c:v>
                </c:pt>
                <c:pt idx="374">
                  <c:v>-0.17294858447517167</c:v>
                </c:pt>
                <c:pt idx="375">
                  <c:v>-0.17053383249618406</c:v>
                </c:pt>
                <c:pt idx="376">
                  <c:v>-0.16815262422650176</c:v>
                </c:pt>
                <c:pt idx="377">
                  <c:v>-0.16580449851399734</c:v>
                </c:pt>
                <c:pt idx="378">
                  <c:v>-0.16348900041096859</c:v>
                </c:pt>
                <c:pt idx="379">
                  <c:v>-0.16120568109451436</c:v>
                </c:pt>
                <c:pt idx="380">
                  <c:v>-0.1589540977878211</c:v>
                </c:pt>
                <c:pt idx="381">
                  <c:v>-0.15673381368235334</c:v>
                </c:pt>
                <c:pt idx="382">
                  <c:v>-0.15454439786093735</c:v>
                </c:pt>
                <c:pt idx="383">
                  <c:v>-0.15238542522173648</c:v>
                </c:pt>
                <c:pt idx="384">
                  <c:v>-0.15025647640310519</c:v>
                </c:pt>
                <c:pt idx="385">
                  <c:v>-0.14815713770932021</c:v>
                </c:pt>
                <c:pt idx="386">
                  <c:v>-0.14608700103717653</c:v>
                </c:pt>
                <c:pt idx="387">
                  <c:v>-0.14404566380344491</c:v>
                </c:pt>
                <c:pt idx="388">
                  <c:v>-0.1420327288731803</c:v>
                </c:pt>
                <c:pt idx="389">
                  <c:v>-0.14004780448887635</c:v>
                </c:pt>
                <c:pt idx="390">
                  <c:v>-0.13809050420045843</c:v>
                </c:pt>
                <c:pt idx="391">
                  <c:v>-0.13616044679610509</c:v>
                </c:pt>
                <c:pt idx="392">
                  <c:v>-0.1342572562338939</c:v>
                </c:pt>
                <c:pt idx="393">
                  <c:v>-0.13238056157426301</c:v>
                </c:pt>
                <c:pt idx="394">
                  <c:v>-0.13052999691327882</c:v>
                </c:pt>
                <c:pt idx="395">
                  <c:v>-0.12870520131670754</c:v>
                </c:pt>
                <c:pt idx="396">
                  <c:v>-0.12690581875487672</c:v>
                </c:pt>
                <c:pt idx="397">
                  <c:v>-0.12513149803832441</c:v>
                </c:pt>
                <c:pt idx="398">
                  <c:v>-0.12338189275422655</c:v>
                </c:pt>
                <c:pt idx="399">
                  <c:v>-0.12165666120359393</c:v>
                </c:pt>
                <c:pt idx="400">
                  <c:v>-0.11995546633923414</c:v>
                </c:pt>
                <c:pt idx="401">
                  <c:v>-0.11827797570446819</c:v>
                </c:pt>
                <c:pt idx="402">
                  <c:v>-0.11662386137259763</c:v>
                </c:pt>
                <c:pt idx="403">
                  <c:v>-0.11499279988710907</c:v>
                </c:pt>
                <c:pt idx="404">
                  <c:v>-0.11338447220261762</c:v>
                </c:pt>
                <c:pt idx="405">
                  <c:v>-0.1117985636265323</c:v>
                </c:pt>
                <c:pt idx="406">
                  <c:v>-0.11023476376144302</c:v>
                </c:pt>
                <c:pt idx="407">
                  <c:v>-0.10869276644821843</c:v>
                </c:pt>
                <c:pt idx="408">
                  <c:v>-0.10717226970980841</c:v>
                </c:pt>
                <c:pt idx="409">
                  <c:v>-0.10567297569574444</c:v>
                </c:pt>
                <c:pt idx="410">
                  <c:v>-0.10419459062732782</c:v>
                </c:pt>
                <c:pt idx="411">
                  <c:v>-0.10273682474350411</c:v>
                </c:pt>
                <c:pt idx="412">
                  <c:v>-0.10129939224740959</c:v>
                </c:pt>
                <c:pt idx="413">
                  <c:v>-9.9882011253588587E-2</c:v>
                </c:pt>
                <c:pt idx="414">
                  <c:v>-9.8484403735871223E-2</c:v>
                </c:pt>
                <c:pt idx="415">
                  <c:v>-9.710629547590556E-2</c:v>
                </c:pt>
                <c:pt idx="416">
                  <c:v>-9.5747416012337272E-2</c:v>
                </c:pt>
                <c:pt idx="417">
                  <c:v>-9.4407498590628941E-2</c:v>
                </c:pt>
                <c:pt idx="418">
                  <c:v>-9.3086280113513359E-2</c:v>
                </c:pt>
                <c:pt idx="419">
                  <c:v>-9.1783501092072756E-2</c:v>
                </c:pt>
                <c:pt idx="420">
                  <c:v>-9.0498905597438131E-2</c:v>
                </c:pt>
                <c:pt idx="421">
                  <c:v>-8.9232241213100333E-2</c:v>
                </c:pt>
                <c:pt idx="422">
                  <c:v>-8.7983258987827995E-2</c:v>
                </c:pt>
                <c:pt idx="423">
                  <c:v>-8.6751713389184124E-2</c:v>
                </c:pt>
                <c:pt idx="424">
                  <c:v>-8.5537362257635377E-2</c:v>
                </c:pt>
                <c:pt idx="425">
                  <c:v>-8.4339966761247345E-2</c:v>
                </c:pt>
                <c:pt idx="426">
                  <c:v>-8.3159291350958148E-2</c:v>
                </c:pt>
                <c:pt idx="427">
                  <c:v>-8.1995103716426473E-2</c:v>
                </c:pt>
                <c:pt idx="428">
                  <c:v>-8.0847174742443836E-2</c:v>
                </c:pt>
                <c:pt idx="429">
                  <c:v>-7.9715278465907896E-2</c:v>
                </c:pt>
                <c:pt idx="430">
                  <c:v>-7.8599192033348836E-2</c:v>
                </c:pt>
                <c:pt idx="431">
                  <c:v>-7.7498695659002095E-2</c:v>
                </c:pt>
                <c:pt idx="432">
                  <c:v>-7.6413572583422573E-2</c:v>
                </c:pt>
                <c:pt idx="433">
                  <c:v>-7.5343609032632611E-2</c:v>
                </c:pt>
                <c:pt idx="434">
                  <c:v>-7.4288594177798845E-2</c:v>
                </c:pt>
                <c:pt idx="435">
                  <c:v>-7.32483200954301E-2</c:v>
                </c:pt>
                <c:pt idx="436">
                  <c:v>-7.2222581728092108E-2</c:v>
                </c:pt>
                <c:pt idx="437">
                  <c:v>-7.1211176845631982E-2</c:v>
                </c:pt>
                <c:pt idx="438">
                  <c:v>-7.0213906006905691E-2</c:v>
                </c:pt>
                <c:pt idx="439">
                  <c:v>-6.9230572522005068E-2</c:v>
                </c:pt>
                <c:pt idx="440">
                  <c:v>-6.8260982414975108E-2</c:v>
                </c:pt>
                <c:pt idx="441">
                  <c:v>-6.7304944387018756E-2</c:v>
                </c:pt>
                <c:pt idx="442">
                  <c:v>-6.6362269780181449E-2</c:v>
                </c:pt>
                <c:pt idx="443">
                  <c:v>-6.5432772541510545E-2</c:v>
                </c:pt>
                <c:pt idx="444">
                  <c:v>-6.451626918768355E-2</c:v>
                </c:pt>
                <c:pt idx="445">
                  <c:v>-6.3612578770099945E-2</c:v>
                </c:pt>
                <c:pt idx="446">
                  <c:v>-6.2721522840430616E-2</c:v>
                </c:pt>
                <c:pt idx="447">
                  <c:v>-6.1842925416619322E-2</c:v>
                </c:pt>
                <c:pt idx="448">
                  <c:v>-6.0976612949331543E-2</c:v>
                </c:pt>
                <c:pt idx="449">
                  <c:v>-6.0122414288843545E-2</c:v>
                </c:pt>
                <c:pt idx="450">
                  <c:v>-5.9280160652368824E-2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fit_1NN_HCP!$E$19:$E$469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fit_1NN_HCP!$H$19:$H$469</c:f>
              <c:numCache>
                <c:formatCode>0.0000</c:formatCode>
                <c:ptCount val="451"/>
                <c:pt idx="0">
                  <c:v>8.7436435661331219E-2</c:v>
                </c:pt>
                <c:pt idx="1">
                  <c:v>-4.1074058000977699E-3</c:v>
                </c:pt>
                <c:pt idx="2">
                  <c:v>-9.1862564587143022E-2</c:v>
                </c:pt>
                <c:pt idx="3">
                  <c:v>-0.17595105394825186</c:v>
                </c:pt>
                <c:pt idx="4">
                  <c:v>-0.25649130659439512</c:v>
                </c:pt>
                <c:pt idx="5">
                  <c:v>-0.3335982748407052</c:v>
                </c:pt>
                <c:pt idx="6">
                  <c:v>-0.40738352803301187</c:v>
                </c:pt>
                <c:pt idx="7">
                  <c:v>-0.47795534733118461</c:v>
                </c:pt>
                <c:pt idx="8">
                  <c:v>-0.54541881791930769</c:v>
                </c:pt>
                <c:pt idx="9">
                  <c:v>-0.60987591871090419</c:v>
                </c:pt>
                <c:pt idx="10">
                  <c:v>-0.67142560961564979</c:v>
                </c:pt>
                <c:pt idx="11">
                  <c:v>-0.73016391643229095</c:v>
                </c:pt>
                <c:pt idx="12">
                  <c:v>-0.78618401343079281</c:v>
                </c:pt>
                <c:pt idx="13">
                  <c:v>-0.8395763036851126</c:v>
                </c:pt>
                <c:pt idx="14">
                  <c:v>-0.89042849721638495</c:v>
                </c:pt>
                <c:pt idx="15">
                  <c:v>-0.93882568700475355</c:v>
                </c:pt>
                <c:pt idx="16">
                  <c:v>-0.98485042292656622</c:v>
                </c:pt>
                <c:pt idx="17">
                  <c:v>-1.0285827836721708</c:v>
                </c:pt>
                <c:pt idx="18">
                  <c:v>-1.0701004466981023</c:v>
                </c:pt>
                <c:pt idx="19">
                  <c:v>-1.1094787562660624</c:v>
                </c:pt>
                <c:pt idx="20">
                  <c:v>-1.1467907896197063</c:v>
                </c:pt>
                <c:pt idx="21">
                  <c:v>-1.1821074213489364</c:v>
                </c:pt>
                <c:pt idx="22">
                  <c:v>-1.2154973859900853</c:v>
                </c:pt>
                <c:pt idx="23">
                  <c:v>-1.2470273389091255</c:v>
                </c:pt>
                <c:pt idx="24">
                  <c:v>-1.276761915513791</c:v>
                </c:pt>
                <c:pt idx="25">
                  <c:v>-1.3047637888393084</c:v>
                </c:pt>
                <c:pt idx="26">
                  <c:v>-1.3310937255512596</c:v>
                </c:pt>
                <c:pt idx="27">
                  <c:v>-1.3558106404079557</c:v>
                </c:pt>
                <c:pt idx="28">
                  <c:v>-1.3789716492235946</c:v>
                </c:pt>
                <c:pt idx="29">
                  <c:v>-1.4006321203723957</c:v>
                </c:pt>
                <c:pt idx="30">
                  <c:v>-1.420845724872831</c:v>
                </c:pt>
                <c:pt idx="31">
                  <c:v>-1.4396644850900859</c:v>
                </c:pt>
                <c:pt idx="32">
                  <c:v>-1.4571388220938268</c:v>
                </c:pt>
                <c:pt idx="33">
                  <c:v>-1.4733176017074281</c:v>
                </c:pt>
                <c:pt idx="34">
                  <c:v>-1.4882481792838267</c:v>
                </c:pt>
                <c:pt idx="35">
                  <c:v>-1.5019764432422713</c:v>
                </c:pt>
                <c:pt idx="36">
                  <c:v>-1.5145468573993082</c:v>
                </c:pt>
                <c:pt idx="37">
                  <c:v>-1.5260025021264925</c:v>
                </c:pt>
                <c:pt idx="38">
                  <c:v>-1.5363851143664347</c:v>
                </c:pt>
                <c:pt idx="39">
                  <c:v>-1.5457351265379753</c:v>
                </c:pt>
                <c:pt idx="40">
                  <c:v>-1.5540917043604643</c:v>
                </c:pt>
                <c:pt idx="41">
                  <c:v>-1.5614927836263255</c:v>
                </c:pt>
                <c:pt idx="42">
                  <c:v>-1.5679751059503209</c:v>
                </c:pt>
                <c:pt idx="43">
                  <c:v>-1.5735742535231829</c:v>
                </c:pt>
                <c:pt idx="44">
                  <c:v>-1.5783246828965423</c:v>
                </c:pt>
                <c:pt idx="45">
                  <c:v>-1.5822597578253708</c:v>
                </c:pt>
                <c:pt idx="46">
                  <c:v>-1.5854117811934769</c:v>
                </c:pt>
                <c:pt idx="47">
                  <c:v>-1.5878120260468889</c:v>
                </c:pt>
                <c:pt idx="48">
                  <c:v>-1.5894907657593329</c:v>
                </c:pt>
                <c:pt idx="49">
                  <c:v>-1.5904773033533541</c:v>
                </c:pt>
                <c:pt idx="50">
                  <c:v>-1.5908</c:v>
                </c:pt>
                <c:pt idx="51">
                  <c:v>-1.5904863027194043</c:v>
                </c:pt>
                <c:pt idx="52">
                  <c:v>-1.5895627713039802</c:v>
                </c:pt>
                <c:pt idx="53">
                  <c:v>-1.5880551044853848</c:v>
                </c:pt>
                <c:pt idx="54">
                  <c:v>-1.5859881653658414</c:v>
                </c:pt>
                <c:pt idx="55">
                  <c:v>-1.583386006133858</c:v>
                </c:pt>
                <c:pt idx="56">
                  <c:v>-1.5802718920838557</c:v>
                </c:pt>
                <c:pt idx="57">
                  <c:v>-1.5766683249586892</c:v>
                </c:pt>
                <c:pt idx="58">
                  <c:v>-1.5725970656335539</c:v>
                </c:pt>
                <c:pt idx="59">
                  <c:v>-1.5680791561592609</c:v>
                </c:pt>
                <c:pt idx="60">
                  <c:v>-1.5631349411823954</c:v>
                </c:pt>
                <c:pt idx="61">
                  <c:v>-1.5577840887594077</c:v>
                </c:pt>
                <c:pt idx="62">
                  <c:v>-1.5520456105812188</c:v>
                </c:pt>
                <c:pt idx="63">
                  <c:v>-1.5459378816244969</c:v>
                </c:pt>
                <c:pt idx="64">
                  <c:v>-1.5394786592453131</c:v>
                </c:pt>
                <c:pt idx="65">
                  <c:v>-1.5326851017304768</c:v>
                </c:pt>
                <c:pt idx="66">
                  <c:v>-1.5255737863214331</c:v>
                </c:pt>
                <c:pt idx="67">
                  <c:v>-1.5181607267252186</c:v>
                </c:pt>
                <c:pt idx="68">
                  <c:v>-1.5104613901265664</c:v>
                </c:pt>
                <c:pt idx="69">
                  <c:v>-1.5024907137148906</c:v>
                </c:pt>
                <c:pt idx="70">
                  <c:v>-1.4942631207394985</c:v>
                </c:pt>
                <c:pt idx="71">
                  <c:v>-1.4857925361060362</c:v>
                </c:pt>
                <c:pt idx="72">
                  <c:v>-1.4770924015268077</c:v>
                </c:pt>
                <c:pt idx="73">
                  <c:v>-1.4681756902372762</c:v>
                </c:pt>
                <c:pt idx="74">
                  <c:v>-1.4590549212907322</c:v>
                </c:pt>
                <c:pt idx="75">
                  <c:v>-1.4497421734427762</c:v>
                </c:pt>
                <c:pt idx="76">
                  <c:v>-1.4402490986369605</c:v>
                </c:pt>
                <c:pt idx="77">
                  <c:v>-1.4305869351026315</c:v>
                </c:pt>
                <c:pt idx="78">
                  <c:v>-1.4207665200757031</c:v>
                </c:pt>
                <c:pt idx="79">
                  <c:v>-1.4107983021528203</c:v>
                </c:pt>
                <c:pt idx="80">
                  <c:v>-1.4006923532890752</c:v>
                </c:pt>
                <c:pt idx="81">
                  <c:v>-1.3904583804491712</c:v>
                </c:pt>
                <c:pt idx="82">
                  <c:v>-1.3801057369216658</c:v>
                </c:pt>
                <c:pt idx="83">
                  <c:v>-1.36964343330565</c:v>
                </c:pt>
                <c:pt idx="84">
                  <c:v>-1.3590801481789894</c:v>
                </c:pt>
                <c:pt idx="85">
                  <c:v>-1.3484242384569833</c:v>
                </c:pt>
                <c:pt idx="86">
                  <c:v>-1.337683749450078</c:v>
                </c:pt>
                <c:pt idx="87">
                  <c:v>-1.326866424629018</c:v>
                </c:pt>
                <c:pt idx="88">
                  <c:v>-1.3159797151056132</c:v>
                </c:pt>
                <c:pt idx="89">
                  <c:v>-1.305030788837054</c:v>
                </c:pt>
                <c:pt idx="90">
                  <c:v>-1.2940265395615136</c:v>
                </c:pt>
                <c:pt idx="91">
                  <c:v>-1.2829735954725494</c:v>
                </c:pt>
                <c:pt idx="92">
                  <c:v>-1.2718783276396237</c:v>
                </c:pt>
                <c:pt idx="93">
                  <c:v>-1.2607468581818544</c:v>
                </c:pt>
                <c:pt idx="94">
                  <c:v>-1.2495850682019258</c:v>
                </c:pt>
                <c:pt idx="95">
                  <c:v>-1.2383986054868823</c:v>
                </c:pt>
                <c:pt idx="96">
                  <c:v>-1.2271928919823671</c:v>
                </c:pt>
                <c:pt idx="97">
                  <c:v>-1.2159731310466719</c:v>
                </c:pt>
                <c:pt idx="98">
                  <c:v>-1.2047443144907926</c:v>
                </c:pt>
                <c:pt idx="99">
                  <c:v>-1.193511229410529</c:v>
                </c:pt>
                <c:pt idx="100">
                  <c:v>-1.182278464816487</c:v>
                </c:pt>
                <c:pt idx="101">
                  <c:v>-1.1710504180676842</c:v>
                </c:pt>
                <c:pt idx="102">
                  <c:v>-1.1598313011143155</c:v>
                </c:pt>
                <c:pt idx="103">
                  <c:v>-1.1486251465550688</c:v>
                </c:pt>
                <c:pt idx="104">
                  <c:v>-1.1374358135142399</c:v>
                </c:pt>
                <c:pt idx="105">
                  <c:v>-1.1262669933437544</c:v>
                </c:pt>
                <c:pt idx="106">
                  <c:v>-1.1151222151550551</c:v>
                </c:pt>
                <c:pt idx="107">
                  <c:v>-1.1040048511856926</c:v>
                </c:pt>
                <c:pt idx="108">
                  <c:v>-1.0929181220053046</c:v>
                </c:pt>
                <c:pt idx="109">
                  <c:v>-1.081865101565556</c:v>
                </c:pt>
                <c:pt idx="110">
                  <c:v>-1.0708487220984857</c:v>
                </c:pt>
                <c:pt idx="111">
                  <c:v>-1.0598717788675627</c:v>
                </c:pt>
                <c:pt idx="112">
                  <c:v>-1.0489369347756756</c:v>
                </c:pt>
                <c:pt idx="113">
                  <c:v>-1.0380467248341156</c:v>
                </c:pt>
                <c:pt idx="114">
                  <c:v>-1.0272035604965413</c:v>
                </c:pt>
                <c:pt idx="115">
                  <c:v>-1.016409733861777</c:v>
                </c:pt>
                <c:pt idx="116">
                  <c:v>-1.0056674217492114</c:v>
                </c:pt>
                <c:pt idx="117">
                  <c:v>-0.99497868965043046</c:v>
                </c:pt>
                <c:pt idx="118">
                  <c:v>-0.98434549556065443</c:v>
                </c:pt>
                <c:pt idx="119">
                  <c:v>-0.97376969369341559</c:v>
                </c:pt>
                <c:pt idx="120">
                  <c:v>-0.96325303808184415</c:v>
                </c:pt>
                <c:pt idx="121">
                  <c:v>-0.95279718606981789</c:v>
                </c:pt>
                <c:pt idx="122">
                  <c:v>-0.94240370169615262</c:v>
                </c:pt>
                <c:pt idx="123">
                  <c:v>-0.93207405897491935</c:v>
                </c:pt>
                <c:pt idx="124">
                  <c:v>-0.92180964507488106</c:v>
                </c:pt>
                <c:pt idx="125">
                  <c:v>-0.9116117634009745</c:v>
                </c:pt>
                <c:pt idx="126">
                  <c:v>-0.90148163658066061</c:v>
                </c:pt>
                <c:pt idx="127">
                  <c:v>-0.89142040935790867</c:v>
                </c:pt>
                <c:pt idx="128">
                  <c:v>-0.88142915139748534</c:v>
                </c:pt>
                <c:pt idx="129">
                  <c:v>-0.87150886000215944</c:v>
                </c:pt>
                <c:pt idx="130">
                  <c:v>-0.86166046274534791</c:v>
                </c:pt>
                <c:pt idx="131">
                  <c:v>-0.85188482002166799</c:v>
                </c:pt>
                <c:pt idx="132">
                  <c:v>-0.84218272751778278</c:v>
                </c:pt>
                <c:pt idx="133">
                  <c:v>-0.83255491860587127</c:v>
                </c:pt>
                <c:pt idx="134">
                  <c:v>-0.82300206666197506</c:v>
                </c:pt>
                <c:pt idx="135">
                  <c:v>-0.81352478731142752</c:v>
                </c:pt>
                <c:pt idx="136">
                  <c:v>-0.80412364060348762</c:v>
                </c:pt>
                <c:pt idx="137">
                  <c:v>-0.79479913311726669</c:v>
                </c:pt>
                <c:pt idx="138">
                  <c:v>-0.78555172000095419</c:v>
                </c:pt>
                <c:pt idx="139">
                  <c:v>-0.77638180694630887</c:v>
                </c:pt>
                <c:pt idx="140">
                  <c:v>-0.76728975210031503</c:v>
                </c:pt>
                <c:pt idx="141">
                  <c:v>-0.75827586791585944</c:v>
                </c:pt>
                <c:pt idx="142">
                  <c:v>-0.74934042294322267</c:v>
                </c:pt>
                <c:pt idx="143">
                  <c:v>-0.74048364356413898</c:v>
                </c:pt>
                <c:pt idx="144">
                  <c:v>-0.73170571567011511</c:v>
                </c:pt>
                <c:pt idx="145">
                  <c:v>-0.72300678628666792</c:v>
                </c:pt>
                <c:pt idx="146">
                  <c:v>-0.71438696514507738</c:v>
                </c:pt>
                <c:pt idx="147">
                  <c:v>-0.70584632620321552</c:v>
                </c:pt>
                <c:pt idx="148">
                  <c:v>-0.69738490911696849</c:v>
                </c:pt>
                <c:pt idx="149">
                  <c:v>-0.68900272066371815</c:v>
                </c:pt>
                <c:pt idx="150">
                  <c:v>-0.68069973611931478</c:v>
                </c:pt>
                <c:pt idx="151">
                  <c:v>-0.67247590058993245</c:v>
                </c:pt>
                <c:pt idx="152">
                  <c:v>-0.66433113030015178</c:v>
                </c:pt>
                <c:pt idx="153">
                  <c:v>-0.656265313838583</c:v>
                </c:pt>
                <c:pt idx="154">
                  <c:v>-0.64827831336230324</c:v>
                </c:pt>
                <c:pt idx="155">
                  <c:v>-0.64036996576134586</c:v>
                </c:pt>
                <c:pt idx="156">
                  <c:v>-0.63254008378443971</c:v>
                </c:pt>
                <c:pt idx="157">
                  <c:v>-0.6247884571271719</c:v>
                </c:pt>
                <c:pt idx="158">
                  <c:v>-0.61711485348370232</c:v>
                </c:pt>
                <c:pt idx="159">
                  <c:v>-0.60951901956313514</c:v>
                </c:pt>
                <c:pt idx="160">
                  <c:v>-0.6020006820716155</c:v>
                </c:pt>
                <c:pt idx="161">
                  <c:v>-0.59455954866119143</c:v>
                </c:pt>
                <c:pt idx="162">
                  <c:v>-0.58719530884645033</c:v>
                </c:pt>
                <c:pt idx="163">
                  <c:v>-0.57990763488990937</c:v>
                </c:pt>
                <c:pt idx="164">
                  <c:v>-0.5726961826571132</c:v>
                </c:pt>
                <c:pt idx="165">
                  <c:v>-0.56556059244236367</c:v>
                </c:pt>
                <c:pt idx="166">
                  <c:v>-0.55850048976597733</c:v>
                </c:pt>
                <c:pt idx="167">
                  <c:v>-0.55151548614394685</c:v>
                </c:pt>
                <c:pt idx="168">
                  <c:v>-0.544605179830848</c:v>
                </c:pt>
                <c:pt idx="169">
                  <c:v>-0.53776915653682023</c:v>
                </c:pt>
                <c:pt idx="170">
                  <c:v>-0.53100699011941299</c:v>
                </c:pt>
                <c:pt idx="171">
                  <c:v>-0.5243182432510809</c:v>
                </c:pt>
                <c:pt idx="172">
                  <c:v>-0.5177024680630713</c:v>
                </c:pt>
                <c:pt idx="173">
                  <c:v>-0.51115920676644422</c:v>
                </c:pt>
                <c:pt idx="174">
                  <c:v>-0.50468799225092786</c:v>
                </c:pt>
                <c:pt idx="175">
                  <c:v>-0.49828834866230154</c:v>
                </c:pt>
                <c:pt idx="176">
                  <c:v>-0.49195979195897488</c:v>
                </c:pt>
                <c:pt idx="177">
                  <c:v>-0.48570183044841092</c:v>
                </c:pt>
                <c:pt idx="178">
                  <c:v>-0.47951396530402629</c:v>
                </c:pt>
                <c:pt idx="179">
                  <c:v>-0.47339569106317703</c:v>
                </c:pt>
                <c:pt idx="180">
                  <c:v>-0.46734649610682694</c:v>
                </c:pt>
                <c:pt idx="181">
                  <c:v>-0.46136586312147332</c:v>
                </c:pt>
                <c:pt idx="182">
                  <c:v>-0.45545326954388998</c:v>
                </c:pt>
                <c:pt idx="183">
                  <c:v>-0.44960818798923158</c:v>
                </c:pt>
                <c:pt idx="184">
                  <c:v>-0.44383008666302465</c:v>
                </c:pt>
                <c:pt idx="185">
                  <c:v>-0.43811842975755871</c:v>
                </c:pt>
                <c:pt idx="186">
                  <c:v>-0.43247267783317328</c:v>
                </c:pt>
                <c:pt idx="187">
                  <c:v>-0.42689228818492209</c:v>
                </c:pt>
                <c:pt idx="188">
                  <c:v>-0.42137671519508296</c:v>
                </c:pt>
                <c:pt idx="189">
                  <c:v>-0.41592541067196598</c:v>
                </c:pt>
                <c:pt idx="190">
                  <c:v>-0.41053782417546181</c:v>
                </c:pt>
                <c:pt idx="191">
                  <c:v>-0.40521340332975536</c:v>
                </c:pt>
                <c:pt idx="192">
                  <c:v>-0.3999515941236208</c:v>
                </c:pt>
                <c:pt idx="193">
                  <c:v>-0.39475184119869949</c:v>
                </c:pt>
                <c:pt idx="194">
                  <c:v>-0.38961358812615021</c:v>
                </c:pt>
                <c:pt idx="195">
                  <c:v>-0.38453627767205145</c:v>
                </c:pt>
                <c:pt idx="196">
                  <c:v>-0.37951935205192194</c:v>
                </c:pt>
                <c:pt idx="197">
                  <c:v>-0.37456225317471609</c:v>
                </c:pt>
                <c:pt idx="198">
                  <c:v>-0.36966442287663898</c:v>
                </c:pt>
                <c:pt idx="199">
                  <c:v>-0.36482530314511696</c:v>
                </c:pt>
                <c:pt idx="200">
                  <c:v>-0.36004433633324834</c:v>
                </c:pt>
                <c:pt idx="201">
                  <c:v>-0.35532096536504904</c:v>
                </c:pt>
                <c:pt idx="202">
                  <c:v>-0.35065463393179952</c:v>
                </c:pt>
                <c:pt idx="203">
                  <c:v>-0.34604478667978883</c:v>
                </c:pt>
                <c:pt idx="204">
                  <c:v>-0.34149086938974388</c:v>
                </c:pt>
                <c:pt idx="205">
                  <c:v>-0.33699232914822186</c:v>
                </c:pt>
                <c:pt idx="206">
                  <c:v>-0.33254861451123724</c:v>
                </c:pt>
                <c:pt idx="207">
                  <c:v>-0.32815917566038327</c:v>
                </c:pt>
                <c:pt idx="208">
                  <c:v>-0.32382346455170513</c:v>
                </c:pt>
                <c:pt idx="209">
                  <c:v>-0.31954093505756859</c:v>
                </c:pt>
                <c:pt idx="210">
                  <c:v>-0.31531104310176361</c:v>
                </c:pt>
                <c:pt idx="211">
                  <c:v>-0.31113324678807486</c:v>
                </c:pt>
                <c:pt idx="212">
                  <c:v>-0.30700700652254304</c:v>
                </c:pt>
                <c:pt idx="213">
                  <c:v>-0.30293178512963492</c:v>
                </c:pt>
                <c:pt idx="214">
                  <c:v>-0.29890704796253204</c:v>
                </c:pt>
                <c:pt idx="215">
                  <c:v>-0.29493226300774394</c:v>
                </c:pt>
                <c:pt idx="216">
                  <c:v>-0.29100690098424187</c:v>
                </c:pt>
                <c:pt idx="217">
                  <c:v>-0.28713043543730665</c:v>
                </c:pt>
                <c:pt idx="218">
                  <c:v>-0.28330234282727584</c:v>
                </c:pt>
                <c:pt idx="219">
                  <c:v>-0.27952210261336979</c:v>
                </c:pt>
                <c:pt idx="220">
                  <c:v>-0.27578919733277246</c:v>
                </c:pt>
                <c:pt idx="221">
                  <c:v>-0.27210311267513465</c:v>
                </c:pt>
                <c:pt idx="222">
                  <c:v>-0.26846333755266527</c:v>
                </c:pt>
                <c:pt idx="223">
                  <c:v>-0.26486936416596712</c:v>
                </c:pt>
                <c:pt idx="224">
                  <c:v>-0.26132068806577252</c:v>
                </c:pt>
                <c:pt idx="225">
                  <c:v>-0.25781680821072744</c:v>
                </c:pt>
                <c:pt idx="226">
                  <c:v>-0.25435722702136776</c:v>
                </c:pt>
                <c:pt idx="227">
                  <c:v>-0.25094145043042843</c:v>
                </c:pt>
                <c:pt idx="228">
                  <c:v>-0.24756898792961832</c:v>
                </c:pt>
                <c:pt idx="229">
                  <c:v>-0.24423935261299565</c:v>
                </c:pt>
                <c:pt idx="230">
                  <c:v>-0.24095206121706703</c:v>
                </c:pt>
                <c:pt idx="231">
                  <c:v>-0.23770663415773499</c:v>
                </c:pt>
                <c:pt idx="232">
                  <c:v>-0.23450259556421227</c:v>
                </c:pt>
                <c:pt idx="233">
                  <c:v>-0.23133947331001786</c:v>
                </c:pt>
                <c:pt idx="234">
                  <c:v>-0.22821679904116657</c:v>
                </c:pt>
                <c:pt idx="235">
                  <c:v>-0.22513410820165922</c:v>
                </c:pt>
                <c:pt idx="236">
                  <c:v>-0.22209094005637869</c:v>
                </c:pt>
                <c:pt idx="237">
                  <c:v>-0.21908683771149162</c:v>
                </c:pt>
                <c:pt idx="238">
                  <c:v>-0.21612134813245509</c:v>
                </c:pt>
                <c:pt idx="239">
                  <c:v>-0.2131940221597208</c:v>
                </c:pt>
                <c:pt idx="240">
                  <c:v>-0.2103044145222302</c:v>
                </c:pt>
                <c:pt idx="241">
                  <c:v>-0.20745208384878777</c:v>
                </c:pt>
                <c:pt idx="242">
                  <c:v>-0.20463659267739812</c:v>
                </c:pt>
                <c:pt idx="243">
                  <c:v>-0.20185750746265047</c:v>
                </c:pt>
                <c:pt idx="244">
                  <c:v>-0.19911439858122998</c:v>
                </c:pt>
                <c:pt idx="245">
                  <c:v>-0.19640684033563327</c:v>
                </c:pt>
                <c:pt idx="246">
                  <c:v>-0.19373441095616326</c:v>
                </c:pt>
                <c:pt idx="247">
                  <c:v>-0.19109669260127601</c:v>
                </c:pt>
                <c:pt idx="248">
                  <c:v>-0.18849327135634891</c:v>
                </c:pt>
                <c:pt idx="249">
                  <c:v>-0.18592373723093825</c:v>
                </c:pt>
                <c:pt idx="250">
                  <c:v>-0.18338768415459142</c:v>
                </c:pt>
                <c:pt idx="251">
                  <c:v>-0.18088470997127765</c:v>
                </c:pt>
                <c:pt idx="252">
                  <c:v>-0.17841441643249653</c:v>
                </c:pt>
                <c:pt idx="253">
                  <c:v>-0.17597640918912635</c:v>
                </c:pt>
                <c:pt idx="254">
                  <c:v>-0.17357029778206548</c:v>
                </c:pt>
                <c:pt idx="255">
                  <c:v>-0.17119569563172585</c:v>
                </c:pt>
                <c:pt idx="256">
                  <c:v>-0.16885222002642802</c:v>
                </c:pt>
                <c:pt idx="257">
                  <c:v>-0.166539492109753</c:v>
                </c:pt>
                <c:pt idx="258">
                  <c:v>-0.16425713686689603</c:v>
                </c:pt>
                <c:pt idx="259">
                  <c:v>-0.16200478311007421</c:v>
                </c:pt>
                <c:pt idx="260">
                  <c:v>-0.15978206346303744</c:v>
                </c:pt>
                <c:pt idx="261">
                  <c:v>-0.15758861434470661</c:v>
                </c:pt>
                <c:pt idx="262">
                  <c:v>-0.15542407595202046</c:v>
                </c:pt>
                <c:pt idx="263">
                  <c:v>-0.15328809224199322</c:v>
                </c:pt>
                <c:pt idx="264">
                  <c:v>-0.15118031091305173</c:v>
                </c:pt>
                <c:pt idx="265">
                  <c:v>-0.14910038338566475</c:v>
                </c:pt>
                <c:pt idx="266">
                  <c:v>-0.14704796478233526</c:v>
                </c:pt>
                <c:pt idx="267">
                  <c:v>-0.14502271390695834</c:v>
                </c:pt>
                <c:pt idx="268">
                  <c:v>-0.14302429322360435</c:v>
                </c:pt>
                <c:pt idx="269">
                  <c:v>-0.14105236883473665</c:v>
                </c:pt>
                <c:pt idx="270">
                  <c:v>-0.13910661045892797</c:v>
                </c:pt>
                <c:pt idx="271">
                  <c:v>-0.1371866914080748</c:v>
                </c:pt>
                <c:pt idx="272">
                  <c:v>-0.1352922885641635</c:v>
                </c:pt>
                <c:pt idx="273">
                  <c:v>-0.13342308235559394</c:v>
                </c:pt>
                <c:pt idx="274">
                  <c:v>-0.13157875673311889</c:v>
                </c:pt>
                <c:pt idx="275">
                  <c:v>-0.12975899914539557</c:v>
                </c:pt>
                <c:pt idx="276">
                  <c:v>-0.12796350051419797</c:v>
                </c:pt>
                <c:pt idx="277">
                  <c:v>-0.12619195520929224</c:v>
                </c:pt>
                <c:pt idx="278">
                  <c:v>-0.12444406102302964</c:v>
                </c:pt>
                <c:pt idx="279">
                  <c:v>-0.12271951914464792</c:v>
                </c:pt>
                <c:pt idx="280">
                  <c:v>-0.12101803413432929</c:v>
                </c:pt>
                <c:pt idx="281">
                  <c:v>-0.11933931389701075</c:v>
                </c:pt>
                <c:pt idx="282">
                  <c:v>-0.11768306965599812</c:v>
                </c:pt>
                <c:pt idx="283">
                  <c:v>-0.11604901592637788</c:v>
                </c:pt>
                <c:pt idx="284">
                  <c:v>-0.11443687048825181</c:v>
                </c:pt>
                <c:pt idx="285">
                  <c:v>-0.11284635435982401</c:v>
                </c:pt>
                <c:pt idx="286">
                  <c:v>-0.11127719177033994</c:v>
                </c:pt>
                <c:pt idx="287">
                  <c:v>-0.10972911013291702</c:v>
                </c:pt>
                <c:pt idx="288">
                  <c:v>-0.10820184001725311</c:v>
                </c:pt>
                <c:pt idx="289">
                  <c:v>-0.10669511512225795</c:v>
                </c:pt>
                <c:pt idx="290">
                  <c:v>-0.1052086722486001</c:v>
                </c:pt>
                <c:pt idx="291">
                  <c:v>-0.10374225127120387</c:v>
                </c:pt>
                <c:pt idx="292">
                  <c:v>-0.10229559511168532</c:v>
                </c:pt>
                <c:pt idx="293">
                  <c:v>-0.10086844971076436</c:v>
                </c:pt>
                <c:pt idx="294">
                  <c:v>-9.9460564000647789E-2</c:v>
                </c:pt>
                <c:pt idx="295">
                  <c:v>-9.8071689877412174E-2</c:v>
                </c:pt>
                <c:pt idx="296">
                  <c:v>-9.6701582173376141E-2</c:v>
                </c:pt>
                <c:pt idx="297">
                  <c:v>-9.53499986294951E-2</c:v>
                </c:pt>
                <c:pt idx="298">
                  <c:v>-9.4016699867772113E-2</c:v>
                </c:pt>
                <c:pt idx="299">
                  <c:v>-9.2701449363711691E-2</c:v>
                </c:pt>
                <c:pt idx="300">
                  <c:v>-9.1404013418804442E-2</c:v>
                </c:pt>
                <c:pt idx="301">
                  <c:v>-9.01241611330732E-2</c:v>
                </c:pt>
                <c:pt idx="302">
                  <c:v>-8.8861664377673136E-2</c:v>
                </c:pt>
                <c:pt idx="303">
                  <c:v>-8.7616297767571003E-2</c:v>
                </c:pt>
                <c:pt idx="304">
                  <c:v>-8.638783863428881E-2</c:v>
                </c:pt>
                <c:pt idx="305">
                  <c:v>-8.5176066998742556E-2</c:v>
                </c:pt>
                <c:pt idx="306">
                  <c:v>-8.3980765544165767E-2</c:v>
                </c:pt>
                <c:pt idx="307">
                  <c:v>-8.2801719589141606E-2</c:v>
                </c:pt>
                <c:pt idx="308">
                  <c:v>-8.163871706072845E-2</c:v>
                </c:pt>
                <c:pt idx="309">
                  <c:v>-8.049154846770612E-2</c:v>
                </c:pt>
                <c:pt idx="310">
                  <c:v>-7.936000687393685E-2</c:v>
                </c:pt>
                <c:pt idx="311">
                  <c:v>-7.8243887871849258E-2</c:v>
                </c:pt>
                <c:pt idx="312">
                  <c:v>-7.7142989556051908E-2</c:v>
                </c:pt>
                <c:pt idx="313">
                  <c:v>-7.6057112497079762E-2</c:v>
                </c:pt>
                <c:pt idx="314">
                  <c:v>-7.4986059715279663E-2</c:v>
                </c:pt>
                <c:pt idx="315">
                  <c:v>-7.3929636654838732E-2</c:v>
                </c:pt>
                <c:pt idx="316">
                  <c:v>-7.2887651157959574E-2</c:v>
                </c:pt>
                <c:pt idx="317">
                  <c:v>-7.1859913439187503E-2</c:v>
                </c:pt>
                <c:pt idx="318">
                  <c:v>-7.0846236059891932E-2</c:v>
                </c:pt>
                <c:pt idx="319">
                  <c:v>-6.9846433902907235E-2</c:v>
                </c:pt>
                <c:pt idx="320">
                  <c:v>-6.8860324147334742E-2</c:v>
                </c:pt>
                <c:pt idx="321">
                  <c:v>-6.7887726243510554E-2</c:v>
                </c:pt>
                <c:pt idx="322">
                  <c:v>-6.6928461888140625E-2</c:v>
                </c:pt>
                <c:pt idx="323">
                  <c:v>-6.5982354999607307E-2</c:v>
                </c:pt>
                <c:pt idx="324">
                  <c:v>-6.5049231693448284E-2</c:v>
                </c:pt>
                <c:pt idx="325">
                  <c:v>-6.4128920258012215E-2</c:v>
                </c:pt>
                <c:pt idx="326">
                  <c:v>-6.3221251130291048E-2</c:v>
                </c:pt>
                <c:pt idx="327">
                  <c:v>-6.2326056871933169E-2</c:v>
                </c:pt>
                <c:pt idx="328">
                  <c:v>-6.1443172145437548E-2</c:v>
                </c:pt>
                <c:pt idx="329">
                  <c:v>-6.0572433690531897E-2</c:v>
                </c:pt>
                <c:pt idx="330">
                  <c:v>-5.9713680300735053E-2</c:v>
                </c:pt>
                <c:pt idx="331">
                  <c:v>-5.8866752800106788E-2</c:v>
                </c:pt>
                <c:pt idx="332">
                  <c:v>-5.8031494020184184E-2</c:v>
                </c:pt>
                <c:pt idx="333">
                  <c:v>-5.7207748777107777E-2</c:v>
                </c:pt>
                <c:pt idx="334">
                  <c:v>-5.6395363848936869E-2</c:v>
                </c:pt>
                <c:pt idx="335">
                  <c:v>-5.5594187953156189E-2</c:v>
                </c:pt>
                <c:pt idx="336">
                  <c:v>-5.4804071724373446E-2</c:v>
                </c:pt>
                <c:pt idx="337">
                  <c:v>-5.4024867692209814E-2</c:v>
                </c:pt>
                <c:pt idx="338">
                  <c:v>-5.3256430259382523E-2</c:v>
                </c:pt>
                <c:pt idx="339">
                  <c:v>-5.2498615679981236E-2</c:v>
                </c:pt>
                <c:pt idx="340">
                  <c:v>-5.1751282037937794E-2</c:v>
                </c:pt>
                <c:pt idx="341">
                  <c:v>-5.1014289225689742E-2</c:v>
                </c:pt>
                <c:pt idx="342">
                  <c:v>-5.0287498923038368E-2</c:v>
                </c:pt>
                <c:pt idx="343">
                  <c:v>-4.9570774576200197E-2</c:v>
                </c:pt>
                <c:pt idx="344">
                  <c:v>-4.8863981377053507E-2</c:v>
                </c:pt>
                <c:pt idx="345">
                  <c:v>-4.8166986242578202E-2</c:v>
                </c:pt>
                <c:pt idx="346">
                  <c:v>-4.7479657794490183E-2</c:v>
                </c:pt>
                <c:pt idx="347">
                  <c:v>-4.6801866339069159E-2</c:v>
                </c:pt>
                <c:pt idx="348">
                  <c:v>-4.6133483847180093E-2</c:v>
                </c:pt>
                <c:pt idx="349">
                  <c:v>-4.5474383934487696E-2</c:v>
                </c:pt>
                <c:pt idx="350">
                  <c:v>-4.4824441841863703E-2</c:v>
                </c:pt>
                <c:pt idx="351">
                  <c:v>-4.4183534415986186E-2</c:v>
                </c:pt>
                <c:pt idx="352">
                  <c:v>-4.3551540090130965E-2</c:v>
                </c:pt>
                <c:pt idx="353">
                  <c:v>-4.2928338865153556E-2</c:v>
                </c:pt>
                <c:pt idx="354">
                  <c:v>-4.231381229066225E-2</c:v>
                </c:pt>
                <c:pt idx="355">
                  <c:v>-4.170784344638042E-2</c:v>
                </c:pt>
                <c:pt idx="356">
                  <c:v>-4.1110316923698292E-2</c:v>
                </c:pt>
                <c:pt idx="357">
                  <c:v>-4.0521118807412736E-2</c:v>
                </c:pt>
                <c:pt idx="358">
                  <c:v>-3.9940136657654703E-2</c:v>
                </c:pt>
                <c:pt idx="359">
                  <c:v>-3.9367259492003058E-2</c:v>
                </c:pt>
                <c:pt idx="360">
                  <c:v>-3.8802377767784418E-2</c:v>
                </c:pt>
                <c:pt idx="361">
                  <c:v>-3.8245383364557343E-2</c:v>
                </c:pt>
                <c:pt idx="362">
                  <c:v>-3.7696169566780791E-2</c:v>
                </c:pt>
                <c:pt idx="363">
                  <c:v>-3.7154631046664909E-2</c:v>
                </c:pt>
                <c:pt idx="364">
                  <c:v>-3.6620663847203923E-2</c:v>
                </c:pt>
                <c:pt idx="365">
                  <c:v>-3.6094165365389619E-2</c:v>
                </c:pt>
                <c:pt idx="366">
                  <c:v>-3.5575034335604348E-2</c:v>
                </c:pt>
                <c:pt idx="367">
                  <c:v>-3.5063170813192733E-2</c:v>
                </c:pt>
                <c:pt idx="368">
                  <c:v>-3.4558476158210422E-2</c:v>
                </c:pt>
                <c:pt idx="369">
                  <c:v>-3.4060853019349496E-2</c:v>
                </c:pt>
                <c:pt idx="370">
                  <c:v>-3.3570205318038365E-2</c:v>
                </c:pt>
                <c:pt idx="371">
                  <c:v>-3.3086438232716037E-2</c:v>
                </c:pt>
                <c:pt idx="372">
                  <c:v>-3.260945818327849E-2</c:v>
                </c:pt>
                <c:pt idx="373">
                  <c:v>-3.2139172815696851E-2</c:v>
                </c:pt>
                <c:pt idx="374">
                  <c:v>-3.1675490986805312E-2</c:v>
                </c:pt>
                <c:pt idx="375">
                  <c:v>-3.1218322749258266E-2</c:v>
                </c:pt>
                <c:pt idx="376">
                  <c:v>-3.0767579336654659E-2</c:v>
                </c:pt>
                <c:pt idx="377">
                  <c:v>-3.032317314882902E-2</c:v>
                </c:pt>
                <c:pt idx="378">
                  <c:v>-2.9885017737307073E-2</c:v>
                </c:pt>
                <c:pt idx="379">
                  <c:v>-2.9453027790925415E-2</c:v>
                </c:pt>
                <c:pt idx="380">
                  <c:v>-2.9027119121613217E-2</c:v>
                </c:pt>
                <c:pt idx="381">
                  <c:v>-2.8607208650335256E-2</c:v>
                </c:pt>
                <c:pt idx="382">
                  <c:v>-2.8193214393194322E-2</c:v>
                </c:pt>
                <c:pt idx="383">
                  <c:v>-2.7785055447692358E-2</c:v>
                </c:pt>
                <c:pt idx="384">
                  <c:v>-2.7382651979148191E-2</c:v>
                </c:pt>
                <c:pt idx="385">
                  <c:v>-2.6985925207271277E-2</c:v>
                </c:pt>
                <c:pt idx="386">
                  <c:v>-2.6594797392889512E-2</c:v>
                </c:pt>
                <c:pt idx="387">
                  <c:v>-2.6209191824830131E-2</c:v>
                </c:pt>
                <c:pt idx="388">
                  <c:v>-2.5829032806952028E-2</c:v>
                </c:pt>
                <c:pt idx="389">
                  <c:v>-2.5454245645328426E-2</c:v>
                </c:pt>
                <c:pt idx="390">
                  <c:v>-2.5084756635578402E-2</c:v>
                </c:pt>
                <c:pt idx="391">
                  <c:v>-2.4720493050345738E-2</c:v>
                </c:pt>
                <c:pt idx="392">
                  <c:v>-2.4361383126924083E-2</c:v>
                </c:pt>
                <c:pt idx="393">
                  <c:v>-2.4007356055026709E-2</c:v>
                </c:pt>
                <c:pt idx="394">
                  <c:v>-2.3658341964699816E-2</c:v>
                </c:pt>
                <c:pt idx="395">
                  <c:v>-2.3314271914377672E-2</c:v>
                </c:pt>
                <c:pt idx="396">
                  <c:v>-2.297507787907865E-2</c:v>
                </c:pt>
                <c:pt idx="397">
                  <c:v>-2.2640692738740295E-2</c:v>
                </c:pt>
                <c:pt idx="398">
                  <c:v>-2.2311050266692677E-2</c:v>
                </c:pt>
                <c:pt idx="399">
                  <c:v>-2.1986085118268023E-2</c:v>
                </c:pt>
                <c:pt idx="400">
                  <c:v>-2.1665732819545862E-2</c:v>
                </c:pt>
                <c:pt idx="401">
                  <c:v>-2.1349929756231897E-2</c:v>
                </c:pt>
                <c:pt idx="402">
                  <c:v>-2.1038613162669605E-2</c:v>
                </c:pt>
                <c:pt idx="403">
                  <c:v>-2.073172111098294E-2</c:v>
                </c:pt>
                <c:pt idx="404">
                  <c:v>-2.0429192500349091E-2</c:v>
                </c:pt>
                <c:pt idx="405">
                  <c:v>-2.0130967046399648E-2</c:v>
                </c:pt>
                <c:pt idx="406">
                  <c:v>-1.9836985270749265E-2</c:v>
                </c:pt>
                <c:pt idx="407">
                  <c:v>-1.9547188490650069E-2</c:v>
                </c:pt>
                <c:pt idx="408">
                  <c:v>-1.9261518808770913E-2</c:v>
                </c:pt>
                <c:pt idx="409">
                  <c:v>-1.897991910309979E-2</c:v>
                </c:pt>
                <c:pt idx="410">
                  <c:v>-1.8702333016968577E-2</c:v>
                </c:pt>
                <c:pt idx="411">
                  <c:v>-1.8428704949198245E-2</c:v>
                </c:pt>
                <c:pt idx="412">
                  <c:v>-1.815898004436391E-2</c:v>
                </c:pt>
                <c:pt idx="413">
                  <c:v>-1.7893104183177837E-2</c:v>
                </c:pt>
                <c:pt idx="414">
                  <c:v>-1.7631023972989605E-2</c:v>
                </c:pt>
                <c:pt idx="415">
                  <c:v>-1.7372686738401956E-2</c:v>
                </c:pt>
                <c:pt idx="416">
                  <c:v>-1.7118040512001071E-2</c:v>
                </c:pt>
                <c:pt idx="417">
                  <c:v>-1.6867034025200157E-2</c:v>
                </c:pt>
                <c:pt idx="418">
                  <c:v>-1.6619616699195001E-2</c:v>
                </c:pt>
                <c:pt idx="419">
                  <c:v>-1.6375738636030365E-2</c:v>
                </c:pt>
                <c:pt idx="420">
                  <c:v>-1.61353506097759E-2</c:v>
                </c:pt>
                <c:pt idx="421">
                  <c:v>-1.5898404057810539E-2</c:v>
                </c:pt>
                <c:pt idx="422">
                  <c:v>-1.5664851072213954E-2</c:v>
                </c:pt>
                <c:pt idx="423">
                  <c:v>-1.5434644391264145E-2</c:v>
                </c:pt>
                <c:pt idx="424">
                  <c:v>-1.520773739103971E-2</c:v>
                </c:pt>
                <c:pt idx="425">
                  <c:v>-1.4984084077125964E-2</c:v>
                </c:pt>
                <c:pt idx="426">
                  <c:v>-1.4763639076423338E-2</c:v>
                </c:pt>
                <c:pt idx="427">
                  <c:v>-1.4546357629057354E-2</c:v>
                </c:pt>
                <c:pt idx="428">
                  <c:v>-1.4332195580388613E-2</c:v>
                </c:pt>
                <c:pt idx="429">
                  <c:v>-1.4121109373122047E-2</c:v>
                </c:pt>
                <c:pt idx="430">
                  <c:v>-1.3913056039513979E-2</c:v>
                </c:pt>
                <c:pt idx="431">
                  <c:v>-1.3707993193676186E-2</c:v>
                </c:pt>
                <c:pt idx="432">
                  <c:v>-1.3505879023975572E-2</c:v>
                </c:pt>
                <c:pt idx="433">
                  <c:v>-1.3306672285528646E-2</c:v>
                </c:pt>
                <c:pt idx="434">
                  <c:v>-1.3110332292789436E-2</c:v>
                </c:pt>
                <c:pt idx="435">
                  <c:v>-1.2916818912230052E-2</c:v>
                </c:pt>
                <c:pt idx="436">
                  <c:v>-1.272609255511257E-2</c:v>
                </c:pt>
                <c:pt idx="437">
                  <c:v>-1.2538114170351408E-2</c:v>
                </c:pt>
                <c:pt idx="438">
                  <c:v>-1.2352845237464978E-2</c:v>
                </c:pt>
                <c:pt idx="439">
                  <c:v>-1.2170247759615671E-2</c:v>
                </c:pt>
                <c:pt idx="440">
                  <c:v>-1.1990284256737191E-2</c:v>
                </c:pt>
                <c:pt idx="441">
                  <c:v>-1.1812917758748053E-2</c:v>
                </c:pt>
                <c:pt idx="442">
                  <c:v>-1.1638111798850463E-2</c:v>
                </c:pt>
                <c:pt idx="443">
                  <c:v>-1.1465830406913374E-2</c:v>
                </c:pt>
                <c:pt idx="444">
                  <c:v>-1.1296038102938938E-2</c:v>
                </c:pt>
                <c:pt idx="445">
                  <c:v>-1.1128699890611136E-2</c:v>
                </c:pt>
                <c:pt idx="446">
                  <c:v>-1.0963781250925897E-2</c:v>
                </c:pt>
                <c:pt idx="447">
                  <c:v>-1.0801248135901474E-2</c:v>
                </c:pt>
                <c:pt idx="448">
                  <c:v>-1.0641066962368368E-2</c:v>
                </c:pt>
                <c:pt idx="449">
                  <c:v>-1.0483204605837668E-2</c:v>
                </c:pt>
                <c:pt idx="450">
                  <c:v>-1.0327628394447013E-2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fit_1NN_HCP!$K$18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fit_1NN_HCP!$K$19:$K$469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fit_1NN_HCP!$M$18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fit_1NN_HCP!$G$19:$G$469</c:f>
              <c:numCache>
                <c:formatCode>General</c:formatCode>
                <c:ptCount val="451"/>
                <c:pt idx="0">
                  <c:v>2.5631217379440039</c:v>
                </c:pt>
                <c:pt idx="1">
                  <c:v>2.5750772391948775</c:v>
                </c:pt>
                <c:pt idx="2">
                  <c:v>2.5870327404457516</c:v>
                </c:pt>
                <c:pt idx="3">
                  <c:v>2.5989882416966252</c:v>
                </c:pt>
                <c:pt idx="4">
                  <c:v>2.6109437429474989</c:v>
                </c:pt>
                <c:pt idx="5">
                  <c:v>2.6228992441983729</c:v>
                </c:pt>
                <c:pt idx="6">
                  <c:v>2.6348547454492466</c:v>
                </c:pt>
                <c:pt idx="7">
                  <c:v>2.6468102467001202</c:v>
                </c:pt>
                <c:pt idx="8">
                  <c:v>2.6587657479509943</c:v>
                </c:pt>
                <c:pt idx="9">
                  <c:v>2.6707212492018679</c:v>
                </c:pt>
                <c:pt idx="10">
                  <c:v>2.6826767504527416</c:v>
                </c:pt>
                <c:pt idx="11">
                  <c:v>2.6946322517036156</c:v>
                </c:pt>
                <c:pt idx="12">
                  <c:v>2.7065877529544893</c:v>
                </c:pt>
                <c:pt idx="13">
                  <c:v>2.7185432542053629</c:v>
                </c:pt>
                <c:pt idx="14">
                  <c:v>2.730498755456237</c:v>
                </c:pt>
                <c:pt idx="15">
                  <c:v>2.7424542567071106</c:v>
                </c:pt>
                <c:pt idx="16">
                  <c:v>2.7544097579579843</c:v>
                </c:pt>
                <c:pt idx="17">
                  <c:v>2.7663652592088579</c:v>
                </c:pt>
                <c:pt idx="18">
                  <c:v>2.778320760459732</c:v>
                </c:pt>
                <c:pt idx="19">
                  <c:v>2.7902762617106056</c:v>
                </c:pt>
                <c:pt idx="20">
                  <c:v>2.8022317629614792</c:v>
                </c:pt>
                <c:pt idx="21">
                  <c:v>2.8141872642123533</c:v>
                </c:pt>
                <c:pt idx="22">
                  <c:v>2.826142765463227</c:v>
                </c:pt>
                <c:pt idx="23">
                  <c:v>2.8380982667141006</c:v>
                </c:pt>
                <c:pt idx="24">
                  <c:v>2.8500537679649747</c:v>
                </c:pt>
                <c:pt idx="25">
                  <c:v>2.8620092692158483</c:v>
                </c:pt>
                <c:pt idx="26">
                  <c:v>2.8739647704667219</c:v>
                </c:pt>
                <c:pt idx="27">
                  <c:v>2.885920271717596</c:v>
                </c:pt>
                <c:pt idx="28">
                  <c:v>2.8978757729684697</c:v>
                </c:pt>
                <c:pt idx="29">
                  <c:v>2.9098312742193442</c:v>
                </c:pt>
                <c:pt idx="30">
                  <c:v>2.9217867754702178</c:v>
                </c:pt>
                <c:pt idx="31">
                  <c:v>2.9337422767210919</c:v>
                </c:pt>
                <c:pt idx="32">
                  <c:v>2.9456977779719655</c:v>
                </c:pt>
                <c:pt idx="33">
                  <c:v>2.9576532792228392</c:v>
                </c:pt>
                <c:pt idx="34">
                  <c:v>2.9696087804737128</c:v>
                </c:pt>
                <c:pt idx="35">
                  <c:v>2.9815642817245869</c:v>
                </c:pt>
                <c:pt idx="36">
                  <c:v>2.9935197829754605</c:v>
                </c:pt>
                <c:pt idx="37">
                  <c:v>3.0054752842263341</c:v>
                </c:pt>
                <c:pt idx="38">
                  <c:v>3.0174307854772082</c:v>
                </c:pt>
                <c:pt idx="39">
                  <c:v>3.0293862867280819</c:v>
                </c:pt>
                <c:pt idx="40">
                  <c:v>3.0413417879789555</c:v>
                </c:pt>
                <c:pt idx="41">
                  <c:v>3.0532972892298296</c:v>
                </c:pt>
                <c:pt idx="42">
                  <c:v>3.0652527904807032</c:v>
                </c:pt>
                <c:pt idx="43">
                  <c:v>3.0772082917315768</c:v>
                </c:pt>
                <c:pt idx="44">
                  <c:v>3.0891637929824509</c:v>
                </c:pt>
                <c:pt idx="45">
                  <c:v>3.1011192942333246</c:v>
                </c:pt>
                <c:pt idx="46">
                  <c:v>3.1130747954841982</c:v>
                </c:pt>
                <c:pt idx="47">
                  <c:v>3.1250302967350723</c:v>
                </c:pt>
                <c:pt idx="48">
                  <c:v>3.1369857979859459</c:v>
                </c:pt>
                <c:pt idx="49">
                  <c:v>3.1489412992368195</c:v>
                </c:pt>
                <c:pt idx="50">
                  <c:v>3.1608968004876927</c:v>
                </c:pt>
                <c:pt idx="51">
                  <c:v>3.1728523017385664</c:v>
                </c:pt>
                <c:pt idx="52">
                  <c:v>3.1848078029894404</c:v>
                </c:pt>
                <c:pt idx="53">
                  <c:v>3.1967633042403141</c:v>
                </c:pt>
                <c:pt idx="54">
                  <c:v>3.2087188054911877</c:v>
                </c:pt>
                <c:pt idx="55">
                  <c:v>3.2206743067420618</c:v>
                </c:pt>
                <c:pt idx="56">
                  <c:v>3.2326298079929354</c:v>
                </c:pt>
                <c:pt idx="57">
                  <c:v>3.2445853092438091</c:v>
                </c:pt>
                <c:pt idx="58">
                  <c:v>3.2565408104946831</c:v>
                </c:pt>
                <c:pt idx="59">
                  <c:v>3.2684963117455568</c:v>
                </c:pt>
                <c:pt idx="60">
                  <c:v>3.2804518129964304</c:v>
                </c:pt>
                <c:pt idx="61">
                  <c:v>3.2924073142473045</c:v>
                </c:pt>
                <c:pt idx="62">
                  <c:v>3.3043628154981781</c:v>
                </c:pt>
                <c:pt idx="63">
                  <c:v>3.3163183167490518</c:v>
                </c:pt>
                <c:pt idx="64">
                  <c:v>3.3282738179999254</c:v>
                </c:pt>
                <c:pt idx="65">
                  <c:v>3.3402293192507995</c:v>
                </c:pt>
                <c:pt idx="66">
                  <c:v>3.3521848205016731</c:v>
                </c:pt>
                <c:pt idx="67">
                  <c:v>3.3641403217525467</c:v>
                </c:pt>
                <c:pt idx="68">
                  <c:v>3.3760958230034208</c:v>
                </c:pt>
                <c:pt idx="69">
                  <c:v>3.3880513242542944</c:v>
                </c:pt>
                <c:pt idx="70">
                  <c:v>3.4000068255051681</c:v>
                </c:pt>
                <c:pt idx="71">
                  <c:v>3.4119623267560422</c:v>
                </c:pt>
                <c:pt idx="72">
                  <c:v>3.4239178280069158</c:v>
                </c:pt>
                <c:pt idx="73">
                  <c:v>3.4358733292577894</c:v>
                </c:pt>
                <c:pt idx="74">
                  <c:v>3.4478288305086635</c:v>
                </c:pt>
                <c:pt idx="75">
                  <c:v>3.4597843317595371</c:v>
                </c:pt>
                <c:pt idx="76">
                  <c:v>3.4717398330104108</c:v>
                </c:pt>
                <c:pt idx="77">
                  <c:v>3.4836953342612849</c:v>
                </c:pt>
                <c:pt idx="78">
                  <c:v>3.4956508355121585</c:v>
                </c:pt>
                <c:pt idx="79">
                  <c:v>3.5076063367630321</c:v>
                </c:pt>
                <c:pt idx="80">
                  <c:v>3.5195618380139062</c:v>
                </c:pt>
                <c:pt idx="81">
                  <c:v>3.5315173392647798</c:v>
                </c:pt>
                <c:pt idx="82">
                  <c:v>3.5434728405156535</c:v>
                </c:pt>
                <c:pt idx="83">
                  <c:v>3.5554283417665276</c:v>
                </c:pt>
                <c:pt idx="84">
                  <c:v>3.5673838430174012</c:v>
                </c:pt>
                <c:pt idx="85">
                  <c:v>3.5793393442682748</c:v>
                </c:pt>
                <c:pt idx="86">
                  <c:v>3.5912948455191485</c:v>
                </c:pt>
                <c:pt idx="87">
                  <c:v>3.6032503467700225</c:v>
                </c:pt>
                <c:pt idx="88">
                  <c:v>3.6152058480208962</c:v>
                </c:pt>
                <c:pt idx="89">
                  <c:v>3.6271613492717698</c:v>
                </c:pt>
                <c:pt idx="90">
                  <c:v>3.6391168505226439</c:v>
                </c:pt>
                <c:pt idx="91">
                  <c:v>3.6510723517735175</c:v>
                </c:pt>
                <c:pt idx="92">
                  <c:v>3.6630278530243912</c:v>
                </c:pt>
                <c:pt idx="93">
                  <c:v>3.6749833542752652</c:v>
                </c:pt>
                <c:pt idx="94">
                  <c:v>3.6869388555261389</c:v>
                </c:pt>
                <c:pt idx="95">
                  <c:v>3.6988943567770125</c:v>
                </c:pt>
                <c:pt idx="96">
                  <c:v>3.7108498580278866</c:v>
                </c:pt>
                <c:pt idx="97">
                  <c:v>3.7228053592787602</c:v>
                </c:pt>
                <c:pt idx="98">
                  <c:v>3.7347608605296339</c:v>
                </c:pt>
                <c:pt idx="99">
                  <c:v>3.7467163617805079</c:v>
                </c:pt>
                <c:pt idx="100">
                  <c:v>3.7586718630313816</c:v>
                </c:pt>
                <c:pt idx="101">
                  <c:v>3.7706273642822552</c:v>
                </c:pt>
                <c:pt idx="102">
                  <c:v>3.7825828655331293</c:v>
                </c:pt>
                <c:pt idx="103">
                  <c:v>3.7945383667840029</c:v>
                </c:pt>
                <c:pt idx="104">
                  <c:v>3.8064938680348765</c:v>
                </c:pt>
                <c:pt idx="105">
                  <c:v>3.8184493692857506</c:v>
                </c:pt>
                <c:pt idx="106">
                  <c:v>3.8304048705366243</c:v>
                </c:pt>
                <c:pt idx="107">
                  <c:v>3.8423603717874979</c:v>
                </c:pt>
                <c:pt idx="108">
                  <c:v>3.854315873038372</c:v>
                </c:pt>
                <c:pt idx="109">
                  <c:v>3.8662713742892456</c:v>
                </c:pt>
                <c:pt idx="110">
                  <c:v>3.8782268755401192</c:v>
                </c:pt>
                <c:pt idx="111">
                  <c:v>3.8901823767909929</c:v>
                </c:pt>
                <c:pt idx="112">
                  <c:v>3.902137878041867</c:v>
                </c:pt>
                <c:pt idx="113">
                  <c:v>3.9140933792927406</c:v>
                </c:pt>
                <c:pt idx="114">
                  <c:v>3.9260488805436142</c:v>
                </c:pt>
                <c:pt idx="115">
                  <c:v>3.9380043817944883</c:v>
                </c:pt>
                <c:pt idx="116">
                  <c:v>3.9499598830453619</c:v>
                </c:pt>
                <c:pt idx="117">
                  <c:v>3.9619153842962356</c:v>
                </c:pt>
                <c:pt idx="118">
                  <c:v>3.9738708855471097</c:v>
                </c:pt>
                <c:pt idx="119">
                  <c:v>3.9858263867979833</c:v>
                </c:pt>
                <c:pt idx="120">
                  <c:v>3.9977818880488569</c:v>
                </c:pt>
                <c:pt idx="121">
                  <c:v>4.0097373892997306</c:v>
                </c:pt>
                <c:pt idx="122">
                  <c:v>4.0216928905506046</c:v>
                </c:pt>
                <c:pt idx="123">
                  <c:v>4.0336483918014787</c:v>
                </c:pt>
                <c:pt idx="124">
                  <c:v>4.0456038930523519</c:v>
                </c:pt>
                <c:pt idx="125">
                  <c:v>4.057559394303226</c:v>
                </c:pt>
                <c:pt idx="126">
                  <c:v>4.0695148955541001</c:v>
                </c:pt>
                <c:pt idx="127">
                  <c:v>4.0814703968049733</c:v>
                </c:pt>
                <c:pt idx="128">
                  <c:v>4.0934258980558473</c:v>
                </c:pt>
                <c:pt idx="129">
                  <c:v>4.1053813993067214</c:v>
                </c:pt>
                <c:pt idx="130">
                  <c:v>4.1173369005575946</c:v>
                </c:pt>
                <c:pt idx="131">
                  <c:v>4.1292924018084687</c:v>
                </c:pt>
                <c:pt idx="132">
                  <c:v>4.1412479030593428</c:v>
                </c:pt>
                <c:pt idx="133">
                  <c:v>4.153203404310216</c:v>
                </c:pt>
                <c:pt idx="134">
                  <c:v>4.16515890556109</c:v>
                </c:pt>
                <c:pt idx="135">
                  <c:v>4.1771144068119641</c:v>
                </c:pt>
                <c:pt idx="136">
                  <c:v>4.1890699080628373</c:v>
                </c:pt>
                <c:pt idx="137">
                  <c:v>4.2010254093137114</c:v>
                </c:pt>
                <c:pt idx="138">
                  <c:v>4.2129809105645855</c:v>
                </c:pt>
                <c:pt idx="139">
                  <c:v>4.2249364118154586</c:v>
                </c:pt>
                <c:pt idx="140">
                  <c:v>4.2368919130663327</c:v>
                </c:pt>
                <c:pt idx="141">
                  <c:v>4.2488474143172068</c:v>
                </c:pt>
                <c:pt idx="142">
                  <c:v>4.26080291556808</c:v>
                </c:pt>
                <c:pt idx="143">
                  <c:v>4.2727584168189541</c:v>
                </c:pt>
                <c:pt idx="144">
                  <c:v>4.2847139180698273</c:v>
                </c:pt>
                <c:pt idx="145">
                  <c:v>4.2966694193207013</c:v>
                </c:pt>
                <c:pt idx="146">
                  <c:v>4.3086249205715754</c:v>
                </c:pt>
                <c:pt idx="147">
                  <c:v>4.3205804218224486</c:v>
                </c:pt>
                <c:pt idx="148">
                  <c:v>4.3325359230733227</c:v>
                </c:pt>
                <c:pt idx="149">
                  <c:v>4.3444914243241968</c:v>
                </c:pt>
                <c:pt idx="150">
                  <c:v>4.35644692557507</c:v>
                </c:pt>
                <c:pt idx="151">
                  <c:v>4.368402426825944</c:v>
                </c:pt>
                <c:pt idx="152">
                  <c:v>4.3803579280768181</c:v>
                </c:pt>
                <c:pt idx="153">
                  <c:v>4.3923134293276913</c:v>
                </c:pt>
                <c:pt idx="154">
                  <c:v>4.4042689305785654</c:v>
                </c:pt>
                <c:pt idx="155">
                  <c:v>4.4162244318294395</c:v>
                </c:pt>
                <c:pt idx="156">
                  <c:v>4.4281799330803127</c:v>
                </c:pt>
                <c:pt idx="157">
                  <c:v>4.4401354343311867</c:v>
                </c:pt>
                <c:pt idx="158">
                  <c:v>4.4520909355820608</c:v>
                </c:pt>
                <c:pt idx="159">
                  <c:v>4.464046436832934</c:v>
                </c:pt>
                <c:pt idx="160">
                  <c:v>4.4760019380838081</c:v>
                </c:pt>
                <c:pt idx="161">
                  <c:v>4.4879574393346822</c:v>
                </c:pt>
                <c:pt idx="162">
                  <c:v>4.4999129405855554</c:v>
                </c:pt>
                <c:pt idx="163">
                  <c:v>4.5118684418364294</c:v>
                </c:pt>
                <c:pt idx="164">
                  <c:v>4.5238239430873035</c:v>
                </c:pt>
                <c:pt idx="165">
                  <c:v>4.5357794443381767</c:v>
                </c:pt>
                <c:pt idx="166">
                  <c:v>4.5477349455890508</c:v>
                </c:pt>
                <c:pt idx="167">
                  <c:v>4.5596904468399249</c:v>
                </c:pt>
                <c:pt idx="168">
                  <c:v>4.5716459480907981</c:v>
                </c:pt>
                <c:pt idx="169">
                  <c:v>4.5836014493416721</c:v>
                </c:pt>
                <c:pt idx="170">
                  <c:v>4.5955569505925462</c:v>
                </c:pt>
                <c:pt idx="171">
                  <c:v>4.6075124518434194</c:v>
                </c:pt>
                <c:pt idx="172">
                  <c:v>4.6194679530942935</c:v>
                </c:pt>
                <c:pt idx="173">
                  <c:v>4.6314234543451676</c:v>
                </c:pt>
                <c:pt idx="174">
                  <c:v>4.6433789555960407</c:v>
                </c:pt>
                <c:pt idx="175">
                  <c:v>4.6553344568469148</c:v>
                </c:pt>
                <c:pt idx="176">
                  <c:v>4.6672899580977889</c:v>
                </c:pt>
                <c:pt idx="177">
                  <c:v>4.6792454593486621</c:v>
                </c:pt>
                <c:pt idx="178">
                  <c:v>4.6912009605995362</c:v>
                </c:pt>
                <c:pt idx="179">
                  <c:v>4.7031564618504103</c:v>
                </c:pt>
                <c:pt idx="180">
                  <c:v>4.7151119631012834</c:v>
                </c:pt>
                <c:pt idx="181">
                  <c:v>4.7270674643521575</c:v>
                </c:pt>
                <c:pt idx="182">
                  <c:v>4.7390229656030316</c:v>
                </c:pt>
                <c:pt idx="183">
                  <c:v>4.7509784668539057</c:v>
                </c:pt>
                <c:pt idx="184">
                  <c:v>4.7629339681047789</c:v>
                </c:pt>
                <c:pt idx="185">
                  <c:v>4.7748894693556529</c:v>
                </c:pt>
                <c:pt idx="186">
                  <c:v>4.7868449706065261</c:v>
                </c:pt>
                <c:pt idx="187">
                  <c:v>4.7988004718574011</c:v>
                </c:pt>
                <c:pt idx="188">
                  <c:v>4.8107559731082743</c:v>
                </c:pt>
                <c:pt idx="189">
                  <c:v>4.8227114743591475</c:v>
                </c:pt>
                <c:pt idx="190">
                  <c:v>4.8346669756100216</c:v>
                </c:pt>
                <c:pt idx="191">
                  <c:v>4.8466224768608948</c:v>
                </c:pt>
                <c:pt idx="192">
                  <c:v>4.8585779781117688</c:v>
                </c:pt>
                <c:pt idx="193">
                  <c:v>4.8705334793626429</c:v>
                </c:pt>
                <c:pt idx="194">
                  <c:v>4.8824889806135161</c:v>
                </c:pt>
                <c:pt idx="195">
                  <c:v>4.8944444818643902</c:v>
                </c:pt>
                <c:pt idx="196">
                  <c:v>4.9063999831152643</c:v>
                </c:pt>
                <c:pt idx="197">
                  <c:v>4.9183554843661375</c:v>
                </c:pt>
                <c:pt idx="198">
                  <c:v>4.9303109856170115</c:v>
                </c:pt>
                <c:pt idx="199">
                  <c:v>4.9422664868678865</c:v>
                </c:pt>
                <c:pt idx="200">
                  <c:v>4.9542219881187588</c:v>
                </c:pt>
                <c:pt idx="201">
                  <c:v>4.9661774893696338</c:v>
                </c:pt>
                <c:pt idx="202">
                  <c:v>4.978132990620507</c:v>
                </c:pt>
                <c:pt idx="203">
                  <c:v>4.990088491871381</c:v>
                </c:pt>
                <c:pt idx="204">
                  <c:v>5.0020439931222542</c:v>
                </c:pt>
                <c:pt idx="205">
                  <c:v>5.0139994943731292</c:v>
                </c:pt>
                <c:pt idx="206">
                  <c:v>5.0259549956240015</c:v>
                </c:pt>
                <c:pt idx="207">
                  <c:v>5.0379104968748765</c:v>
                </c:pt>
                <c:pt idx="208">
                  <c:v>5.0498659981257497</c:v>
                </c:pt>
                <c:pt idx="209">
                  <c:v>5.0618214993766237</c:v>
                </c:pt>
                <c:pt idx="210">
                  <c:v>5.0737770006274969</c:v>
                </c:pt>
                <c:pt idx="211">
                  <c:v>5.085732501878371</c:v>
                </c:pt>
                <c:pt idx="212">
                  <c:v>5.0976880031292442</c:v>
                </c:pt>
                <c:pt idx="213">
                  <c:v>5.1096435043801183</c:v>
                </c:pt>
                <c:pt idx="214">
                  <c:v>5.1215990056309924</c:v>
                </c:pt>
                <c:pt idx="215">
                  <c:v>5.1335545068818655</c:v>
                </c:pt>
                <c:pt idx="216">
                  <c:v>5.1455100081327396</c:v>
                </c:pt>
                <c:pt idx="217">
                  <c:v>5.1574655093836137</c:v>
                </c:pt>
                <c:pt idx="218">
                  <c:v>5.1694210106344869</c:v>
                </c:pt>
                <c:pt idx="219">
                  <c:v>5.181376511885361</c:v>
                </c:pt>
                <c:pt idx="220">
                  <c:v>5.193332013136235</c:v>
                </c:pt>
                <c:pt idx="221">
                  <c:v>5.2052875143871082</c:v>
                </c:pt>
                <c:pt idx="222">
                  <c:v>5.2172430156379823</c:v>
                </c:pt>
                <c:pt idx="223">
                  <c:v>5.2291985168888564</c:v>
                </c:pt>
                <c:pt idx="224">
                  <c:v>5.2411540181397296</c:v>
                </c:pt>
                <c:pt idx="225">
                  <c:v>5.2531095193906046</c:v>
                </c:pt>
                <c:pt idx="226">
                  <c:v>5.2650650206414777</c:v>
                </c:pt>
                <c:pt idx="227">
                  <c:v>5.2770205218923518</c:v>
                </c:pt>
                <c:pt idx="228">
                  <c:v>5.288976023143225</c:v>
                </c:pt>
                <c:pt idx="229">
                  <c:v>5.3009315243940991</c:v>
                </c:pt>
                <c:pt idx="230">
                  <c:v>5.3128870256449723</c:v>
                </c:pt>
                <c:pt idx="231">
                  <c:v>5.3248425268958473</c:v>
                </c:pt>
                <c:pt idx="232">
                  <c:v>5.3367980281467204</c:v>
                </c:pt>
                <c:pt idx="233">
                  <c:v>5.3487535293975945</c:v>
                </c:pt>
                <c:pt idx="234">
                  <c:v>5.3607090306484677</c:v>
                </c:pt>
                <c:pt idx="235">
                  <c:v>5.3726645318993418</c:v>
                </c:pt>
                <c:pt idx="236">
                  <c:v>5.384620033150215</c:v>
                </c:pt>
                <c:pt idx="237">
                  <c:v>5.3965755344010899</c:v>
                </c:pt>
                <c:pt idx="238">
                  <c:v>5.4085310356519622</c:v>
                </c:pt>
                <c:pt idx="239">
                  <c:v>5.4204865369028363</c:v>
                </c:pt>
                <c:pt idx="240">
                  <c:v>5.4324420381537104</c:v>
                </c:pt>
                <c:pt idx="241">
                  <c:v>5.4443975394045836</c:v>
                </c:pt>
                <c:pt idx="242">
                  <c:v>5.4563530406554577</c:v>
                </c:pt>
                <c:pt idx="243">
                  <c:v>5.4683085419063318</c:v>
                </c:pt>
                <c:pt idx="244">
                  <c:v>5.4802640431572049</c:v>
                </c:pt>
                <c:pt idx="245">
                  <c:v>5.4922195444080799</c:v>
                </c:pt>
                <c:pt idx="246">
                  <c:v>5.5041750456589531</c:v>
                </c:pt>
                <c:pt idx="247">
                  <c:v>5.5161305469098272</c:v>
                </c:pt>
                <c:pt idx="248">
                  <c:v>5.5280860481607004</c:v>
                </c:pt>
                <c:pt idx="249">
                  <c:v>5.5400415494115753</c:v>
                </c:pt>
                <c:pt idx="250">
                  <c:v>5.5519970506624476</c:v>
                </c:pt>
                <c:pt idx="251">
                  <c:v>5.5639525519133217</c:v>
                </c:pt>
                <c:pt idx="252">
                  <c:v>5.5759080531641958</c:v>
                </c:pt>
                <c:pt idx="253">
                  <c:v>5.587863554415069</c:v>
                </c:pt>
                <c:pt idx="254">
                  <c:v>5.5998190556659431</c:v>
                </c:pt>
                <c:pt idx="255">
                  <c:v>5.6117745569168171</c:v>
                </c:pt>
                <c:pt idx="256">
                  <c:v>5.6237300581676903</c:v>
                </c:pt>
                <c:pt idx="257">
                  <c:v>5.6356855594185644</c:v>
                </c:pt>
                <c:pt idx="258">
                  <c:v>5.6476410606694385</c:v>
                </c:pt>
                <c:pt idx="259">
                  <c:v>5.6595965619203179</c:v>
                </c:pt>
                <c:pt idx="260">
                  <c:v>5.6715520631711858</c:v>
                </c:pt>
                <c:pt idx="261">
                  <c:v>5.6835075644220598</c:v>
                </c:pt>
                <c:pt idx="262">
                  <c:v>5.695463065672933</c:v>
                </c:pt>
                <c:pt idx="263">
                  <c:v>5.7074185669238133</c:v>
                </c:pt>
                <c:pt idx="264">
                  <c:v>5.7193740681746812</c:v>
                </c:pt>
                <c:pt idx="265">
                  <c:v>5.7313295694255544</c:v>
                </c:pt>
                <c:pt idx="266">
                  <c:v>5.7432850706764285</c:v>
                </c:pt>
                <c:pt idx="267">
                  <c:v>5.7552405719273088</c:v>
                </c:pt>
                <c:pt idx="268">
                  <c:v>5.7671960731781757</c:v>
                </c:pt>
                <c:pt idx="269">
                  <c:v>5.7791515744290507</c:v>
                </c:pt>
                <c:pt idx="270">
                  <c:v>5.7911070756799239</c:v>
                </c:pt>
                <c:pt idx="271">
                  <c:v>5.8030625769308033</c:v>
                </c:pt>
                <c:pt idx="272">
                  <c:v>5.8150180781816712</c:v>
                </c:pt>
                <c:pt idx="273">
                  <c:v>5.8269735794325452</c:v>
                </c:pt>
                <c:pt idx="274">
                  <c:v>5.8389290806834193</c:v>
                </c:pt>
                <c:pt idx="275">
                  <c:v>5.8508845819342987</c:v>
                </c:pt>
                <c:pt idx="276">
                  <c:v>5.8628400831851666</c:v>
                </c:pt>
                <c:pt idx="277">
                  <c:v>5.8747955844360407</c:v>
                </c:pt>
                <c:pt idx="278">
                  <c:v>5.8867510856869139</c:v>
                </c:pt>
                <c:pt idx="279">
                  <c:v>5.8987065869377941</c:v>
                </c:pt>
                <c:pt idx="280">
                  <c:v>5.9106620881886611</c:v>
                </c:pt>
                <c:pt idx="281">
                  <c:v>5.9226175894395361</c:v>
                </c:pt>
                <c:pt idx="282">
                  <c:v>5.9345730906904155</c:v>
                </c:pt>
                <c:pt idx="283">
                  <c:v>5.9465285919412887</c:v>
                </c:pt>
                <c:pt idx="284">
                  <c:v>5.9584840931921637</c:v>
                </c:pt>
                <c:pt idx="285">
                  <c:v>5.9704395944430306</c:v>
                </c:pt>
                <c:pt idx="286">
                  <c:v>5.9823950956939109</c:v>
                </c:pt>
                <c:pt idx="287">
                  <c:v>5.9943505969447841</c:v>
                </c:pt>
                <c:pt idx="288">
                  <c:v>6.0063060981956573</c:v>
                </c:pt>
                <c:pt idx="289">
                  <c:v>6.0182615994465261</c:v>
                </c:pt>
                <c:pt idx="290">
                  <c:v>6.0302171006974046</c:v>
                </c:pt>
                <c:pt idx="291">
                  <c:v>6.0421726019482795</c:v>
                </c:pt>
                <c:pt idx="292">
                  <c:v>6.0541281031991518</c:v>
                </c:pt>
                <c:pt idx="293">
                  <c:v>6.0660836044500215</c:v>
                </c:pt>
                <c:pt idx="294">
                  <c:v>6.0780391057009</c:v>
                </c:pt>
                <c:pt idx="295">
                  <c:v>6.0899946069517741</c:v>
                </c:pt>
                <c:pt idx="296">
                  <c:v>6.1019501082026473</c:v>
                </c:pt>
                <c:pt idx="297">
                  <c:v>6.113905609453516</c:v>
                </c:pt>
                <c:pt idx="298">
                  <c:v>6.1258611107043945</c:v>
                </c:pt>
                <c:pt idx="299">
                  <c:v>6.1378166119552695</c:v>
                </c:pt>
                <c:pt idx="300">
                  <c:v>6.1497721132061436</c:v>
                </c:pt>
                <c:pt idx="301">
                  <c:v>6.1617276144570106</c:v>
                </c:pt>
                <c:pt idx="302">
                  <c:v>6.1736831157078909</c:v>
                </c:pt>
                <c:pt idx="303">
                  <c:v>6.185638616958764</c:v>
                </c:pt>
                <c:pt idx="304">
                  <c:v>6.1975941182096381</c:v>
                </c:pt>
                <c:pt idx="305">
                  <c:v>6.209549619460506</c:v>
                </c:pt>
                <c:pt idx="306">
                  <c:v>6.2215051207113854</c:v>
                </c:pt>
                <c:pt idx="307">
                  <c:v>6.2334606219622595</c:v>
                </c:pt>
                <c:pt idx="308">
                  <c:v>6.2454161232131336</c:v>
                </c:pt>
                <c:pt idx="309">
                  <c:v>6.2573716244640067</c:v>
                </c:pt>
                <c:pt idx="310">
                  <c:v>6.2693271257148808</c:v>
                </c:pt>
                <c:pt idx="311">
                  <c:v>6.2812826269657549</c:v>
                </c:pt>
                <c:pt idx="312">
                  <c:v>6.2932381282166281</c:v>
                </c:pt>
                <c:pt idx="313">
                  <c:v>6.3051936294675022</c:v>
                </c:pt>
                <c:pt idx="314">
                  <c:v>6.3171491307183762</c:v>
                </c:pt>
                <c:pt idx="315">
                  <c:v>6.3291046319692494</c:v>
                </c:pt>
                <c:pt idx="316">
                  <c:v>6.3410601332201244</c:v>
                </c:pt>
                <c:pt idx="317">
                  <c:v>6.3530156344709976</c:v>
                </c:pt>
                <c:pt idx="318">
                  <c:v>6.3649711357218708</c:v>
                </c:pt>
                <c:pt idx="319">
                  <c:v>6.3769266369727449</c:v>
                </c:pt>
                <c:pt idx="320">
                  <c:v>6.3888821382236189</c:v>
                </c:pt>
                <c:pt idx="321">
                  <c:v>6.4008376394744921</c:v>
                </c:pt>
                <c:pt idx="322">
                  <c:v>6.4127931407253653</c:v>
                </c:pt>
                <c:pt idx="323">
                  <c:v>6.4247486419762403</c:v>
                </c:pt>
                <c:pt idx="324">
                  <c:v>6.4367041432271144</c:v>
                </c:pt>
                <c:pt idx="325">
                  <c:v>6.4486596444779876</c:v>
                </c:pt>
                <c:pt idx="326">
                  <c:v>6.4606151457288608</c:v>
                </c:pt>
                <c:pt idx="327">
                  <c:v>6.4725706469797348</c:v>
                </c:pt>
                <c:pt idx="328">
                  <c:v>6.4845261482306098</c:v>
                </c:pt>
                <c:pt idx="329">
                  <c:v>6.496481649481483</c:v>
                </c:pt>
                <c:pt idx="330">
                  <c:v>6.5084371507323562</c:v>
                </c:pt>
                <c:pt idx="331">
                  <c:v>6.5203926519832303</c:v>
                </c:pt>
                <c:pt idx="332">
                  <c:v>6.5323481532341043</c:v>
                </c:pt>
                <c:pt idx="333">
                  <c:v>6.5443036544849775</c:v>
                </c:pt>
                <c:pt idx="334">
                  <c:v>6.5562591557358507</c:v>
                </c:pt>
                <c:pt idx="335">
                  <c:v>6.5682146569867257</c:v>
                </c:pt>
                <c:pt idx="336">
                  <c:v>6.5801701582375998</c:v>
                </c:pt>
                <c:pt idx="337">
                  <c:v>6.592125659488473</c:v>
                </c:pt>
                <c:pt idx="338">
                  <c:v>6.6040811607393461</c:v>
                </c:pt>
                <c:pt idx="339">
                  <c:v>6.6160366619902202</c:v>
                </c:pt>
                <c:pt idx="340">
                  <c:v>6.6279921632410952</c:v>
                </c:pt>
                <c:pt idx="341">
                  <c:v>6.6399476644919684</c:v>
                </c:pt>
                <c:pt idx="342">
                  <c:v>6.6519031657428407</c:v>
                </c:pt>
                <c:pt idx="343">
                  <c:v>6.6638586669937157</c:v>
                </c:pt>
                <c:pt idx="344">
                  <c:v>6.6758141682445897</c:v>
                </c:pt>
                <c:pt idx="345">
                  <c:v>6.6877696694954629</c:v>
                </c:pt>
                <c:pt idx="346">
                  <c:v>6.6997251707463361</c:v>
                </c:pt>
                <c:pt idx="347">
                  <c:v>6.7116806719972111</c:v>
                </c:pt>
                <c:pt idx="348">
                  <c:v>6.7236361732480852</c:v>
                </c:pt>
                <c:pt idx="349">
                  <c:v>6.7355916744989583</c:v>
                </c:pt>
                <c:pt idx="350">
                  <c:v>6.7475471757498315</c:v>
                </c:pt>
                <c:pt idx="351">
                  <c:v>6.7595026770007056</c:v>
                </c:pt>
                <c:pt idx="352">
                  <c:v>6.7714581782515806</c:v>
                </c:pt>
                <c:pt idx="353">
                  <c:v>6.7834136795024529</c:v>
                </c:pt>
                <c:pt idx="354">
                  <c:v>6.7953691807533261</c:v>
                </c:pt>
                <c:pt idx="355">
                  <c:v>6.807324682004201</c:v>
                </c:pt>
                <c:pt idx="356">
                  <c:v>6.8192801832550751</c:v>
                </c:pt>
                <c:pt idx="357">
                  <c:v>6.8312356845059483</c:v>
                </c:pt>
                <c:pt idx="358">
                  <c:v>6.8431911857568215</c:v>
                </c:pt>
                <c:pt idx="359">
                  <c:v>6.8551466870076956</c:v>
                </c:pt>
                <c:pt idx="360">
                  <c:v>6.8671021882585705</c:v>
                </c:pt>
                <c:pt idx="361">
                  <c:v>6.8790576895094437</c:v>
                </c:pt>
                <c:pt idx="362">
                  <c:v>6.8910131907603169</c:v>
                </c:pt>
                <c:pt idx="363">
                  <c:v>6.902968692011191</c:v>
                </c:pt>
                <c:pt idx="364">
                  <c:v>6.914924193262066</c:v>
                </c:pt>
                <c:pt idx="365">
                  <c:v>6.9268796945129383</c:v>
                </c:pt>
                <c:pt idx="366">
                  <c:v>6.9388351957638115</c:v>
                </c:pt>
                <c:pt idx="367">
                  <c:v>6.9507906970146864</c:v>
                </c:pt>
                <c:pt idx="368">
                  <c:v>6.9627461982655605</c:v>
                </c:pt>
                <c:pt idx="369">
                  <c:v>6.9747016995164337</c:v>
                </c:pt>
                <c:pt idx="370">
                  <c:v>6.9866572007673069</c:v>
                </c:pt>
                <c:pt idx="371">
                  <c:v>6.998612702018181</c:v>
                </c:pt>
                <c:pt idx="372">
                  <c:v>7.0105682032690559</c:v>
                </c:pt>
                <c:pt idx="373">
                  <c:v>7.0225237045199291</c:v>
                </c:pt>
                <c:pt idx="374">
                  <c:v>7.0344792057708023</c:v>
                </c:pt>
                <c:pt idx="375">
                  <c:v>7.0464347070216764</c:v>
                </c:pt>
                <c:pt idx="376">
                  <c:v>7.0583902082725505</c:v>
                </c:pt>
                <c:pt idx="377">
                  <c:v>7.0703457095234237</c:v>
                </c:pt>
                <c:pt idx="378">
                  <c:v>7.0823012107742969</c:v>
                </c:pt>
                <c:pt idx="379">
                  <c:v>7.0942567120251718</c:v>
                </c:pt>
                <c:pt idx="380">
                  <c:v>7.1062122132760459</c:v>
                </c:pt>
                <c:pt idx="381">
                  <c:v>7.1181677145269191</c:v>
                </c:pt>
                <c:pt idx="382">
                  <c:v>7.1301232157777923</c:v>
                </c:pt>
                <c:pt idx="383">
                  <c:v>7.1420787170286664</c:v>
                </c:pt>
                <c:pt idx="384">
                  <c:v>7.1540342182795413</c:v>
                </c:pt>
                <c:pt idx="385">
                  <c:v>7.1659897195304145</c:v>
                </c:pt>
                <c:pt idx="386">
                  <c:v>7.1779452207812868</c:v>
                </c:pt>
                <c:pt idx="387">
                  <c:v>7.1899007220321618</c:v>
                </c:pt>
                <c:pt idx="388">
                  <c:v>7.2018562232830359</c:v>
                </c:pt>
                <c:pt idx="389">
                  <c:v>7.2138117245339091</c:v>
                </c:pt>
                <c:pt idx="390">
                  <c:v>7.2257672257847823</c:v>
                </c:pt>
                <c:pt idx="391">
                  <c:v>7.2377227270356572</c:v>
                </c:pt>
                <c:pt idx="392">
                  <c:v>7.2496782282865313</c:v>
                </c:pt>
                <c:pt idx="393">
                  <c:v>7.2616337295374045</c:v>
                </c:pt>
                <c:pt idx="394">
                  <c:v>7.2735892307882777</c:v>
                </c:pt>
                <c:pt idx="395">
                  <c:v>7.2855447320391518</c:v>
                </c:pt>
                <c:pt idx="396">
                  <c:v>7.2975002332900267</c:v>
                </c:pt>
                <c:pt idx="397">
                  <c:v>7.309455734540899</c:v>
                </c:pt>
                <c:pt idx="398">
                  <c:v>7.3214112357917722</c:v>
                </c:pt>
                <c:pt idx="399">
                  <c:v>7.3333667370426472</c:v>
                </c:pt>
                <c:pt idx="400">
                  <c:v>7.3453222382935213</c:v>
                </c:pt>
                <c:pt idx="401">
                  <c:v>7.3572777395443945</c:v>
                </c:pt>
                <c:pt idx="402">
                  <c:v>7.3692332407952676</c:v>
                </c:pt>
                <c:pt idx="403">
                  <c:v>7.3811887420461417</c:v>
                </c:pt>
                <c:pt idx="404">
                  <c:v>7.3931442432970167</c:v>
                </c:pt>
                <c:pt idx="405">
                  <c:v>7.4050997445478899</c:v>
                </c:pt>
                <c:pt idx="406">
                  <c:v>7.4170552457987631</c:v>
                </c:pt>
                <c:pt idx="407">
                  <c:v>7.4290107470496372</c:v>
                </c:pt>
                <c:pt idx="408">
                  <c:v>7.4409662483005121</c:v>
                </c:pt>
                <c:pt idx="409">
                  <c:v>7.4529217495513844</c:v>
                </c:pt>
                <c:pt idx="410">
                  <c:v>7.4648772508022576</c:v>
                </c:pt>
                <c:pt idx="411">
                  <c:v>7.4768327520531335</c:v>
                </c:pt>
                <c:pt idx="412">
                  <c:v>7.4887882533040067</c:v>
                </c:pt>
                <c:pt idx="413">
                  <c:v>7.5007437545548798</c:v>
                </c:pt>
                <c:pt idx="414">
                  <c:v>7.512699255805753</c:v>
                </c:pt>
                <c:pt idx="415">
                  <c:v>7.5246547570566271</c:v>
                </c:pt>
                <c:pt idx="416">
                  <c:v>7.5366102583075021</c:v>
                </c:pt>
                <c:pt idx="417">
                  <c:v>7.5485657595583753</c:v>
                </c:pt>
                <c:pt idx="418">
                  <c:v>7.5605212608092485</c:v>
                </c:pt>
                <c:pt idx="419">
                  <c:v>7.5724767620601225</c:v>
                </c:pt>
                <c:pt idx="420">
                  <c:v>7.5844322633109966</c:v>
                </c:pt>
                <c:pt idx="421">
                  <c:v>7.5963877645618698</c:v>
                </c:pt>
                <c:pt idx="422">
                  <c:v>7.608343265812743</c:v>
                </c:pt>
                <c:pt idx="423">
                  <c:v>7.620298767063618</c:v>
                </c:pt>
                <c:pt idx="424">
                  <c:v>7.6322542683144921</c:v>
                </c:pt>
                <c:pt idx="425">
                  <c:v>7.6442097695653652</c:v>
                </c:pt>
                <c:pt idx="426">
                  <c:v>7.6561652708162384</c:v>
                </c:pt>
                <c:pt idx="427">
                  <c:v>7.6681207720671125</c:v>
                </c:pt>
                <c:pt idx="428">
                  <c:v>7.6800762733179875</c:v>
                </c:pt>
                <c:pt idx="429">
                  <c:v>7.6920317745688607</c:v>
                </c:pt>
                <c:pt idx="430">
                  <c:v>7.703987275819733</c:v>
                </c:pt>
                <c:pt idx="431">
                  <c:v>7.7159427770706079</c:v>
                </c:pt>
                <c:pt idx="432">
                  <c:v>7.727898278321482</c:v>
                </c:pt>
                <c:pt idx="433">
                  <c:v>7.7398537795723552</c:v>
                </c:pt>
                <c:pt idx="434">
                  <c:v>7.7518092808232302</c:v>
                </c:pt>
                <c:pt idx="435">
                  <c:v>7.7637647820741034</c:v>
                </c:pt>
                <c:pt idx="436">
                  <c:v>7.7757202833249774</c:v>
                </c:pt>
                <c:pt idx="437">
                  <c:v>7.7876757845758506</c:v>
                </c:pt>
                <c:pt idx="438">
                  <c:v>7.7996312858267238</c:v>
                </c:pt>
                <c:pt idx="439">
                  <c:v>7.8115867870775979</c:v>
                </c:pt>
                <c:pt idx="440">
                  <c:v>7.8235422883284729</c:v>
                </c:pt>
                <c:pt idx="441">
                  <c:v>7.8354977895793461</c:v>
                </c:pt>
                <c:pt idx="442">
                  <c:v>7.8474532908302184</c:v>
                </c:pt>
                <c:pt idx="443">
                  <c:v>7.8594087920810933</c:v>
                </c:pt>
                <c:pt idx="444">
                  <c:v>7.8713642933319674</c:v>
                </c:pt>
                <c:pt idx="445">
                  <c:v>7.8833197945828406</c:v>
                </c:pt>
                <c:pt idx="446">
                  <c:v>7.8952752958337138</c:v>
                </c:pt>
                <c:pt idx="447">
                  <c:v>7.9072307970845879</c:v>
                </c:pt>
                <c:pt idx="448">
                  <c:v>7.9191862983354628</c:v>
                </c:pt>
                <c:pt idx="449">
                  <c:v>7.931141799586336</c:v>
                </c:pt>
                <c:pt idx="450">
                  <c:v>7.9430973008372101</c:v>
                </c:pt>
              </c:numCache>
            </c:numRef>
          </c:xVal>
          <c:yVal>
            <c:numRef>
              <c:f>fit_1NN_HCP!$M$19:$M$469</c:f>
              <c:numCache>
                <c:formatCode>General</c:formatCode>
                <c:ptCount val="451"/>
                <c:pt idx="0">
                  <c:v>8.8650097550148743E-2</c:v>
                </c:pt>
                <c:pt idx="1">
                  <c:v>-3.0967970949671297E-3</c:v>
                </c:pt>
                <c:pt idx="2">
                  <c:v>-9.1032893055409403E-2</c:v>
                </c:pt>
                <c:pt idx="3">
                  <c:v>-0.17528201864111814</c:v>
                </c:pt>
                <c:pt idx="4">
                  <c:v>-0.25596430303203732</c:v>
                </c:pt>
                <c:pt idx="5">
                  <c:v>-0.33319628287576908</c:v>
                </c:pt>
                <c:pt idx="6">
                  <c:v>-0.40709100586451541</c:v>
                </c:pt>
                <c:pt idx="7">
                  <c:v>-0.47775813137627043</c:v>
                </c:pt>
                <c:pt idx="8">
                  <c:v>-0.54530402826269686</c:v>
                </c:pt>
                <c:pt idx="9">
                  <c:v>-0.60983186986399396</c:v>
                </c:pt>
                <c:pt idx="10">
                  <c:v>-0.67144172632867694</c:v>
                </c:pt>
                <c:pt idx="11">
                  <c:v>-0.73023065431408085</c:v>
                </c:pt>
                <c:pt idx="12">
                  <c:v>-0.78629278414121817</c:v>
                </c:pt>
                <c:pt idx="13">
                  <c:v>-0.83971940447567661</c:v>
                </c:pt>
                <c:pt idx="14">
                  <c:v>-0.89059904460404837</c:v>
                </c:pt>
                <c:pt idx="15">
                  <c:v>-0.93901755437362411</c:v>
                </c:pt>
                <c:pt idx="16">
                  <c:v>-0.98505818186106886</c:v>
                </c:pt>
                <c:pt idx="17">
                  <c:v>-1.0288016488339995</c:v>
                </c:pt>
                <c:pt idx="18">
                  <c:v>-1.0703262240675846</c:v>
                </c:pt>
                <c:pt idx="19">
                  <c:v>-1.1097077945765417</c:v>
                </c:pt>
                <c:pt idx="20">
                  <c:v>-1.1470199348212571</c:v>
                </c:pt>
                <c:pt idx="21">
                  <c:v>-1.1823339739450143</c:v>
                </c:pt>
                <c:pt idx="22">
                  <c:v>-1.2157190610978281</c:v>
                </c:pt>
                <c:pt idx="23">
                  <c:v>-1.2472422289007663</c:v>
                </c:pt>
                <c:pt idx="24">
                  <c:v>-1.2769684551031242</c:v>
                </c:pt>
                <c:pt idx="25">
                  <c:v>-1.304960722483381</c:v>
                </c:pt>
                <c:pt idx="26">
                  <c:v>-1.3312800770434388</c:v>
                </c:pt>
                <c:pt idx="27">
                  <c:v>-1.355985684544212</c:v>
                </c:pt>
                <c:pt idx="28">
                  <c:v>-1.3791348854293508</c:v>
                </c:pt>
                <c:pt idx="29">
                  <c:v>-1.4007832481825262</c:v>
                </c:pt>
                <c:pt idx="30">
                  <c:v>-1.4209846211624386</c:v>
                </c:pt>
                <c:pt idx="31">
                  <c:v>-1.4397911829585022</c:v>
                </c:pt>
                <c:pt idx="32">
                  <c:v>-1.4572534913088955</c:v>
                </c:pt>
                <c:pt idx="33">
                  <c:v>-1.4734205306215737</c:v>
                </c:pt>
                <c:pt idx="34">
                  <c:v>-1.4883397581376236</c:v>
                </c:pt>
                <c:pt idx="35">
                  <c:v>-1.5020571487752949</c:v>
                </c:pt>
                <c:pt idx="36">
                  <c:v>-1.5146172386919474</c:v>
                </c:pt>
                <c:pt idx="37">
                  <c:v>-1.5260631676000891</c:v>
                </c:pt>
                <c:pt idx="38">
                  <c:v>-1.5364367198727051</c:v>
                </c:pt>
                <c:pt idx="39">
                  <c:v>-1.5457783644720435</c:v>
                </c:pt>
                <c:pt idx="40">
                  <c:v>-1.5541272937351169</c:v>
                </c:pt>
                <c:pt idx="41">
                  <c:v>-1.5615214610481942</c:v>
                </c:pt>
                <c:pt idx="42">
                  <c:v>-1.5679976174416841</c:v>
                </c:pt>
                <c:pt idx="43">
                  <c:v>-1.5735913471359297</c:v>
                </c:pt>
                <c:pt idx="44">
                  <c:v>-1.5783371020675527</c:v>
                </c:pt>
                <c:pt idx="45">
                  <c:v>-1.5822682354251798</c:v>
                </c:pt>
                <c:pt idx="46">
                  <c:v>-1.5854170342225609</c:v>
                </c:pt>
                <c:pt idx="47">
                  <c:v>-1.5878147509363107</c:v>
                </c:pt>
                <c:pt idx="48">
                  <c:v>-1.5894916342347183</c:v>
                </c:pt>
                <c:pt idx="49">
                  <c:v>-1.5904769588233743</c:v>
                </c:pt>
                <c:pt idx="50">
                  <c:v>-1.5907990544325719</c:v>
                </c:pt>
                <c:pt idx="51">
                  <c:v>-1.5904853339708147</c:v>
                </c:pt>
                <c:pt idx="52">
                  <c:v>-1.5895623208680103</c:v>
                </c:pt>
                <c:pt idx="53">
                  <c:v>-1.5880556756313275</c:v>
                </c:pt>
                <c:pt idx="54">
                  <c:v>-1.5859902216359876</c:v>
                </c:pt>
                <c:pt idx="55">
                  <c:v>-1.5833899701727003</c:v>
                </c:pt>
                <c:pt idx="56">
                  <c:v>-1.5802781447727834</c:v>
                </c:pt>
                <c:pt idx="57">
                  <c:v>-1.5766772048314581</c:v>
                </c:pt>
                <c:pt idx="58">
                  <c:v>-1.5726088685492123</c:v>
                </c:pt>
                <c:pt idx="59">
                  <c:v>-1.5680941352105751</c:v>
                </c:pt>
                <c:pt idx="60">
                  <c:v>-1.5631533068190961</c:v>
                </c:pt>
                <c:pt idx="61">
                  <c:v>-1.5578060091067951</c:v>
                </c:pt>
                <c:pt idx="62">
                  <c:v>-1.552071211935846</c:v>
                </c:pt>
                <c:pt idx="63">
                  <c:v>-1.5459672491097358</c:v>
                </c:pt>
                <c:pt idx="64">
                  <c:v>-1.5395118376106742</c:v>
                </c:pt>
                <c:pt idx="65">
                  <c:v>-1.5327220962795545</c:v>
                </c:pt>
                <c:pt idx="66">
                  <c:v>-1.5256145639542966</c:v>
                </c:pt>
                <c:pt idx="67">
                  <c:v>-1.5182052170819729</c:v>
                </c:pt>
                <c:pt idx="68">
                  <c:v>-1.5105094868196636</c:v>
                </c:pt>
                <c:pt idx="69">
                  <c:v>-1.5025422756386022</c:v>
                </c:pt>
                <c:pt idx="70">
                  <c:v>-1.4943179734457095</c:v>
                </c:pt>
                <c:pt idx="71">
                  <c:v>-1.4858504732362778</c:v>
                </c:pt>
                <c:pt idx="72">
                  <c:v>-1.4771531862911307</c:v>
                </c:pt>
                <c:pt idx="73">
                  <c:v>-1.4682390569312316</c:v>
                </c:pt>
                <c:pt idx="74">
                  <c:v>-1.4591205768423434</c:v>
                </c:pt>
                <c:pt idx="75">
                  <c:v>-1.449809798981994</c:v>
                </c:pt>
                <c:pt idx="76">
                  <c:v>-1.4403183510806408</c:v>
                </c:pt>
                <c:pt idx="77">
                  <c:v>-1.4306574487486063</c:v>
                </c:pt>
                <c:pt idx="78">
                  <c:v>-1.4208379082000291</c:v>
                </c:pt>
                <c:pt idx="79">
                  <c:v>-1.4108701586047467</c:v>
                </c:pt>
                <c:pt idx="80">
                  <c:v>-1.4007642540787386</c:v>
                </c:pt>
                <c:pt idx="81">
                  <c:v>-1.3905298853234296</c:v>
                </c:pt>
                <c:pt idx="82">
                  <c:v>-1.3801763909238984</c:v>
                </c:pt>
                <c:pt idx="83">
                  <c:v>-1.3697127683157206</c:v>
                </c:pt>
                <c:pt idx="84">
                  <c:v>-1.359147684429918</c:v>
                </c:pt>
                <c:pt idx="85">
                  <c:v>-1.3484894860252195</c:v>
                </c:pt>
                <c:pt idx="86">
                  <c:v>-1.3377462097165704</c:v>
                </c:pt>
                <c:pt idx="87">
                  <c:v>-1.3269255917085769</c:v>
                </c:pt>
                <c:pt idx="88">
                  <c:v>-1.3160350772423395</c:v>
                </c:pt>
                <c:pt idx="89">
                  <c:v>-1.3050818297638624</c:v>
                </c:pt>
                <c:pt idx="90">
                  <c:v>-1.2940727398220366</c:v>
                </c:pt>
                <c:pt idx="91">
                  <c:v>-1.2830144337039209</c:v>
                </c:pt>
                <c:pt idx="92">
                  <c:v>-1.2719132818148602</c:v>
                </c:pt>
                <c:pt idx="93">
                  <c:v>-1.2607754068107655</c:v>
                </c:pt>
                <c:pt idx="94">
                  <c:v>-1.2496066914896506</c:v>
                </c:pt>
                <c:pt idx="95">
                  <c:v>-1.2384127864493379</c:v>
                </c:pt>
                <c:pt idx="96">
                  <c:v>-1.2271991175180559</c:v>
                </c:pt>
                <c:pt idx="97">
                  <c:v>-1.2159708929644393</c:v>
                </c:pt>
                <c:pt idx="98">
                  <c:v>-1.2047331104932737</c:v>
                </c:pt>
                <c:pt idx="99">
                  <c:v>-1.1934905640331515</c:v>
                </c:pt>
                <c:pt idx="100">
                  <c:v>-1.1822478503220164</c:v>
                </c:pt>
                <c:pt idx="101">
                  <c:v>-1.1710093752964068</c:v>
                </c:pt>
                <c:pt idx="102">
                  <c:v>-1.1597793602900648</c:v>
                </c:pt>
                <c:pt idx="103">
                  <c:v>-1.1485618480473914</c:v>
                </c:pt>
                <c:pt idx="104">
                  <c:v>-1.1373607085570772</c:v>
                </c:pt>
                <c:pt idx="105">
                  <c:v>-1.1261796447111068</c:v>
                </c:pt>
                <c:pt idx="106">
                  <c:v>-1.1150221977941672</c:v>
                </c:pt>
                <c:pt idx="107">
                  <c:v>-1.1038917528083461</c:v>
                </c:pt>
                <c:pt idx="108">
                  <c:v>-1.092791543637893</c:v>
                </c:pt>
                <c:pt idx="109">
                  <c:v>-1.0817246580586513</c:v>
                </c:pt>
                <c:pt idx="110">
                  <c:v>-1.0706940425966511</c:v>
                </c:pt>
                <c:pt idx="111">
                  <c:v>-1.0597025072402304</c:v>
                </c:pt>
                <c:pt idx="112">
                  <c:v>-1.0487527300099209</c:v>
                </c:pt>
                <c:pt idx="113">
                  <c:v>-1.0378472613902168</c:v>
                </c:pt>
                <c:pt idx="114">
                  <c:v>-1.0269885286272222</c:v>
                </c:pt>
                <c:pt idx="115">
                  <c:v>-1.0161788398960723</c:v>
                </c:pt>
                <c:pt idx="116">
                  <c:v>-1.0054203883419051</c:v>
                </c:pt>
                <c:pt idx="117">
                  <c:v>-0.994715255998042</c:v>
                </c:pt>
                <c:pt idx="118">
                  <c:v>-0.98406541758495791</c:v>
                </c:pt>
                <c:pt idx="119">
                  <c:v>-0.97347274419349372</c:v>
                </c:pt>
                <c:pt idx="120">
                  <c:v>-0.96293900685568201</c:v>
                </c:pt>
                <c:pt idx="121">
                  <c:v>-0.9524658800064516</c:v>
                </c:pt>
                <c:pt idx="122">
                  <c:v>-0.9420549448393899</c:v>
                </c:pt>
                <c:pt idx="123">
                  <c:v>-0.93170769255965236</c:v>
                </c:pt>
                <c:pt idx="124">
                  <c:v>-0.92142552753700757</c:v>
                </c:pt>
                <c:pt idx="125">
                  <c:v>-0.91120977036193718</c:v>
                </c:pt>
                <c:pt idx="126">
                  <c:v>-0.90106166080762584</c:v>
                </c:pt>
                <c:pt idx="127">
                  <c:v>-0.89098236070057912</c:v>
                </c:pt>
                <c:pt idx="128">
                  <c:v>-0.88097295670254105</c:v>
                </c:pt>
                <c:pt idx="129">
                  <c:v>-0.87103446300632081</c:v>
                </c:pt>
                <c:pt idx="130">
                  <c:v>-0.86116782394802627</c:v>
                </c:pt>
                <c:pt idx="131">
                  <c:v>-0.85137391653816896</c:v>
                </c:pt>
                <c:pt idx="132">
                  <c:v>-0.84165355291401878</c:v>
                </c:pt>
                <c:pt idx="133">
                  <c:v>-0.83200748271550518</c:v>
                </c:pt>
                <c:pt idx="134">
                  <c:v>-0.82243639538692626</c:v>
                </c:pt>
                <c:pt idx="135">
                  <c:v>-0.81294092240663596</c:v>
                </c:pt>
                <c:pt idx="136">
                  <c:v>-0.80352163944682886</c:v>
                </c:pt>
                <c:pt idx="137">
                  <c:v>-0.79417906846548347</c:v>
                </c:pt>
                <c:pt idx="138">
                  <c:v>-0.78491367973245874</c:v>
                </c:pt>
                <c:pt idx="139">
                  <c:v>-0.77572589379168888</c:v>
                </c:pt>
                <c:pt idx="140">
                  <c:v>-0.76661608336135278</c:v>
                </c:pt>
                <c:pt idx="141">
                  <c:v>-0.75758457517386812</c:v>
                </c:pt>
                <c:pt idx="142">
                  <c:v>-0.74863165175746937</c:v>
                </c:pt>
                <c:pt idx="143">
                  <c:v>-0.73975755316110736</c:v>
                </c:pt>
                <c:pt idx="144">
                  <c:v>-0.73096247862435448</c:v>
                </c:pt>
                <c:pt idx="145">
                  <c:v>-0.72224658819392851</c:v>
                </c:pt>
                <c:pt idx="146">
                  <c:v>-0.71361000428844268</c:v>
                </c:pt>
                <c:pt idx="147">
                  <c:v>-0.70505281321289737</c:v>
                </c:pt>
                <c:pt idx="148">
                  <c:v>-0.69657506662441759</c:v>
                </c:pt>
                <c:pt idx="149">
                  <c:v>-0.68817678295069407</c:v>
                </c:pt>
                <c:pt idx="150">
                  <c:v>-0.67985794876252137</c:v>
                </c:pt>
                <c:pt idx="151">
                  <c:v>-0.67161852010181233</c:v>
                </c:pt>
                <c:pt idx="152">
                  <c:v>-0.66345842376641917</c:v>
                </c:pt>
                <c:pt idx="153">
                  <c:v>-0.65537755855304358</c:v>
                </c:pt>
                <c:pt idx="154">
                  <c:v>-0.64737579645949717</c:v>
                </c:pt>
                <c:pt idx="155">
                  <c:v>-0.63945298384752725</c:v>
                </c:pt>
                <c:pt idx="156">
                  <c:v>-0.63160894256738975</c:v>
                </c:pt>
                <c:pt idx="157">
                  <c:v>-0.62384347104531779</c:v>
                </c:pt>
                <c:pt idx="158">
                  <c:v>-0.61615634533500252</c:v>
                </c:pt>
                <c:pt idx="159">
                  <c:v>-0.60854732013416979</c:v>
                </c:pt>
                <c:pt idx="160">
                  <c:v>-0.60101612976729457</c:v>
                </c:pt>
                <c:pt idx="161">
                  <c:v>-0.59356248913549403</c:v>
                </c:pt>
                <c:pt idx="162">
                  <c:v>-0.58618609463457239</c:v>
                </c:pt>
                <c:pt idx="163">
                  <c:v>-0.57888662504218313</c:v>
                </c:pt>
                <c:pt idx="164">
                  <c:v>-0.57166374237506057</c:v>
                </c:pt>
                <c:pt idx="165">
                  <c:v>-0.56451709271720263</c:v>
                </c:pt>
                <c:pt idx="166">
                  <c:v>-0.55744630701990527</c:v>
                </c:pt>
                <c:pt idx="167">
                  <c:v>-0.55045100187450258</c:v>
                </c:pt>
                <c:pt idx="168">
                  <c:v>-0.54353078025863255</c:v>
                </c:pt>
                <c:pt idx="169">
                  <c:v>-0.53668523225684805</c:v>
                </c:pt>
                <c:pt idx="170">
                  <c:v>-0.52991393575634971</c:v>
                </c:pt>
                <c:pt idx="171">
                  <c:v>-0.52321645711860343</c:v>
                </c:pt>
                <c:pt idx="172">
                  <c:v>-0.51659235182758001</c:v>
                </c:pt>
                <c:pt idx="173">
                  <c:v>-0.51004116511533637</c:v>
                </c:pt>
                <c:pt idx="174">
                  <c:v>-0.50356243256563171</c:v>
                </c:pt>
                <c:pt idx="175">
                  <c:v>-0.49715568069625321</c:v>
                </c:pt>
                <c:pt idx="176">
                  <c:v>-0.49082042752071514</c:v>
                </c:pt>
                <c:pt idx="177">
                  <c:v>-0.4845561830899579</c:v>
                </c:pt>
                <c:pt idx="178">
                  <c:v>-0.47836245001467065</c:v>
                </c:pt>
                <c:pt idx="179">
                  <c:v>-0.47223872396884131</c:v>
                </c:pt>
                <c:pt idx="180">
                  <c:v>-0.46618449417510727</c:v>
                </c:pt>
                <c:pt idx="181">
                  <c:v>-0.46019924387247979</c:v>
                </c:pt>
                <c:pt idx="182">
                  <c:v>-0.45428245076699136</c:v>
                </c:pt>
                <c:pt idx="183">
                  <c:v>-0.44843358746579093</c:v>
                </c:pt>
                <c:pt idx="184">
                  <c:v>-0.44265212189521586</c:v>
                </c:pt>
                <c:pt idx="185">
                  <c:v>-0.436937517703329</c:v>
                </c:pt>
                <c:pt idx="186">
                  <c:v>-0.43128923464742419</c:v>
                </c:pt>
                <c:pt idx="187">
                  <c:v>-0.42570672896695627</c:v>
                </c:pt>
                <c:pt idx="188">
                  <c:v>-0.42018945374236921</c:v>
                </c:pt>
                <c:pt idx="189">
                  <c:v>-0.41473685924025572</c:v>
                </c:pt>
                <c:pt idx="190">
                  <c:v>-0.40934839324528927</c:v>
                </c:pt>
                <c:pt idx="191">
                  <c:v>-0.40402350137934645</c:v>
                </c:pt>
                <c:pt idx="192">
                  <c:v>-0.39876162740821847</c:v>
                </c:pt>
                <c:pt idx="193">
                  <c:v>-0.39356221353632254</c:v>
                </c:pt>
                <c:pt idx="194">
                  <c:v>-0.38842470068978086</c:v>
                </c:pt>
                <c:pt idx="195">
                  <c:v>-0.3833485287882456</c:v>
                </c:pt>
                <c:pt idx="196">
                  <c:v>-0.37833313700583737</c:v>
                </c:pt>
                <c:pt idx="197">
                  <c:v>-0.37337796402153389</c:v>
                </c:pt>
                <c:pt idx="198">
                  <c:v>-0.36848244825935805</c:v>
                </c:pt>
                <c:pt idx="199">
                  <c:v>-0.36364602811869512</c:v>
                </c:pt>
                <c:pt idx="200">
                  <c:v>-0.35886814219505497</c:v>
                </c:pt>
                <c:pt idx="201">
                  <c:v>-0.35414822949158598</c:v>
                </c:pt>
                <c:pt idx="202">
                  <c:v>-0.34948572962165847</c:v>
                </c:pt>
                <c:pt idx="203">
                  <c:v>-0.34488008300278516</c:v>
                </c:pt>
                <c:pt idx="204">
                  <c:v>-0.34033073104218559</c:v>
                </c:pt>
                <c:pt idx="205">
                  <c:v>-0.33583711631424906</c:v>
                </c:pt>
                <c:pt idx="206">
                  <c:v>-0.33139868273018336</c:v>
                </c:pt>
                <c:pt idx="207">
                  <c:v>-0.32701487570008164</c:v>
                </c:pt>
                <c:pt idx="208">
                  <c:v>-0.3226851422876903</c:v>
                </c:pt>
                <c:pt idx="209">
                  <c:v>-0.31840893135808923</c:v>
                </c:pt>
                <c:pt idx="210">
                  <c:v>-0.31418569371854443</c:v>
                </c:pt>
                <c:pt idx="211">
                  <c:v>-0.3100148822527477</c:v>
                </c:pt>
                <c:pt idx="212">
                  <c:v>-0.30589595204867265</c:v>
                </c:pt>
                <c:pt idx="213">
                  <c:v>-0.30182836052025663</c:v>
                </c:pt>
                <c:pt idx="214">
                  <c:v>-0.29781156752312427</c:v>
                </c:pt>
                <c:pt idx="215">
                  <c:v>-0.2938450354645461</c:v>
                </c:pt>
                <c:pt idx="216">
                  <c:v>-0.28992822940783575</c:v>
                </c:pt>
                <c:pt idx="217">
                  <c:v>-0.28606061717137321</c:v>
                </c:pt>
                <c:pt idx="218">
                  <c:v>-0.28224166942243772</c:v>
                </c:pt>
                <c:pt idx="219">
                  <c:v>-0.27847085976602937</c:v>
                </c:pt>
                <c:pt idx="220">
                  <c:v>-0.27474766482885504</c:v>
                </c:pt>
                <c:pt idx="221">
                  <c:v>-0.2710715643386441</c:v>
                </c:pt>
                <c:pt idx="222">
                  <c:v>-0.26744204119895459</c:v>
                </c:pt>
                <c:pt idx="223">
                  <c:v>-0.26385858155963637</c:v>
                </c:pt>
                <c:pt idx="224">
                  <c:v>-0.26032067488309396</c:v>
                </c:pt>
                <c:pt idx="225">
                  <c:v>-0.25682781400650173</c:v>
                </c:pt>
                <c:pt idx="226">
                  <c:v>-0.25337949520012049</c:v>
                </c:pt>
                <c:pt idx="227">
                  <c:v>-0.24997521822184127</c:v>
                </c:pt>
                <c:pt idx="228">
                  <c:v>-0.24661448636810793</c:v>
                </c:pt>
                <c:pt idx="229">
                  <c:v>-0.24329680652133534</c:v>
                </c:pt>
                <c:pt idx="230">
                  <c:v>-0.24002168919395811</c:v>
                </c:pt>
                <c:pt idx="231">
                  <c:v>-0.23678864856922854</c:v>
                </c:pt>
                <c:pt idx="232">
                  <c:v>-0.23359720253888724</c:v>
                </c:pt>
                <c:pt idx="233">
                  <c:v>-0.23044687273781317</c:v>
                </c:pt>
                <c:pt idx="234">
                  <c:v>-0.22733718457577687</c:v>
                </c:pt>
                <c:pt idx="235">
                  <c:v>-0.22426766726639252</c:v>
                </c:pt>
                <c:pt idx="236">
                  <c:v>-0.22123785385338443</c:v>
                </c:pt>
                <c:pt idx="237">
                  <c:v>-0.21824728123425929</c:v>
                </c:pt>
                <c:pt idx="238">
                  <c:v>-0.21529549018149333</c:v>
                </c:pt>
                <c:pt idx="239">
                  <c:v>-0.21238202536131734</c:v>
                </c:pt>
                <c:pt idx="240">
                  <c:v>-0.2095064353502038</c:v>
                </c:pt>
                <c:pt idx="241">
                  <c:v>-0.20666827264913645</c:v>
                </c:pt>
                <c:pt idx="242">
                  <c:v>-0.2038670936957514</c:v>
                </c:pt>
                <c:pt idx="243">
                  <c:v>-0.20110245887443629</c:v>
                </c:pt>
                <c:pt idx="244">
                  <c:v>-0.19837393252446406</c:v>
                </c:pt>
                <c:pt idx="245">
                  <c:v>-0.19568108294624079</c:v>
                </c:pt>
                <c:pt idx="246">
                  <c:v>-0.19302348240574804</c:v>
                </c:pt>
                <c:pt idx="247">
                  <c:v>-0.19040070713724302</c:v>
                </c:pt>
                <c:pt idx="248">
                  <c:v>-0.18781233734430047</c:v>
                </c:pt>
                <c:pt idx="249">
                  <c:v>-0.18525795719925309</c:v>
                </c:pt>
                <c:pt idx="250">
                  <c:v>-0.18273715484110656</c:v>
                </c:pt>
                <c:pt idx="251">
                  <c:v>-0.18024952237198408</c:v>
                </c:pt>
                <c:pt idx="252">
                  <c:v>-0.17779465585217347</c:v>
                </c:pt>
                <c:pt idx="253">
                  <c:v>-0.17537215529382713</c:v>
                </c:pt>
                <c:pt idx="254">
                  <c:v>-0.17298162465337885</c:v>
                </c:pt>
                <c:pt idx="255">
                  <c:v>-0.17062267182273216</c:v>
                </c:pt>
                <c:pt idx="256">
                  <c:v>-0.16829490861927518</c:v>
                </c:pt>
                <c:pt idx="257">
                  <c:v>-0.16599795077477203</c:v>
                </c:pt>
                <c:pt idx="258">
                  <c:v>-0.16373141792318707</c:v>
                </c:pt>
                <c:pt idx="259">
                  <c:v>-0.16149493358748482</c:v>
                </c:pt>
                <c:pt idx="260">
                  <c:v>-0.15928812516546184</c:v>
                </c:pt>
                <c:pt idx="261">
                  <c:v>-0.1571106239146379</c:v>
                </c:pt>
                <c:pt idx="262">
                  <c:v>-0.15496206493628256</c:v>
                </c:pt>
                <c:pt idx="263">
                  <c:v>-0.15284208715858488</c:v>
                </c:pt>
                <c:pt idx="264">
                  <c:v>-0.15075033331903881</c:v>
                </c:pt>
                <c:pt idx="265">
                  <c:v>-0.1486864499460506</c:v>
                </c:pt>
                <c:pt idx="266">
                  <c:v>-0.14665008733984819</c:v>
                </c:pt>
                <c:pt idx="267">
                  <c:v>-0.14464089955269166</c:v>
                </c:pt>
                <c:pt idx="268">
                  <c:v>-0.14265854436844905</c:v>
                </c:pt>
                <c:pt idx="269">
                  <c:v>-0.14070268328154265</c:v>
                </c:pt>
                <c:pt idx="270">
                  <c:v>-0.13877298147534115</c:v>
                </c:pt>
                <c:pt idx="271">
                  <c:v>-0.13686910779998504</c:v>
                </c:pt>
                <c:pt idx="272">
                  <c:v>-0.13499073474971396</c:v>
                </c:pt>
                <c:pt idx="273">
                  <c:v>-0.13313753843969175</c:v>
                </c:pt>
                <c:pt idx="274">
                  <c:v>-0.13130919858239717</c:v>
                </c:pt>
                <c:pt idx="275">
                  <c:v>-0.12950539846357145</c:v>
                </c:pt>
                <c:pt idx="276">
                  <c:v>-0.12772582491777831</c:v>
                </c:pt>
                <c:pt idx="277">
                  <c:v>-0.12597016830357491</c:v>
                </c:pt>
                <c:pt idx="278">
                  <c:v>-0.1242381224783544</c:v>
                </c:pt>
                <c:pt idx="279">
                  <c:v>-0.12252938477284704</c:v>
                </c:pt>
                <c:pt idx="280">
                  <c:v>-0.12084365596533468</c:v>
                </c:pt>
                <c:pt idx="281">
                  <c:v>-0.11918064025557085</c:v>
                </c:pt>
                <c:pt idx="282">
                  <c:v>-0.11754004523846291</c:v>
                </c:pt>
                <c:pt idx="283">
                  <c:v>-0.1159215818775084</c:v>
                </c:pt>
                <c:pt idx="284">
                  <c:v>-0.11432496447801388</c:v>
                </c:pt>
                <c:pt idx="285">
                  <c:v>-0.11274991066012752</c:v>
                </c:pt>
                <c:pt idx="286">
                  <c:v>-0.11119614133168276</c:v>
                </c:pt>
                <c:pt idx="287">
                  <c:v>-0.10966338066089898</c:v>
                </c:pt>
                <c:pt idx="288">
                  <c:v>-0.10815135604892168</c:v>
                </c:pt>
                <c:pt idx="289">
                  <c:v>-0.10665979810225179</c:v>
                </c:pt>
                <c:pt idx="290">
                  <c:v>-0.10518844060505687</c:v>
                </c:pt>
                <c:pt idx="291">
                  <c:v>-0.10373702049139813</c:v>
                </c:pt>
                <c:pt idx="292">
                  <c:v>-0.10230527781736699</c:v>
                </c:pt>
                <c:pt idx="293">
                  <c:v>-0.10089295573316479</c:v>
                </c:pt>
                <c:pt idx="294">
                  <c:v>-9.9499800455126769E-2</c:v>
                </c:pt>
                <c:pt idx="295">
                  <c:v>-9.8125561237714529E-2</c:v>
                </c:pt>
                <c:pt idx="296">
                  <c:v>-9.6769990345473317E-2</c:v>
                </c:pt>
                <c:pt idx="297">
                  <c:v>-9.5432843024983241E-2</c:v>
                </c:pt>
                <c:pt idx="298">
                  <c:v>-9.411387747680329E-2</c:v>
                </c:pt>
                <c:pt idx="299">
                  <c:v>-9.2812854827431832E-2</c:v>
                </c:pt>
                <c:pt idx="300">
                  <c:v>-9.1529539101276688E-2</c:v>
                </c:pt>
                <c:pt idx="301">
                  <c:v>-9.0263697192663347E-2</c:v>
                </c:pt>
                <c:pt idx="302">
                  <c:v>-8.9015098837875131E-2</c:v>
                </c:pt>
                <c:pt idx="303">
                  <c:v>-8.7783516587253752E-2</c:v>
                </c:pt>
                <c:pt idx="304">
                  <c:v>-8.6568725777342759E-2</c:v>
                </c:pt>
                <c:pt idx="305">
                  <c:v>-8.5370504503108985E-2</c:v>
                </c:pt>
                <c:pt idx="306">
                  <c:v>-8.4188633590230294E-2</c:v>
                </c:pt>
                <c:pt idx="307">
                  <c:v>-8.3022896567474164E-2</c:v>
                </c:pt>
                <c:pt idx="308">
                  <c:v>-8.1873079639155605E-2</c:v>
                </c:pt>
                <c:pt idx="309">
                  <c:v>-8.0738971657698722E-2</c:v>
                </c:pt>
                <c:pt idx="310">
                  <c:v>-7.9620364096298551E-2</c:v>
                </c:pt>
                <c:pt idx="311">
                  <c:v>-7.851705102169422E-2</c:v>
                </c:pt>
                <c:pt idx="312">
                  <c:v>-7.7428829067056087E-2</c:v>
                </c:pt>
                <c:pt idx="313">
                  <c:v>-7.6355497404995379E-2</c:v>
                </c:pt>
                <c:pt idx="314">
                  <c:v>-7.5296857720701243E-2</c:v>
                </c:pt>
                <c:pt idx="315">
                  <c:v>-7.4252714185209165E-2</c:v>
                </c:pt>
                <c:pt idx="316">
                  <c:v>-7.3222873428807358E-2</c:v>
                </c:pt>
                <c:pt idx="317">
                  <c:v>-7.2207144514585112E-2</c:v>
                </c:pt>
                <c:pt idx="318">
                  <c:v>-7.1205338912127047E-2</c:v>
                </c:pt>
                <c:pt idx="319">
                  <c:v>-7.0217270471358145E-2</c:v>
                </c:pt>
                <c:pt idx="320">
                  <c:v>-6.9242755396544342E-2</c:v>
                </c:pt>
                <c:pt idx="321">
                  <c:v>-6.8281612220450275E-2</c:v>
                </c:pt>
                <c:pt idx="322">
                  <c:v>-6.7333661778659001E-2</c:v>
                </c:pt>
                <c:pt idx="323">
                  <c:v>-6.6398727184058287E-2</c:v>
                </c:pt>
                <c:pt idx="324">
                  <c:v>-6.5476633801493586E-2</c:v>
                </c:pt>
                <c:pt idx="325">
                  <c:v>-6.4567209222593527E-2</c:v>
                </c:pt>
                <c:pt idx="326">
                  <c:v>-6.3670283240768413E-2</c:v>
                </c:pt>
                <c:pt idx="327">
                  <c:v>-6.2785687826386105E-2</c:v>
                </c:pt>
                <c:pt idx="328">
                  <c:v>-6.191325710212673E-2</c:v>
                </c:pt>
                <c:pt idx="329">
                  <c:v>-6.1052827318518521E-2</c:v>
                </c:pt>
                <c:pt idx="330">
                  <c:v>-6.0204236829656019E-2</c:v>
                </c:pt>
                <c:pt idx="331">
                  <c:v>-5.9367326069104914E-2</c:v>
                </c:pt>
                <c:pt idx="332">
                  <c:v>-5.8541937525992724E-2</c:v>
                </c:pt>
                <c:pt idx="333">
                  <c:v>-5.7727915721288249E-2</c:v>
                </c:pt>
                <c:pt idx="334">
                  <c:v>-5.6925107184270483E-2</c:v>
                </c:pt>
                <c:pt idx="335">
                  <c:v>-5.6133360429189608E-2</c:v>
                </c:pt>
                <c:pt idx="336">
                  <c:v>-5.5352525932119812E-2</c:v>
                </c:pt>
                <c:pt idx="337">
                  <c:v>-5.4582456108005578E-2</c:v>
                </c:pt>
                <c:pt idx="338">
                  <c:v>-5.3823005287902688E-2</c:v>
                </c:pt>
                <c:pt idx="339">
                  <c:v>-5.3074029696414157E-2</c:v>
                </c:pt>
                <c:pt idx="340">
                  <c:v>-5.2335387429322658E-2</c:v>
                </c:pt>
                <c:pt idx="341">
                  <c:v>-5.1606938431419357E-2</c:v>
                </c:pt>
                <c:pt idx="342">
                  <c:v>-5.0888544474529188E-2</c:v>
                </c:pt>
                <c:pt idx="343">
                  <c:v>-5.0180069135734348E-2</c:v>
                </c:pt>
                <c:pt idx="344">
                  <c:v>-4.9481377775796455E-2</c:v>
                </c:pt>
                <c:pt idx="345">
                  <c:v>-4.8792337517774689E-2</c:v>
                </c:pt>
                <c:pt idx="346">
                  <c:v>-4.8112817225843811E-2</c:v>
                </c:pt>
                <c:pt idx="347">
                  <c:v>-4.7442687484309708E-2</c:v>
                </c:pt>
                <c:pt idx="348">
                  <c:v>-4.6781820576824146E-2</c:v>
                </c:pt>
                <c:pt idx="349">
                  <c:v>-4.6130090465796192E-2</c:v>
                </c:pt>
                <c:pt idx="350">
                  <c:v>-4.5487372772002599E-2</c:v>
                </c:pt>
                <c:pt idx="351">
                  <c:v>-4.4853544754395895E-2</c:v>
                </c:pt>
                <c:pt idx="352">
                  <c:v>-4.4228485290109761E-2</c:v>
                </c:pt>
                <c:pt idx="353">
                  <c:v>-4.3612074854661308E-2</c:v>
                </c:pt>
                <c:pt idx="354">
                  <c:v>-4.3004195502350018E-2</c:v>
                </c:pt>
                <c:pt idx="355">
                  <c:v>-4.2404730846853096E-2</c:v>
                </c:pt>
                <c:pt idx="356">
                  <c:v>-4.1813566042016227E-2</c:v>
                </c:pt>
                <c:pt idx="357">
                  <c:v>-4.123058776283911E-2</c:v>
                </c:pt>
                <c:pt idx="358">
                  <c:v>-4.0655684186655598E-2</c:v>
                </c:pt>
                <c:pt idx="359">
                  <c:v>-4.0088744974507109E-2</c:v>
                </c:pt>
                <c:pt idx="360">
                  <c:v>-3.9529661252709444E-2</c:v>
                </c:pt>
                <c:pt idx="361">
                  <c:v>-3.8978325594611375E-2</c:v>
                </c:pt>
                <c:pt idx="362">
                  <c:v>-3.8434632002543739E-2</c:v>
                </c:pt>
                <c:pt idx="363">
                  <c:v>-3.789847588996044E-2</c:v>
                </c:pt>
                <c:pt idx="364">
                  <c:v>-3.7369754063767434E-2</c:v>
                </c:pt>
                <c:pt idx="365">
                  <c:v>-3.6848364706841122E-2</c:v>
                </c:pt>
                <c:pt idx="366">
                  <c:v>-3.6334207360733561E-2</c:v>
                </c:pt>
                <c:pt idx="367">
                  <c:v>-3.5827182908564598E-2</c:v>
                </c:pt>
                <c:pt idx="368">
                  <c:v>-3.5327193558099629E-2</c:v>
                </c:pt>
                <c:pt idx="369">
                  <c:v>-3.4834142825010982E-2</c:v>
                </c:pt>
                <c:pt idx="370">
                  <c:v>-3.4347935516323029E-2</c:v>
                </c:pt>
                <c:pt idx="371">
                  <c:v>-3.3868477714039488E-2</c:v>
                </c:pt>
                <c:pt idx="372">
                  <c:v>-3.3395676758951512E-2</c:v>
                </c:pt>
                <c:pt idx="373">
                  <c:v>-3.2929441234625649E-2</c:v>
                </c:pt>
                <c:pt idx="374">
                  <c:v>-3.2469680951570011E-2</c:v>
                </c:pt>
                <c:pt idx="375">
                  <c:v>-3.2016306931578462E-2</c:v>
                </c:pt>
                <c:pt idx="376">
                  <c:v>-3.1569231392250437E-2</c:v>
                </c:pt>
                <c:pt idx="377">
                  <c:v>-3.1128367731685837E-2</c:v>
                </c:pt>
                <c:pt idx="378">
                  <c:v>-3.0693630513353398E-2</c:v>
                </c:pt>
                <c:pt idx="379">
                  <c:v>-3.0264935451131337E-2</c:v>
                </c:pt>
                <c:pt idx="380">
                  <c:v>-2.9842199394519472E-2</c:v>
                </c:pt>
                <c:pt idx="381">
                  <c:v>-2.9425340314020183E-2</c:v>
                </c:pt>
                <c:pt idx="382">
                  <c:v>-2.9014277286688438E-2</c:v>
                </c:pt>
                <c:pt idx="383">
                  <c:v>-2.8608930481848698E-2</c:v>
                </c:pt>
                <c:pt idx="384">
                  <c:v>-2.8209221146977291E-2</c:v>
                </c:pt>
                <c:pt idx="385">
                  <c:v>-2.7815071593749408E-2</c:v>
                </c:pt>
                <c:pt idx="386">
                  <c:v>-2.7426405184248791E-2</c:v>
                </c:pt>
                <c:pt idx="387">
                  <c:v>-2.704314631733893E-2</c:v>
                </c:pt>
                <c:pt idx="388">
                  <c:v>-2.6665220415195281E-2</c:v>
                </c:pt>
                <c:pt idx="389">
                  <c:v>-2.6292553909995138E-2</c:v>
                </c:pt>
                <c:pt idx="390">
                  <c:v>-2.5925074230765798E-2</c:v>
                </c:pt>
                <c:pt idx="391">
                  <c:v>-2.556270979038831E-2</c:v>
                </c:pt>
                <c:pt idx="392">
                  <c:v>-2.5205389972756457E-2</c:v>
                </c:pt>
                <c:pt idx="393">
                  <c:v>-2.4853045120088291E-2</c:v>
                </c:pt>
                <c:pt idx="394">
                  <c:v>-2.4505606520389942E-2</c:v>
                </c:pt>
                <c:pt idx="395">
                  <c:v>-2.4163006395069898E-2</c:v>
                </c:pt>
                <c:pt idx="396">
                  <c:v>-2.3825177886702232E-2</c:v>
                </c:pt>
                <c:pt idx="397">
                  <c:v>-2.3492055046937587E-2</c:v>
                </c:pt>
                <c:pt idx="398">
                  <c:v>-2.3163572824560198E-2</c:v>
                </c:pt>
                <c:pt idx="399">
                  <c:v>-2.2839667053690053E-2</c:v>
                </c:pt>
                <c:pt idx="400">
                  <c:v>-2.2520274442128538E-2</c:v>
                </c:pt>
                <c:pt idx="401">
                  <c:v>-2.2205332559845699E-2</c:v>
                </c:pt>
                <c:pt idx="402">
                  <c:v>-2.1894779827608651E-2</c:v>
                </c:pt>
                <c:pt idx="403">
                  <c:v>-2.1588555505749184E-2</c:v>
                </c:pt>
                <c:pt idx="404">
                  <c:v>-2.1286599683069004E-2</c:v>
                </c:pt>
                <c:pt idx="405">
                  <c:v>-2.0988853265881818E-2</c:v>
                </c:pt>
                <c:pt idx="406">
                  <c:v>-2.0695257967190243E-2</c:v>
                </c:pt>
                <c:pt idx="407">
                  <c:v>-2.0405756295996585E-2</c:v>
                </c:pt>
                <c:pt idx="408">
                  <c:v>-2.0120291546746192E-2</c:v>
                </c:pt>
                <c:pt idx="409">
                  <c:v>-1.9838807788901555E-2</c:v>
                </c:pt>
                <c:pt idx="410">
                  <c:v>-1.9561249856646028E-2</c:v>
                </c:pt>
                <c:pt idx="411">
                  <c:v>-1.9287563338716059E-2</c:v>
                </c:pt>
                <c:pt idx="412">
                  <c:v>-1.9017694568360471E-2</c:v>
                </c:pt>
                <c:pt idx="413">
                  <c:v>-1.875159061342482E-2</c:v>
                </c:pt>
                <c:pt idx="414">
                  <c:v>-1.8489199266560556E-2</c:v>
                </c:pt>
                <c:pt idx="415">
                  <c:v>-1.8230469035556883E-2</c:v>
                </c:pt>
                <c:pt idx="416">
                  <c:v>-1.7975349133794349E-2</c:v>
                </c:pt>
                <c:pt idx="417">
                  <c:v>-1.77237894708187E-2</c:v>
                </c:pt>
                <c:pt idx="418">
                  <c:v>-1.7475740643033588E-2</c:v>
                </c:pt>
                <c:pt idx="419">
                  <c:v>-1.7231153924511126E-2</c:v>
                </c:pt>
                <c:pt idx="420">
                  <c:v>-1.6989981257919014E-2</c:v>
                </c:pt>
                <c:pt idx="421">
                  <c:v>-1.6752175245562387E-2</c:v>
                </c:pt>
                <c:pt idx="422">
                  <c:v>-1.651768914053988E-2</c:v>
                </c:pt>
                <c:pt idx="423">
                  <c:v>-1.6286476838012022E-2</c:v>
                </c:pt>
                <c:pt idx="424">
                  <c:v>-1.6058492866581182E-2</c:v>
                </c:pt>
                <c:pt idx="425">
                  <c:v>-1.5833692379781376E-2</c:v>
                </c:pt>
                <c:pt idx="426">
                  <c:v>-1.5612031147677027E-2</c:v>
                </c:pt>
                <c:pt idx="427">
                  <c:v>-1.5393465548569301E-2</c:v>
                </c:pt>
                <c:pt idx="428">
                  <c:v>-1.517795256080884E-2</c:v>
                </c:pt>
                <c:pt idx="429">
                  <c:v>-1.4965449754713693E-2</c:v>
                </c:pt>
                <c:pt idx="430">
                  <c:v>-1.475591528459104E-2</c:v>
                </c:pt>
                <c:pt idx="431">
                  <c:v>-1.4549307880861869E-2</c:v>
                </c:pt>
                <c:pt idx="432">
                  <c:v>-1.4345586842287266E-2</c:v>
                </c:pt>
                <c:pt idx="433">
                  <c:v>-1.4144712028294884E-2</c:v>
                </c:pt>
                <c:pt idx="434">
                  <c:v>-1.3946643851404768E-2</c:v>
                </c:pt>
                <c:pt idx="435">
                  <c:v>-1.3751343269753484E-2</c:v>
                </c:pt>
                <c:pt idx="436">
                  <c:v>-1.3558771779714686E-2</c:v>
                </c:pt>
                <c:pt idx="437">
                  <c:v>-1.3368891408615998E-2</c:v>
                </c:pt>
                <c:pt idx="438">
                  <c:v>-1.3181664707550247E-2</c:v>
                </c:pt>
                <c:pt idx="439">
                  <c:v>-1.2997054744280251E-2</c:v>
                </c:pt>
                <c:pt idx="440">
                  <c:v>-1.2815025096236349E-2</c:v>
                </c:pt>
                <c:pt idx="441">
                  <c:v>-1.263553984360492E-2</c:v>
                </c:pt>
                <c:pt idx="442">
                  <c:v>-1.2458563562507267E-2</c:v>
                </c:pt>
                <c:pt idx="443">
                  <c:v>-1.2284061318267741E-2</c:v>
                </c:pt>
                <c:pt idx="444">
                  <c:v>-1.2111998658770053E-2</c:v>
                </c:pt>
                <c:pt idx="445">
                  <c:v>-1.1942341607900399E-2</c:v>
                </c:pt>
                <c:pt idx="446">
                  <c:v>-1.1775056659076751E-2</c:v>
                </c:pt>
                <c:pt idx="447">
                  <c:v>-1.1610110768863049E-2</c:v>
                </c:pt>
                <c:pt idx="448">
                  <c:v>-1.1447471350667404E-2</c:v>
                </c:pt>
                <c:pt idx="449">
                  <c:v>-1.1287106268523157E-2</c:v>
                </c:pt>
                <c:pt idx="450">
                  <c:v>-1.1128983830951738E-2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fit_1NN_SC!$D$19:$D$469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fit_1NN_SC!$E$19:$E$469</c:f>
              <c:numCache>
                <c:formatCode>0.0000E+00</c:formatCode>
                <c:ptCount val="451"/>
                <c:pt idx="0">
                  <c:v>5.4963814220097572E-2</c:v>
                </c:pt>
                <c:pt idx="1">
                  <c:v>-2.5819749812030237E-3</c:v>
                </c:pt>
                <c:pt idx="2">
                  <c:v>-5.7746143190308664E-2</c:v>
                </c:pt>
                <c:pt idx="3">
                  <c:v>-0.11060538970848119</c:v>
                </c:pt>
                <c:pt idx="4">
                  <c:v>-0.16123416305908669</c:v>
                </c:pt>
                <c:pt idx="5">
                  <c:v>-0.20970472393808473</c:v>
                </c:pt>
                <c:pt idx="6">
                  <c:v>-0.25608720645776456</c:v>
                </c:pt>
                <c:pt idx="7">
                  <c:v>-0.30044967772893172</c:v>
                </c:pt>
                <c:pt idx="8">
                  <c:v>-0.34285819582556426</c:v>
                </c:pt>
                <c:pt idx="9">
                  <c:v>-0.38337686617482036</c:v>
                </c:pt>
                <c:pt idx="10">
                  <c:v>-0.42206789641416254</c:v>
                </c:pt>
                <c:pt idx="11">
                  <c:v>-0.45899164975628043</c:v>
                </c:pt>
                <c:pt idx="12">
                  <c:v>-0.49420669690142871</c:v>
                </c:pt>
                <c:pt idx="13">
                  <c:v>-0.52776986653577607</c:v>
                </c:pt>
                <c:pt idx="14">
                  <c:v>-0.55973629445334727</c:v>
                </c:pt>
                <c:pt idx="15">
                  <c:v>-0.59015947133816538</c:v>
                </c:pt>
                <c:pt idx="16">
                  <c:v>-0.61909128924224677</c:v>
                </c:pt>
                <c:pt idx="17">
                  <c:v>-0.64658208679417328</c:v>
                </c:pt>
                <c:pt idx="18">
                  <c:v>-0.67268069317205326</c:v>
                </c:pt>
                <c:pt idx="19">
                  <c:v>-0.69743447087381338</c:v>
                </c:pt>
                <c:pt idx="20">
                  <c:v>-0.72088935731688863</c:v>
                </c:pt>
                <c:pt idx="21">
                  <c:v>-0.7430899052985519</c:v>
                </c:pt>
                <c:pt idx="22">
                  <c:v>-0.76407932234730025</c:v>
                </c:pt>
                <c:pt idx="23">
                  <c:v>-0.78389950899492433</c:v>
                </c:pt>
                <c:pt idx="24">
                  <c:v>-0.80259109599810841</c:v>
                </c:pt>
                <c:pt idx="25">
                  <c:v>-0.82019348053765928</c:v>
                </c:pt>
                <c:pt idx="26">
                  <c:v>-0.83674486142271798</c:v>
                </c:pt>
                <c:pt idx="27">
                  <c:v>-0.85228227332660023</c:v>
                </c:pt>
                <c:pt idx="28">
                  <c:v>-0.86684162008020793</c:v>
                </c:pt>
                <c:pt idx="29">
                  <c:v>-0.88045770704827497</c:v>
                </c:pt>
                <c:pt idx="30">
                  <c:v>-0.89316427261304443</c:v>
                </c:pt>
                <c:pt idx="31">
                  <c:v>-0.90499401878934238</c:v>
                </c:pt>
                <c:pt idx="32">
                  <c:v>-0.91597864099435944</c:v>
                </c:pt>
                <c:pt idx="33">
                  <c:v>-0.92614885699486305</c:v>
                </c:pt>
                <c:pt idx="34">
                  <c:v>-0.93553443505395184</c:v>
                </c:pt>
                <c:pt idx="35">
                  <c:v>-0.94416422129888811</c:v>
                </c:pt>
                <c:pt idx="36">
                  <c:v>-0.95206616633097063</c:v>
                </c:pt>
                <c:pt idx="37">
                  <c:v>-0.95926735109787054</c:v>
                </c:pt>
                <c:pt idx="38">
                  <c:v>-0.96579401204829929</c:v>
                </c:pt>
                <c:pt idx="39">
                  <c:v>-0.97167156558836776</c:v>
                </c:pt>
                <c:pt idx="40">
                  <c:v>-0.97692463185847644</c:v>
                </c:pt>
                <c:pt idx="41">
                  <c:v>-0.98157705784908567</c:v>
                </c:pt>
                <c:pt idx="42">
                  <c:v>-0.98565193987322175</c:v>
                </c:pt>
                <c:pt idx="43">
                  <c:v>-0.98917164541311486</c:v>
                </c:pt>
                <c:pt idx="44">
                  <c:v>-0.99215783435789684</c:v>
                </c:pt>
                <c:pt idx="45">
                  <c:v>-0.99463147964883747</c:v>
                </c:pt>
                <c:pt idx="46">
                  <c:v>-0.99661288734817499</c:v>
                </c:pt>
                <c:pt idx="47">
                  <c:v>-0.99812171614715162</c:v>
                </c:pt>
                <c:pt idx="48">
                  <c:v>-0.99917699632847168</c:v>
                </c:pt>
                <c:pt idx="49">
                  <c:v>-0.99979714819798471</c:v>
                </c:pt>
                <c:pt idx="50">
                  <c:v>-1</c:v>
                </c:pt>
                <c:pt idx="51">
                  <c:v>-0.99980280533027688</c:v>
                </c:pt>
                <c:pt idx="52">
                  <c:v>-0.99922226006033454</c:v>
                </c:pt>
                <c:pt idx="53">
                  <c:v>-0.99827451878638729</c:v>
                </c:pt>
                <c:pt idx="54">
                  <c:v>-0.99697521081584195</c:v>
                </c:pt>
                <c:pt idx="55">
                  <c:v>-0.9953394557039591</c:v>
                </c:pt>
                <c:pt idx="56">
                  <c:v>-0.99338187835293923</c:v>
                </c:pt>
                <c:pt idx="57">
                  <c:v>-0.99111662368537157</c:v>
                </c:pt>
                <c:pt idx="58">
                  <c:v>-0.98855737090366735</c:v>
                </c:pt>
                <c:pt idx="59">
                  <c:v>-0.98571734734678207</c:v>
                </c:pt>
                <c:pt idx="60">
                  <c:v>-0.98260934195523975</c:v>
                </c:pt>
                <c:pt idx="61">
                  <c:v>-0.97924571835517205</c:v>
                </c:pt>
                <c:pt idx="62">
                  <c:v>-0.97563842757179953</c:v>
                </c:pt>
                <c:pt idx="63">
                  <c:v>-0.97179902038250987</c:v>
                </c:pt>
                <c:pt idx="64">
                  <c:v>-0.96773865931940739</c:v>
                </c:pt>
                <c:pt idx="65">
                  <c:v>-0.96346813033095091</c:v>
                </c:pt>
                <c:pt idx="66">
                  <c:v>-0.95899785411203986</c:v>
                </c:pt>
                <c:pt idx="67">
                  <c:v>-0.95433789711165373</c:v>
                </c:pt>
                <c:pt idx="68">
                  <c:v>-0.94949798222690884</c:v>
                </c:pt>
                <c:pt idx="69">
                  <c:v>-0.94448749919216157</c:v>
                </c:pt>
                <c:pt idx="70">
                  <c:v>-0.93931551467154795</c:v>
                </c:pt>
                <c:pt idx="71">
                  <c:v>-0.93399078206313568</c:v>
                </c:pt>
                <c:pt idx="72">
                  <c:v>-0.9285217510226349</c:v>
                </c:pt>
                <c:pt idx="73">
                  <c:v>-0.92291657671440541</c:v>
                </c:pt>
                <c:pt idx="74">
                  <c:v>-0.91718312879729214</c:v>
                </c:pt>
                <c:pt idx="75">
                  <c:v>-0.91132900015261253</c:v>
                </c:pt>
                <c:pt idx="76">
                  <c:v>-0.9053615153614285</c:v>
                </c:pt>
                <c:pt idx="77">
                  <c:v>-0.89928773893803826</c:v>
                </c:pt>
                <c:pt idx="78">
                  <c:v>-0.8931144833264415</c:v>
                </c:pt>
                <c:pt idx="79">
                  <c:v>-0.88684831666634423</c:v>
                </c:pt>
                <c:pt idx="80">
                  <c:v>-0.88049557033509873</c:v>
                </c:pt>
                <c:pt idx="81">
                  <c:v>-0.87406234627179491</c:v>
                </c:pt>
                <c:pt idx="82">
                  <c:v>-0.86755452408955613</c:v>
                </c:pt>
                <c:pt idx="83">
                  <c:v>-0.86097776798192727</c:v>
                </c:pt>
                <c:pt idx="84">
                  <c:v>-0.85433753342908558</c:v>
                </c:pt>
                <c:pt idx="85">
                  <c:v>-0.84763907370944391</c:v>
                </c:pt>
                <c:pt idx="86">
                  <c:v>-0.84088744622207556</c:v>
                </c:pt>
                <c:pt idx="87">
                  <c:v>-0.83408751862523134</c:v>
                </c:pt>
                <c:pt idx="88">
                  <c:v>-0.82724397479608569</c:v>
                </c:pt>
                <c:pt idx="89">
                  <c:v>-0.82036132061670475</c:v>
                </c:pt>
                <c:pt idx="90">
                  <c:v>-0.81344388959109482</c:v>
                </c:pt>
                <c:pt idx="91">
                  <c:v>-0.80649584829805732</c:v>
                </c:pt>
                <c:pt idx="92">
                  <c:v>-0.7995212016844504</c:v>
                </c:pt>
                <c:pt idx="93">
                  <c:v>-0.79252379820332819</c:v>
                </c:pt>
                <c:pt idx="94">
                  <c:v>-0.78550733480131119</c:v>
                </c:pt>
                <c:pt idx="95">
                  <c:v>-0.77847536175941812</c:v>
                </c:pt>
                <c:pt idx="96">
                  <c:v>-0.77143128739148048</c:v>
                </c:pt>
                <c:pt idx="97">
                  <c:v>-0.76437838260414381</c:v>
                </c:pt>
                <c:pt idx="98">
                  <c:v>-0.75731978532234878</c:v>
                </c:pt>
                <c:pt idx="99">
                  <c:v>-0.75025850478408929</c:v>
                </c:pt>
                <c:pt idx="100">
                  <c:v>-0.74319742570812608</c:v>
                </c:pt>
                <c:pt idx="101">
                  <c:v>-0.73613931233824748</c:v>
                </c:pt>
                <c:pt idx="102">
                  <c:v>-0.72908681236756079</c:v>
                </c:pt>
                <c:pt idx="103">
                  <c:v>-0.7220424607462087</c:v>
                </c:pt>
                <c:pt idx="104">
                  <c:v>-0.71500868337581081</c:v>
                </c:pt>
                <c:pt idx="105">
                  <c:v>-0.70798780069383604</c:v>
                </c:pt>
                <c:pt idx="106">
                  <c:v>-0.70098203115102786</c:v>
                </c:pt>
                <c:pt idx="107">
                  <c:v>-0.69399349458492121</c:v>
                </c:pt>
                <c:pt idx="108">
                  <c:v>-0.68702421549239667</c:v>
                </c:pt>
                <c:pt idx="109">
                  <c:v>-0.68007612620414637</c:v>
                </c:pt>
                <c:pt idx="110">
                  <c:v>-0.67315106996384566</c:v>
                </c:pt>
                <c:pt idx="111">
                  <c:v>-0.66625080391473634</c:v>
                </c:pt>
                <c:pt idx="112">
                  <c:v>-0.65937700199627591</c:v>
                </c:pt>
                <c:pt idx="113">
                  <c:v>-0.65253125775340437</c:v>
                </c:pt>
                <c:pt idx="114">
                  <c:v>-0.64571508706093861</c:v>
                </c:pt>
                <c:pt idx="115">
                  <c:v>-0.63892993076551241</c:v>
                </c:pt>
                <c:pt idx="116">
                  <c:v>-0.63217715724742984</c:v>
                </c:pt>
                <c:pt idx="117">
                  <c:v>-0.62545806490472122</c:v>
                </c:pt>
                <c:pt idx="118">
                  <c:v>-0.61877388456163851</c:v>
                </c:pt>
                <c:pt idx="119">
                  <c:v>-0.61212578180375643</c:v>
                </c:pt>
                <c:pt idx="120">
                  <c:v>-0.60551485924179294</c:v>
                </c:pt>
                <c:pt idx="121">
                  <c:v>-0.59894215870619683</c:v>
                </c:pt>
                <c:pt idx="122">
                  <c:v>-0.59240866337449882</c:v>
                </c:pt>
                <c:pt idx="123">
                  <c:v>-0.58591529983336632</c:v>
                </c:pt>
                <c:pt idx="124">
                  <c:v>-0.57946294007724475</c:v>
                </c:pt>
                <c:pt idx="125">
                  <c:v>-0.5730524034454203</c:v>
                </c:pt>
                <c:pt idx="126">
                  <c:v>-0.56668445849928384</c:v>
                </c:pt>
                <c:pt idx="127">
                  <c:v>-0.56035982484153168</c:v>
                </c:pt>
                <c:pt idx="128">
                  <c:v>-0.55407917487898251</c:v>
                </c:pt>
                <c:pt idx="129">
                  <c:v>-0.54784313553065089</c:v>
                </c:pt>
                <c:pt idx="130">
                  <c:v>-0.54165228988266778</c:v>
                </c:pt>
                <c:pt idx="131">
                  <c:v>-0.53550717879159415</c:v>
                </c:pt>
                <c:pt idx="132">
                  <c:v>-0.5294083024376306</c:v>
                </c:pt>
                <c:pt idx="133">
                  <c:v>-0.52335612182918734</c:v>
                </c:pt>
                <c:pt idx="134">
                  <c:v>-0.5173510602602307</c:v>
                </c:pt>
                <c:pt idx="135">
                  <c:v>-0.51139350472179257</c:v>
                </c:pt>
                <c:pt idx="136">
                  <c:v>-0.50548380726897635</c:v>
                </c:pt>
                <c:pt idx="137">
                  <c:v>-0.49962228634477407</c:v>
                </c:pt>
                <c:pt idx="138">
                  <c:v>-0.4938092280619526</c:v>
                </c:pt>
                <c:pt idx="139">
                  <c:v>-0.48804488744424745</c:v>
                </c:pt>
                <c:pt idx="140">
                  <c:v>-0.48232948962805822</c:v>
                </c:pt>
                <c:pt idx="141">
                  <c:v>-0.47666323102581049</c:v>
                </c:pt>
                <c:pt idx="142">
                  <c:v>-0.47104628045211383</c:v>
                </c:pt>
                <c:pt idx="143">
                  <c:v>-0.46547878021381628</c:v>
                </c:pt>
                <c:pt idx="144">
                  <c:v>-0.45996084716502078</c:v>
                </c:pt>
                <c:pt idx="145">
                  <c:v>-0.45449257372810403</c:v>
                </c:pt>
                <c:pt idx="146">
                  <c:v>-0.4490740288817433</c:v>
                </c:pt>
                <c:pt idx="147">
                  <c:v>-0.44370525911693209</c:v>
                </c:pt>
                <c:pt idx="148">
                  <c:v>-0.43838628936193652</c:v>
                </c:pt>
                <c:pt idx="149">
                  <c:v>-0.43311712387711726</c:v>
                </c:pt>
                <c:pt idx="150">
                  <c:v>-0.42789774712051465</c:v>
                </c:pt>
                <c:pt idx="151">
                  <c:v>-0.42272812458507192</c:v>
                </c:pt>
                <c:pt idx="152">
                  <c:v>-0.41760820360834283</c:v>
                </c:pt>
                <c:pt idx="153">
                  <c:v>-0.41253791415550856</c:v>
                </c:pt>
                <c:pt idx="154">
                  <c:v>-0.40751716957650441</c:v>
                </c:pt>
                <c:pt idx="155">
                  <c:v>-0.40254586733803482</c:v>
                </c:pt>
                <c:pt idx="156">
                  <c:v>-0.39762388973122936</c:v>
                </c:pt>
                <c:pt idx="157">
                  <c:v>-0.39275110455567758</c:v>
                </c:pt>
                <c:pt idx="158">
                  <c:v>-0.38792736578055215</c:v>
                </c:pt>
                <c:pt idx="159">
                  <c:v>-0.38315251418351465</c:v>
                </c:pt>
                <c:pt idx="160">
                  <c:v>-0.3784263779680761</c:v>
                </c:pt>
                <c:pt idx="161">
                  <c:v>-0.37374877336006507</c:v>
                </c:pt>
                <c:pt idx="162">
                  <c:v>-0.36911950518383851</c:v>
                </c:pt>
                <c:pt idx="163">
                  <c:v>-0.36453836741885182</c:v>
                </c:pt>
                <c:pt idx="164">
                  <c:v>-0.36000514373718456</c:v>
                </c:pt>
                <c:pt idx="165">
                  <c:v>-0.35551960802260724</c:v>
                </c:pt>
                <c:pt idx="166">
                  <c:v>-0.35108152487174837</c:v>
                </c:pt>
                <c:pt idx="167">
                  <c:v>-0.34669065007791477</c:v>
                </c:pt>
                <c:pt idx="168">
                  <c:v>-0.3423467310980941</c:v>
                </c:pt>
                <c:pt idx="169">
                  <c:v>-0.33804950750365864</c:v>
                </c:pt>
                <c:pt idx="170">
                  <c:v>-0.33379871141527095</c:v>
                </c:pt>
                <c:pt idx="171">
                  <c:v>-0.32959406792247981</c:v>
                </c:pt>
                <c:pt idx="172">
                  <c:v>-0.32543529548847833</c:v>
                </c:pt>
                <c:pt idx="173">
                  <c:v>-0.32132210634048547</c:v>
                </c:pt>
                <c:pt idx="174">
                  <c:v>-0.31725420684619554</c:v>
                </c:pt>
                <c:pt idx="175">
                  <c:v>-0.31323129787672965</c:v>
                </c:pt>
                <c:pt idx="176">
                  <c:v>-0.30925307515650918</c:v>
                </c:pt>
                <c:pt idx="177">
                  <c:v>-0.30531922960045949</c:v>
                </c:pt>
                <c:pt idx="178">
                  <c:v>-0.30142944763894031</c:v>
                </c:pt>
                <c:pt idx="179">
                  <c:v>-0.29758341153078766</c:v>
                </c:pt>
                <c:pt idx="180">
                  <c:v>-0.29378079966483966</c:v>
                </c:pt>
                <c:pt idx="181">
                  <c:v>-0.29002128685031009</c:v>
                </c:pt>
                <c:pt idx="182">
                  <c:v>-0.28630454459636029</c:v>
                </c:pt>
                <c:pt idx="183">
                  <c:v>-0.28263024138121168</c:v>
                </c:pt>
                <c:pt idx="184">
                  <c:v>-0.2789980429111294</c:v>
                </c:pt>
                <c:pt idx="185">
                  <c:v>-0.27540761236959937</c:v>
                </c:pt>
                <c:pt idx="186">
                  <c:v>-0.27185861065701111</c:v>
                </c:pt>
                <c:pt idx="187">
                  <c:v>-0.26835069662114791</c:v>
                </c:pt>
                <c:pt idx="188">
                  <c:v>-0.26488352727877984</c:v>
                </c:pt>
                <c:pt idx="189">
                  <c:v>-0.26145675802864349</c:v>
                </c:pt>
                <c:pt idx="190">
                  <c:v>-0.25807004285608615</c:v>
                </c:pt>
                <c:pt idx="191">
                  <c:v>-0.25472303452964257</c:v>
                </c:pt>
                <c:pt idx="192">
                  <c:v>-0.25141538478980435</c:v>
                </c:pt>
                <c:pt idx="193">
                  <c:v>-0.24814674453023602</c:v>
                </c:pt>
                <c:pt idx="194">
                  <c:v>-0.24491676397168102</c:v>
                </c:pt>
                <c:pt idx="195">
                  <c:v>-0.24172509282879773</c:v>
                </c:pt>
                <c:pt idx="196">
                  <c:v>-0.23857138047015461</c:v>
                </c:pt>
                <c:pt idx="197">
                  <c:v>-0.23545527607160929</c:v>
                </c:pt>
                <c:pt idx="198">
                  <c:v>-0.23237642876328826</c:v>
                </c:pt>
                <c:pt idx="199">
                  <c:v>-0.22933448777037779</c:v>
                </c:pt>
                <c:pt idx="200">
                  <c:v>-0.22632910254793082</c:v>
                </c:pt>
                <c:pt idx="201">
                  <c:v>-0.22335992290988751</c:v>
                </c:pt>
                <c:pt idx="202">
                  <c:v>-0.2204265991525016</c:v>
                </c:pt>
                <c:pt idx="203">
                  <c:v>-0.2175287821723591</c:v>
                </c:pt>
                <c:pt idx="204">
                  <c:v>-0.21466612357917014</c:v>
                </c:pt>
                <c:pt idx="205">
                  <c:v>-0.21183827580350886</c:v>
                </c:pt>
                <c:pt idx="206">
                  <c:v>-0.2090448921996714</c:v>
                </c:pt>
                <c:pt idx="207">
                  <c:v>-0.20628562714381649</c:v>
                </c:pt>
                <c:pt idx="208">
                  <c:v>-0.20356013612754911</c:v>
                </c:pt>
                <c:pt idx="209">
                  <c:v>-0.20086807584710117</c:v>
                </c:pt>
                <c:pt idx="210">
                  <c:v>-0.19820910428825977</c:v>
                </c:pt>
                <c:pt idx="211">
                  <c:v>-0.19558288080718811</c:v>
                </c:pt>
                <c:pt idx="212">
                  <c:v>-0.19298906620728126</c:v>
                </c:pt>
                <c:pt idx="213">
                  <c:v>-0.19042732281219193</c:v>
                </c:pt>
                <c:pt idx="214">
                  <c:v>-0.18789731453515968</c:v>
                </c:pt>
                <c:pt idx="215">
                  <c:v>-0.1853987069447724</c:v>
                </c:pt>
                <c:pt idx="216">
                  <c:v>-0.18293116732728304</c:v>
                </c:pt>
                <c:pt idx="217">
                  <c:v>-0.18049436474560387</c:v>
                </c:pt>
                <c:pt idx="218">
                  <c:v>-0.17808797009509417</c:v>
                </c:pt>
                <c:pt idx="219">
                  <c:v>-0.17571165615625459</c:v>
                </c:pt>
                <c:pt idx="220">
                  <c:v>-0.17336509764443828</c:v>
                </c:pt>
                <c:pt idx="221">
                  <c:v>-0.17104797125668511</c:v>
                </c:pt>
                <c:pt idx="222">
                  <c:v>-0.16875995571578153</c:v>
                </c:pt>
                <c:pt idx="223">
                  <c:v>-0.16650073181164643</c:v>
                </c:pt>
                <c:pt idx="224">
                  <c:v>-0.16426998244013863</c:v>
                </c:pt>
                <c:pt idx="225">
                  <c:v>-0.16206739263938108</c:v>
                </c:pt>
                <c:pt idx="226">
                  <c:v>-0.1598926496236911</c:v>
                </c:pt>
                <c:pt idx="227">
                  <c:v>-0.15774544281520517</c:v>
                </c:pt>
                <c:pt idx="228">
                  <c:v>-0.15562546387328283</c:v>
                </c:pt>
                <c:pt idx="229">
                  <c:v>-0.15353240672177246</c:v>
                </c:pt>
                <c:pt idx="230">
                  <c:v>-0.15146596757421865</c:v>
                </c:pt>
                <c:pt idx="231">
                  <c:v>-0.14942584495708761</c:v>
                </c:pt>
                <c:pt idx="232">
                  <c:v>-0.1474117397310864</c:v>
                </c:pt>
                <c:pt idx="233">
                  <c:v>-0.14542335511064736</c:v>
                </c:pt>
                <c:pt idx="234">
                  <c:v>-0.14346039668164859</c:v>
                </c:pt>
                <c:pt idx="235">
                  <c:v>-0.14152257241743729</c:v>
                </c:pt>
                <c:pt idx="236">
                  <c:v>-0.13960959269322271</c:v>
                </c:pt>
                <c:pt idx="237">
                  <c:v>-0.13772117029890094</c:v>
                </c:pt>
                <c:pt idx="238">
                  <c:v>-0.13585702045037409</c:v>
                </c:pt>
                <c:pt idx="239">
                  <c:v>-0.13401686079942216</c:v>
                </c:pt>
                <c:pt idx="240">
                  <c:v>-0.13220041144218647</c:v>
                </c:pt>
                <c:pt idx="241">
                  <c:v>-0.1304073949263187</c:v>
                </c:pt>
                <c:pt idx="242">
                  <c:v>-0.1286375362568507</c:v>
                </c:pt>
                <c:pt idx="243">
                  <c:v>-0.12689056290083636</c:v>
                </c:pt>
                <c:pt idx="244">
                  <c:v>-0.12516620479081594</c:v>
                </c:pt>
                <c:pt idx="245">
                  <c:v>-0.12346419432715192</c:v>
                </c:pt>
                <c:pt idx="246">
                  <c:v>-0.1217842663792829</c:v>
                </c:pt>
                <c:pt idx="247">
                  <c:v>-0.12012615828594167</c:v>
                </c:pt>
                <c:pt idx="248">
                  <c:v>-0.11848960985438077</c:v>
                </c:pt>
                <c:pt idx="249">
                  <c:v>-0.11687436335864863</c:v>
                </c:pt>
                <c:pt idx="250">
                  <c:v>-0.11528016353695714</c:v>
                </c:pt>
                <c:pt idx="251">
                  <c:v>-0.11370675758818057</c:v>
                </c:pt>
                <c:pt idx="252">
                  <c:v>-0.1121538951675236</c:v>
                </c:pt>
                <c:pt idx="253">
                  <c:v>-0.110621328381397</c:v>
                </c:pt>
                <c:pt idx="254">
                  <c:v>-0.10910881178153475</c:v>
                </c:pt>
                <c:pt idx="255">
                  <c:v>-0.10761610235838939</c:v>
                </c:pt>
                <c:pt idx="256">
                  <c:v>-0.10614295953383708</c:v>
                </c:pt>
                <c:pt idx="257">
                  <c:v>-0.10468914515322668</c:v>
                </c:pt>
                <c:pt idx="258">
                  <c:v>-0.10325442347680164</c:v>
                </c:pt>
                <c:pt idx="259">
                  <c:v>-0.10183856117052692</c:v>
                </c:pt>
                <c:pt idx="260">
                  <c:v>-0.10044132729635243</c:v>
                </c:pt>
                <c:pt idx="261">
                  <c:v>-9.906249330192772E-2</c:v>
                </c:pt>
                <c:pt idx="262">
                  <c:v>-9.7701833009819244E-2</c:v>
                </c:pt>
                <c:pt idx="263">
                  <c:v>-9.6359122606231598E-2</c:v>
                </c:pt>
                <c:pt idx="264">
                  <c:v>-9.5034140629275676E-2</c:v>
                </c:pt>
                <c:pt idx="265">
                  <c:v>-9.372666795679202E-2</c:v>
                </c:pt>
                <c:pt idx="266">
                  <c:v>-9.2436487793773739E-2</c:v>
                </c:pt>
                <c:pt idx="267">
                  <c:v>-9.1163385659390458E-2</c:v>
                </c:pt>
                <c:pt idx="268">
                  <c:v>-8.9907149373651227E-2</c:v>
                </c:pt>
                <c:pt idx="269">
                  <c:v>-8.8667569043711758E-2</c:v>
                </c:pt>
                <c:pt idx="270">
                  <c:v>-8.7444437049866736E-2</c:v>
                </c:pt>
                <c:pt idx="271">
                  <c:v>-8.6237548031226297E-2</c:v>
                </c:pt>
                <c:pt idx="272">
                  <c:v>-8.5046698871111076E-2</c:v>
                </c:pt>
                <c:pt idx="273">
                  <c:v>-8.3871688682168682E-2</c:v>
                </c:pt>
                <c:pt idx="274">
                  <c:v>-8.2712318791248976E-2</c:v>
                </c:pt>
                <c:pt idx="275">
                  <c:v>-8.1568392724035432E-2</c:v>
                </c:pt>
                <c:pt idx="276">
                  <c:v>-8.0439716189463148E-2</c:v>
                </c:pt>
                <c:pt idx="277">
                  <c:v>-7.9326097063925224E-2</c:v>
                </c:pt>
                <c:pt idx="278">
                  <c:v>-7.8227345375301516E-2</c:v>
                </c:pt>
                <c:pt idx="279">
                  <c:v>-7.7143273286804065E-2</c:v>
                </c:pt>
                <c:pt idx="280">
                  <c:v>-7.6073695080669662E-2</c:v>
                </c:pt>
                <c:pt idx="281">
                  <c:v>-7.5018427141696473E-2</c:v>
                </c:pt>
                <c:pt idx="282">
                  <c:v>-7.3977287940657596E-2</c:v>
                </c:pt>
                <c:pt idx="283">
                  <c:v>-7.2950098017587311E-2</c:v>
                </c:pt>
                <c:pt idx="284">
                  <c:v>-7.1936679964955882E-2</c:v>
                </c:pt>
                <c:pt idx="285">
                  <c:v>-7.0936858410751827E-2</c:v>
                </c:pt>
                <c:pt idx="286">
                  <c:v>-6.9950460001470927E-2</c:v>
                </c:pt>
                <c:pt idx="287">
                  <c:v>-6.8977313385037098E-2</c:v>
                </c:pt>
                <c:pt idx="288">
                  <c:v>-6.801724919364667E-2</c:v>
                </c:pt>
                <c:pt idx="289">
                  <c:v>-6.7070100026563953E-2</c:v>
                </c:pt>
                <c:pt idx="290">
                  <c:v>-6.6135700432864028E-2</c:v>
                </c:pt>
                <c:pt idx="291">
                  <c:v>-6.5213886894143744E-2</c:v>
                </c:pt>
                <c:pt idx="292">
                  <c:v>-6.4304497807194688E-2</c:v>
                </c:pt>
                <c:pt idx="293">
                  <c:v>-6.3407373466661032E-2</c:v>
                </c:pt>
                <c:pt idx="294">
                  <c:v>-6.2522356047679015E-2</c:v>
                </c:pt>
                <c:pt idx="295">
                  <c:v>-6.1649289588516579E-2</c:v>
                </c:pt>
                <c:pt idx="296">
                  <c:v>-6.0788019973206028E-2</c:v>
                </c:pt>
                <c:pt idx="297">
                  <c:v>-5.9938394914191041E-2</c:v>
                </c:pt>
                <c:pt idx="298">
                  <c:v>-5.9100263934983722E-2</c:v>
                </c:pt>
                <c:pt idx="299">
                  <c:v>-5.8273478352848684E-2</c:v>
                </c:pt>
                <c:pt idx="300">
                  <c:v>-5.7457891261506439E-2</c:v>
                </c:pt>
                <c:pt idx="301">
                  <c:v>-5.6653357513875534E-2</c:v>
                </c:pt>
                <c:pt idx="302">
                  <c:v>-5.5859733704848591E-2</c:v>
                </c:pt>
                <c:pt idx="303">
                  <c:v>-5.5076878154118054E-2</c:v>
                </c:pt>
                <c:pt idx="304">
                  <c:v>-5.4304650889042502E-2</c:v>
                </c:pt>
                <c:pt idx="305">
                  <c:v>-5.3542913627572637E-2</c:v>
                </c:pt>
                <c:pt idx="306">
                  <c:v>-5.2791529761230686E-2</c:v>
                </c:pt>
                <c:pt idx="307">
                  <c:v>-5.2050364338157913E-2</c:v>
                </c:pt>
                <c:pt idx="308">
                  <c:v>-5.1319284046221048E-2</c:v>
                </c:pt>
                <c:pt idx="309">
                  <c:v>-5.059815719619444E-2</c:v>
                </c:pt>
                <c:pt idx="310">
                  <c:v>-4.9886853705014368E-2</c:v>
                </c:pt>
                <c:pt idx="311">
                  <c:v>-4.9185245079110679E-2</c:v>
                </c:pt>
                <c:pt idx="312">
                  <c:v>-4.8493204397819907E-2</c:v>
                </c:pt>
                <c:pt idx="313">
                  <c:v>-4.781060629688192E-2</c:v>
                </c:pt>
                <c:pt idx="314">
                  <c:v>-4.7137326952023925E-2</c:v>
                </c:pt>
                <c:pt idx="315">
                  <c:v>-4.6473244062634353E-2</c:v>
                </c:pt>
                <c:pt idx="316">
                  <c:v>-4.5818236835529026E-2</c:v>
                </c:pt>
                <c:pt idx="317">
                  <c:v>-4.5172185968812867E-2</c:v>
                </c:pt>
                <c:pt idx="318">
                  <c:v>-4.4534973635838533E-2</c:v>
                </c:pt>
                <c:pt idx="319">
                  <c:v>-4.3906483469265296E-2</c:v>
                </c:pt>
                <c:pt idx="320">
                  <c:v>-4.3286600545219225E-2</c:v>
                </c:pt>
                <c:pt idx="321">
                  <c:v>-4.2675211367557551E-2</c:v>
                </c:pt>
                <c:pt idx="322">
                  <c:v>-4.2072203852238262E-2</c:v>
                </c:pt>
                <c:pt idx="323">
                  <c:v>-4.1477467311797397E-2</c:v>
                </c:pt>
                <c:pt idx="324">
                  <c:v>-4.0890892439934809E-2</c:v>
                </c:pt>
                <c:pt idx="325">
                  <c:v>-4.0312371296210847E-2</c:v>
                </c:pt>
                <c:pt idx="326">
                  <c:v>-3.9741797290854315E-2</c:v>
                </c:pt>
                <c:pt idx="327">
                  <c:v>-3.9179065169683912E-2</c:v>
                </c:pt>
                <c:pt idx="328">
                  <c:v>-3.8624070999143549E-2</c:v>
                </c:pt>
                <c:pt idx="329">
                  <c:v>-3.8076712151453286E-2</c:v>
                </c:pt>
                <c:pt idx="330">
                  <c:v>-3.7536887289876197E-2</c:v>
                </c:pt>
                <c:pt idx="331">
                  <c:v>-3.7004496354102835E-2</c:v>
                </c:pt>
                <c:pt idx="332">
                  <c:v>-3.6479440545753195E-2</c:v>
                </c:pt>
                <c:pt idx="333">
                  <c:v>-3.5961622313997847E-2</c:v>
                </c:pt>
                <c:pt idx="334">
                  <c:v>-3.5450945341298008E-2</c:v>
                </c:pt>
                <c:pt idx="335">
                  <c:v>-3.4947314529265902E-2</c:v>
                </c:pt>
                <c:pt idx="336">
                  <c:v>-3.4450635984645116E-2</c:v>
                </c:pt>
                <c:pt idx="337">
                  <c:v>-3.3960817005412258E-2</c:v>
                </c:pt>
                <c:pt idx="338">
                  <c:v>-3.3477766066999329E-2</c:v>
                </c:pt>
                <c:pt idx="339">
                  <c:v>-3.3001392808637939E-2</c:v>
                </c:pt>
                <c:pt idx="340">
                  <c:v>-3.2531608019825117E-2</c:v>
                </c:pt>
                <c:pt idx="341">
                  <c:v>-3.2068323626910832E-2</c:v>
                </c:pt>
                <c:pt idx="342">
                  <c:v>-3.1611452679807875E-2</c:v>
                </c:pt>
                <c:pt idx="343">
                  <c:v>-3.1160909338823355E-2</c:v>
                </c:pt>
                <c:pt idx="344">
                  <c:v>-3.0716608861612715E-2</c:v>
                </c:pt>
                <c:pt idx="345">
                  <c:v>-3.0278467590255341E-2</c:v>
                </c:pt>
                <c:pt idx="346">
                  <c:v>-2.984640293845247E-2</c:v>
                </c:pt>
                <c:pt idx="347">
                  <c:v>-2.9420333378846589E-2</c:v>
                </c:pt>
                <c:pt idx="348">
                  <c:v>-2.9000178430462719E-2</c:v>
                </c:pt>
                <c:pt idx="349">
                  <c:v>-2.8585858646270869E-2</c:v>
                </c:pt>
                <c:pt idx="350">
                  <c:v>-2.817729560086981E-2</c:v>
                </c:pt>
                <c:pt idx="351">
                  <c:v>-2.7774411878291543E-2</c:v>
                </c:pt>
                <c:pt idx="352">
                  <c:v>-2.7377131059926431E-2</c:v>
                </c:pt>
                <c:pt idx="353">
                  <c:v>-2.6985377712568238E-2</c:v>
                </c:pt>
                <c:pt idx="354">
                  <c:v>-2.6599077376579239E-2</c:v>
                </c:pt>
                <c:pt idx="355">
                  <c:v>-2.6218156554174261E-2</c:v>
                </c:pt>
                <c:pt idx="356">
                  <c:v>-2.5842542697823923E-2</c:v>
                </c:pt>
                <c:pt idx="357">
                  <c:v>-2.5472164198775921E-2</c:v>
                </c:pt>
                <c:pt idx="358">
                  <c:v>-2.510695037569443E-2</c:v>
                </c:pt>
                <c:pt idx="359">
                  <c:v>-2.4746831463416559E-2</c:v>
                </c:pt>
                <c:pt idx="360">
                  <c:v>-2.4391738601825759E-2</c:v>
                </c:pt>
                <c:pt idx="361">
                  <c:v>-2.404160382484118E-2</c:v>
                </c:pt>
                <c:pt idx="362">
                  <c:v>-2.369636004952275E-2</c:v>
                </c:pt>
                <c:pt idx="363">
                  <c:v>-2.3355941065290989E-2</c:v>
                </c:pt>
                <c:pt idx="364">
                  <c:v>-2.3020281523261202E-2</c:v>
                </c:pt>
                <c:pt idx="365">
                  <c:v>-2.2689316925691237E-2</c:v>
                </c:pt>
                <c:pt idx="366">
                  <c:v>-2.2362983615542089E-2</c:v>
                </c:pt>
                <c:pt idx="367">
                  <c:v>-2.2041218766150828E-2</c:v>
                </c:pt>
                <c:pt idx="368">
                  <c:v>-2.1723960371014851E-2</c:v>
                </c:pt>
                <c:pt idx="369">
                  <c:v>-2.1411147233687134E-2</c:v>
                </c:pt>
                <c:pt idx="370">
                  <c:v>-2.1102718957781218E-2</c:v>
                </c:pt>
                <c:pt idx="371">
                  <c:v>-2.0798615937085763E-2</c:v>
                </c:pt>
                <c:pt idx="372">
                  <c:v>-2.0498779345787334E-2</c:v>
                </c:pt>
                <c:pt idx="373">
                  <c:v>-2.0203151128801139E-2</c:v>
                </c:pt>
                <c:pt idx="374">
                  <c:v>-1.9911673992208518E-2</c:v>
                </c:pt>
                <c:pt idx="375">
                  <c:v>-1.9624291393800772E-2</c:v>
                </c:pt>
                <c:pt idx="376">
                  <c:v>-1.9340947533728097E-2</c:v>
                </c:pt>
                <c:pt idx="377">
                  <c:v>-1.9061587345253345E-2</c:v>
                </c:pt>
                <c:pt idx="378">
                  <c:v>-1.8786156485609173E-2</c:v>
                </c:pt>
                <c:pt idx="379">
                  <c:v>-1.8514601326958393E-2</c:v>
                </c:pt>
                <c:pt idx="380">
                  <c:v>-1.8246868947456134E-2</c:v>
                </c:pt>
                <c:pt idx="381">
                  <c:v>-1.7982907122413412E-2</c:v>
                </c:pt>
                <c:pt idx="382">
                  <c:v>-1.7722664315560927E-2</c:v>
                </c:pt>
                <c:pt idx="383">
                  <c:v>-1.7466089670412598E-2</c:v>
                </c:pt>
                <c:pt idx="384">
                  <c:v>-1.7213133001727551E-2</c:v>
                </c:pt>
                <c:pt idx="385">
                  <c:v>-1.6963744787070204E-2</c:v>
                </c:pt>
                <c:pt idx="386">
                  <c:v>-1.6717876158467131E-2</c:v>
                </c:pt>
                <c:pt idx="387">
                  <c:v>-1.6475478894160255E-2</c:v>
                </c:pt>
                <c:pt idx="388">
                  <c:v>-1.6236505410455133E-2</c:v>
                </c:pt>
                <c:pt idx="389">
                  <c:v>-1.6000908753663834E-2</c:v>
                </c:pt>
                <c:pt idx="390">
                  <c:v>-1.5768642592141315E-2</c:v>
                </c:pt>
                <c:pt idx="391">
                  <c:v>-1.5539661208414468E-2</c:v>
                </c:pt>
                <c:pt idx="392">
                  <c:v>-1.5313919491403118E-2</c:v>
                </c:pt>
                <c:pt idx="393">
                  <c:v>-1.5091372928731901E-2</c:v>
                </c:pt>
                <c:pt idx="394">
                  <c:v>-1.4871977599132396E-2</c:v>
                </c:pt>
                <c:pt idx="395">
                  <c:v>-1.4655690164934418E-2</c:v>
                </c:pt>
                <c:pt idx="396">
                  <c:v>-1.4442467864645869E-2</c:v>
                </c:pt>
                <c:pt idx="397">
                  <c:v>-1.423226850562E-2</c:v>
                </c:pt>
                <c:pt idx="398">
                  <c:v>-1.4025050456809577E-2</c:v>
                </c:pt>
                <c:pt idx="399">
                  <c:v>-1.3820772641606752E-2</c:v>
                </c:pt>
                <c:pt idx="400">
                  <c:v>-1.3619394530768079E-2</c:v>
                </c:pt>
                <c:pt idx="401">
                  <c:v>-1.342087613542362E-2</c:v>
                </c:pt>
                <c:pt idx="402">
                  <c:v>-1.3225178000169478E-2</c:v>
                </c:pt>
                <c:pt idx="403">
                  <c:v>-1.3032261196242734E-2</c:v>
                </c:pt>
                <c:pt idx="404">
                  <c:v>-1.2842087314778155E-2</c:v>
                </c:pt>
                <c:pt idx="405">
                  <c:v>-1.2654618460145615E-2</c:v>
                </c:pt>
                <c:pt idx="406">
                  <c:v>-1.2469817243367654E-2</c:v>
                </c:pt>
                <c:pt idx="407">
                  <c:v>-1.2287646775616086E-2</c:v>
                </c:pt>
                <c:pt idx="408">
                  <c:v>-1.2108070661787096E-2</c:v>
                </c:pt>
                <c:pt idx="409">
                  <c:v>-1.1931052994153755E-2</c:v>
                </c:pt>
                <c:pt idx="410">
                  <c:v>-1.1756558346095408E-2</c:v>
                </c:pt>
                <c:pt idx="411">
                  <c:v>-1.1584551765902845E-2</c:v>
                </c:pt>
                <c:pt idx="412">
                  <c:v>-1.141499877065873E-2</c:v>
                </c:pt>
                <c:pt idx="413">
                  <c:v>-1.1247865340192254E-2</c:v>
                </c:pt>
                <c:pt idx="414">
                  <c:v>-1.108311791110737E-2</c:v>
                </c:pt>
                <c:pt idx="415">
                  <c:v>-1.0920723370883805E-2</c:v>
                </c:pt>
                <c:pt idx="416">
                  <c:v>-1.0760649052049957E-2</c:v>
                </c:pt>
                <c:pt idx="417">
                  <c:v>-1.0602862726427055E-2</c:v>
                </c:pt>
                <c:pt idx="418">
                  <c:v>-1.0447332599443675E-2</c:v>
                </c:pt>
                <c:pt idx="419">
                  <c:v>-1.0294027304519967E-2</c:v>
                </c:pt>
                <c:pt idx="420">
                  <c:v>-1.0142915897520682E-2</c:v>
                </c:pt>
                <c:pt idx="421">
                  <c:v>-9.9939678512764273E-3</c:v>
                </c:pt>
                <c:pt idx="422">
                  <c:v>-9.847153050172211E-3</c:v>
                </c:pt>
                <c:pt idx="423">
                  <c:v>-9.7024417848027063E-3</c:v>
                </c:pt>
                <c:pt idx="424">
                  <c:v>-9.559804746693306E-3</c:v>
                </c:pt>
                <c:pt idx="425">
                  <c:v>-9.4192130230864746E-3</c:v>
                </c:pt>
                <c:pt idx="426">
                  <c:v>-9.2806380917923922E-3</c:v>
                </c:pt>
                <c:pt idx="427">
                  <c:v>-9.1440518161034403E-3</c:v>
                </c:pt>
                <c:pt idx="428">
                  <c:v>-9.0094264397715691E-3</c:v>
                </c:pt>
                <c:pt idx="429">
                  <c:v>-8.8767345820480546E-3</c:v>
                </c:pt>
                <c:pt idx="430">
                  <c:v>-8.7459492327847492E-3</c:v>
                </c:pt>
                <c:pt idx="431">
                  <c:v>-8.6170437475962952E-3</c:v>
                </c:pt>
                <c:pt idx="432">
                  <c:v>-8.4899918430824568E-3</c:v>
                </c:pt>
                <c:pt idx="433">
                  <c:v>-8.3647675921100367E-3</c:v>
                </c:pt>
                <c:pt idx="434">
                  <c:v>-8.2413454191535302E-3</c:v>
                </c:pt>
                <c:pt idx="435">
                  <c:v>-8.1197000956940227E-3</c:v>
                </c:pt>
                <c:pt idx="436">
                  <c:v>-7.9998067356754909E-3</c:v>
                </c:pt>
                <c:pt idx="437">
                  <c:v>-7.8816407910179843E-3</c:v>
                </c:pt>
                <c:pt idx="438">
                  <c:v>-7.7651780471869368E-3</c:v>
                </c:pt>
                <c:pt idx="439">
                  <c:v>-7.650394618817999E-3</c:v>
                </c:pt>
                <c:pt idx="440">
                  <c:v>-7.5372669453967764E-3</c:v>
                </c:pt>
                <c:pt idx="441">
                  <c:v>-7.4257717869927412E-3</c:v>
                </c:pt>
                <c:pt idx="442">
                  <c:v>-7.3158862200468086E-3</c:v>
                </c:pt>
                <c:pt idx="443">
                  <c:v>-7.2075876332118273E-3</c:v>
                </c:pt>
                <c:pt idx="444">
                  <c:v>-7.1008537232454981E-3</c:v>
                </c:pt>
                <c:pt idx="445">
                  <c:v>-6.9956624909549518E-3</c:v>
                </c:pt>
                <c:pt idx="446">
                  <c:v>-6.8919922371925429E-3</c:v>
                </c:pt>
                <c:pt idx="447">
                  <c:v>-6.7898215589021083E-3</c:v>
                </c:pt>
                <c:pt idx="448">
                  <c:v>-6.6891293452152178E-3</c:v>
                </c:pt>
                <c:pt idx="449">
                  <c:v>-6.5898947735967229E-3</c:v>
                </c:pt>
                <c:pt idx="450">
                  <c:v>-6.4920973060391077E-3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58-41F0-81FF-798343F2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morse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fit_1NN_SC!$H$18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fit_1NN_SC!$H$19:$H$469</c:f>
              <c:numCache>
                <c:formatCode>0.0000</c:formatCode>
                <c:ptCount val="451"/>
                <c:pt idx="0">
                  <c:v>8.6050808897605406E-3</c:v>
                </c:pt>
                <c:pt idx="1">
                  <c:v>-4.0423147272166375E-4</c:v>
                </c:pt>
                <c:pt idx="2">
                  <c:v>-9.0406795866543981E-3</c:v>
                </c:pt>
                <c:pt idx="3">
                  <c:v>-1.7316271419477898E-2</c:v>
                </c:pt>
                <c:pt idx="4">
                  <c:v>-2.5242662559050815E-2</c:v>
                </c:pt>
                <c:pt idx="5">
                  <c:v>-3.2831166069117082E-2</c:v>
                </c:pt>
                <c:pt idx="6">
                  <c:v>-4.0092762077565285E-2</c:v>
                </c:pt>
                <c:pt idx="7">
                  <c:v>-4.7038107104557379E-2</c:v>
                </c:pt>
                <c:pt idx="8">
                  <c:v>-5.3677543137418425E-2</c:v>
                </c:pt>
                <c:pt idx="9">
                  <c:v>-6.0021106459001022E-2</c:v>
                </c:pt>
                <c:pt idx="10">
                  <c:v>-6.6078536236062801E-2</c:v>
                </c:pt>
                <c:pt idx="11">
                  <c:v>-7.18592828740265E-2</c:v>
                </c:pt>
                <c:pt idx="12">
                  <c:v>-7.7372516144324707E-2</c:v>
                </c:pt>
                <c:pt idx="13">
                  <c:v>-8.2627133090371896E-2</c:v>
                </c:pt>
                <c:pt idx="14">
                  <c:v>-8.7631765718047497E-2</c:v>
                </c:pt>
                <c:pt idx="15">
                  <c:v>-9.2394788476421269E-2</c:v>
                </c:pt>
                <c:pt idx="16">
                  <c:v>-9.6924325534302691E-2</c:v>
                </c:pt>
                <c:pt idx="17">
                  <c:v>-0.10122825785805072</c:v>
                </c:pt>
                <c:pt idx="18">
                  <c:v>-0.10531423009593735</c:v>
                </c:pt>
                <c:pt idx="19">
                  <c:v>-0.10918965727422277</c:v>
                </c:pt>
                <c:pt idx="20">
                  <c:v>-0.11286173130996191</c:v>
                </c:pt>
                <c:pt idx="21">
                  <c:v>-0.11633742734543409</c:v>
                </c:pt>
                <c:pt idx="22">
                  <c:v>-0.11962350990895743</c:v>
                </c:pt>
                <c:pt idx="23">
                  <c:v>-0.12272653890672651</c:v>
                </c:pt>
                <c:pt idx="24">
                  <c:v>-0.12565287545018977</c:v>
                </c:pt>
                <c:pt idx="25">
                  <c:v>-0.12840868752336501</c:v>
                </c:pt>
                <c:pt idx="26">
                  <c:v>-0.13099995549437651</c:v>
                </c:pt>
                <c:pt idx="27">
                  <c:v>-0.13343247747538467</c:v>
                </c:pt>
                <c:pt idx="28">
                  <c:v>-0.13571187453496966</c:v>
                </c:pt>
                <c:pt idx="29">
                  <c:v>-0.13784359576692501</c:v>
                </c:pt>
                <c:pt idx="30">
                  <c:v>-0.13983292321931107</c:v>
                </c:pt>
                <c:pt idx="31">
                  <c:v>-0.14168497668752103</c:v>
                </c:pt>
                <c:pt idx="32">
                  <c:v>-0.14340471837500873</c:v>
                </c:pt>
                <c:pt idx="33">
                  <c:v>-0.14499695742523588</c:v>
                </c:pt>
                <c:pt idx="34">
                  <c:v>-0.14646635432830035</c:v>
                </c:pt>
                <c:pt idx="35">
                  <c:v>-0.14781742520561705</c:v>
                </c:pt>
                <c:pt idx="36">
                  <c:v>-0.14905454597593376</c:v>
                </c:pt>
                <c:pt idx="37">
                  <c:v>-0.15018195640587853</c:v>
                </c:pt>
                <c:pt idx="38">
                  <c:v>-0.15120376404814992</c:v>
                </c:pt>
                <c:pt idx="39">
                  <c:v>-0.15212394807038057</c:v>
                </c:pt>
                <c:pt idx="40">
                  <c:v>-0.15294636297762385</c:v>
                </c:pt>
                <c:pt idx="41">
                  <c:v>-0.15367474223133615</c:v>
                </c:pt>
                <c:pt idx="42">
                  <c:v>-0.1543127017676505</c:v>
                </c:pt>
                <c:pt idx="43">
                  <c:v>-0.15486374341766473</c:v>
                </c:pt>
                <c:pt idx="44">
                  <c:v>-0.15533125823239466</c:v>
                </c:pt>
                <c:pt idx="45">
                  <c:v>-0.15571852971497194</c:v>
                </c:pt>
                <c:pt idx="46">
                  <c:v>-0.15602873696260067</c:v>
                </c:pt>
                <c:pt idx="47">
                  <c:v>-0.15626495772071622</c:v>
                </c:pt>
                <c:pt idx="48">
                  <c:v>-0.15643017135172912</c:v>
                </c:pt>
                <c:pt idx="49">
                  <c:v>-0.15652726172067125</c:v>
                </c:pt>
                <c:pt idx="50">
                  <c:v>-0.15655901999999999</c:v>
                </c:pt>
                <c:pt idx="51">
                  <c:v>-0.15652814739575893</c:v>
                </c:pt>
                <c:pt idx="52">
                  <c:v>-0.15643725779723111</c:v>
                </c:pt>
                <c:pt idx="53">
                  <c:v>-0.15628888035216837</c:v>
                </c:pt>
                <c:pt idx="54">
                  <c:v>-0.15608546196962161</c:v>
                </c:pt>
                <c:pt idx="55">
                  <c:v>-0.15582936975234526</c:v>
                </c:pt>
                <c:pt idx="56">
                  <c:v>-0.15552289336069536</c:v>
                </c:pt>
                <c:pt idx="57">
                  <c:v>-0.15516824730989057</c:v>
                </c:pt>
                <c:pt idx="58">
                  <c:v>-0.15476757320245468</c:v>
                </c:pt>
                <c:pt idx="59">
                  <c:v>-0.15432294189761178</c:v>
                </c:pt>
                <c:pt idx="60">
                  <c:v>-0.15383635561935721</c:v>
                </c:pt>
                <c:pt idx="61">
                  <c:v>-0.15330975000488173</c:v>
                </c:pt>
                <c:pt idx="62">
                  <c:v>-0.15274499609498193</c:v>
                </c:pt>
                <c:pt idx="63">
                  <c:v>-0.15214390226804575</c:v>
                </c:pt>
                <c:pt idx="64">
                  <c:v>-0.15150821611916029</c:v>
                </c:pt>
                <c:pt idx="65">
                  <c:v>-0.15083962628584593</c:v>
                </c:pt>
                <c:pt idx="66">
                  <c:v>-0.15013976422188394</c:v>
                </c:pt>
                <c:pt idx="67">
                  <c:v>-0.14941020592066132</c:v>
                </c:pt>
                <c:pt idx="68">
                  <c:v>-0.14865247358942227</c:v>
                </c:pt>
                <c:pt idx="69">
                  <c:v>-0.1478680372757756</c:v>
                </c:pt>
                <c:pt idx="70">
                  <c:v>-0.14705831644777315</c:v>
                </c:pt>
                <c:pt idx="71">
                  <c:v>-0.14622468152883811</c:v>
                </c:pt>
                <c:pt idx="72">
                  <c:v>-0.1453684553887877</c:v>
                </c:pt>
                <c:pt idx="73">
                  <c:v>-0.14449091479216214</c:v>
                </c:pt>
                <c:pt idx="74">
                  <c:v>-0.14359329180503783</c:v>
                </c:pt>
                <c:pt idx="75">
                  <c:v>-0.14267677516147287</c:v>
                </c:pt>
                <c:pt idx="76">
                  <c:v>-0.14174251159070017</c:v>
                </c:pt>
                <c:pt idx="77">
                  <c:v>-0.14079160710615513</c:v>
                </c:pt>
                <c:pt idx="78">
                  <c:v>-0.13982512825739402</c:v>
                </c:pt>
                <c:pt idx="79">
                  <c:v>-0.1388441033459325</c:v>
                </c:pt>
                <c:pt idx="80">
                  <c:v>-0.13784952360600411</c:v>
                </c:pt>
                <c:pt idx="81">
                  <c:v>-0.13684234435121287</c:v>
                </c:pt>
                <c:pt idx="82">
                  <c:v>-0.13582348608802727</c:v>
                </c:pt>
                <c:pt idx="83">
                  <c:v>-0.13479383559703792</c:v>
                </c:pt>
                <c:pt idx="84">
                  <c:v>-0.13375424698287489</c:v>
                </c:pt>
                <c:pt idx="85">
                  <c:v>-0.13270554269365831</c:v>
                </c:pt>
                <c:pt idx="86">
                  <c:v>-0.13164851451083084</c:v>
                </c:pt>
                <c:pt idx="87">
                  <c:v>-0.13058392451019796</c:v>
                </c:pt>
                <c:pt idx="88">
                  <c:v>-0.12951250599497988</c:v>
                </c:pt>
                <c:pt idx="89">
                  <c:v>-0.12843496440165708</c:v>
                </c:pt>
                <c:pt idx="90">
                  <c:v>-0.12735197817937</c:v>
                </c:pt>
                <c:pt idx="91">
                  <c:v>-0.12626419964361252</c:v>
                </c:pt>
                <c:pt idx="92">
                  <c:v>-0.1251722558049399</c:v>
                </c:pt>
                <c:pt idx="93">
                  <c:v>-0.12407674917339083</c:v>
                </c:pt>
                <c:pt idx="94">
                  <c:v>-0.12297825853930516</c:v>
                </c:pt>
                <c:pt idx="95">
                  <c:v>-0.12187733973119998</c:v>
                </c:pt>
                <c:pt idx="96">
                  <c:v>-0.12077452635134854</c:v>
                </c:pt>
                <c:pt idx="97">
                  <c:v>-0.11967033048968979</c:v>
                </c:pt>
                <c:pt idx="98">
                  <c:v>-0.1185652434166773</c:v>
                </c:pt>
                <c:pt idx="99">
                  <c:v>-0.11745973625566232</c:v>
                </c:pt>
                <c:pt idx="100">
                  <c:v>-0.11635426063538704</c:v>
                </c:pt>
                <c:pt idx="101">
                  <c:v>-0.11524924932314992</c:v>
                </c:pt>
                <c:pt idx="102">
                  <c:v>-0.11414511683918918</c:v>
                </c:pt>
                <c:pt idx="103">
                  <c:v>-0.1130422600528149</c:v>
                </c:pt>
                <c:pt idx="104">
                  <c:v>-0.11194105876080723</c:v>
                </c:pt>
                <c:pt idx="105">
                  <c:v>-0.11084187624858229</c:v>
                </c:pt>
                <c:pt idx="106">
                  <c:v>-0.1097450598346144</c:v>
                </c:pt>
                <c:pt idx="107">
                  <c:v>-0.10865094139859056</c:v>
                </c:pt>
                <c:pt idx="108">
                  <c:v>-0.10755983789375843</c:v>
                </c:pt>
                <c:pt idx="109">
                  <c:v>-0.10647205184391749</c:v>
                </c:pt>
                <c:pt idx="110">
                  <c:v>-0.1053878718254911</c:v>
                </c:pt>
                <c:pt idx="111">
                  <c:v>-0.10430757293510329</c:v>
                </c:pt>
                <c:pt idx="112">
                  <c:v>-0.103231417243075</c:v>
                </c:pt>
                <c:pt idx="113">
                  <c:v>-0.10215965423324039</c:v>
                </c:pt>
                <c:pt idx="114">
                  <c:v>-0.10109252122947524</c:v>
                </c:pt>
                <c:pt idx="115">
                  <c:v>-0.10003024380931647</c:v>
                </c:pt>
                <c:pt idx="116">
                  <c:v>-9.897303620504351E-2</c:v>
                </c:pt>
                <c:pt idx="117">
                  <c:v>-9.7921101692579546E-2</c:v>
                </c:pt>
                <c:pt idx="118">
                  <c:v>-9.6874632968563246E-2</c:v>
                </c:pt>
                <c:pt idx="119">
                  <c:v>-9.5833812515929942E-2</c:v>
                </c:pt>
                <c:pt idx="120">
                  <c:v>-9.4798812958333034E-2</c:v>
                </c:pt>
                <c:pt idx="121">
                  <c:v>-9.3769797403726637E-2</c:v>
                </c:pt>
                <c:pt idx="122">
                  <c:v>-9.274691977742143E-2</c:v>
                </c:pt>
                <c:pt idx="123">
                  <c:v>-9.1730325144917996E-2</c:v>
                </c:pt>
                <c:pt idx="124">
                  <c:v>-9.0720150024812166E-2</c:v>
                </c:pt>
                <c:pt idx="125">
                  <c:v>-8.9716522692059611E-2</c:v>
                </c:pt>
                <c:pt idx="126">
                  <c:v>-8.8719563471878538E-2</c:v>
                </c:pt>
                <c:pt idx="127">
                  <c:v>-8.7729385024561859E-2</c:v>
                </c:pt>
                <c:pt idx="128">
                  <c:v>-8.6746092621462101E-2</c:v>
                </c:pt>
                <c:pt idx="129">
                  <c:v>-8.5769784412405875E-2</c:v>
                </c:pt>
                <c:pt idx="130">
                  <c:v>-8.4800551684786396E-2</c:v>
                </c:pt>
                <c:pt idx="131">
                  <c:v>-8.3838479114576772E-2</c:v>
                </c:pt>
                <c:pt idx="132">
                  <c:v>-8.288364500949906E-2</c:v>
                </c:pt>
                <c:pt idx="133">
                  <c:v>-8.1936121544578161E-2</c:v>
                </c:pt>
                <c:pt idx="134">
                  <c:v>-8.0995974990302672E-2</c:v>
                </c:pt>
                <c:pt idx="135">
                  <c:v>-8.0063265933609212E-2</c:v>
                </c:pt>
                <c:pt idx="136">
                  <c:v>-7.9138049491899815E-2</c:v>
                </c:pt>
                <c:pt idx="137">
                  <c:v>-7.8220375520297203E-2</c:v>
                </c:pt>
                <c:pt idx="138">
                  <c:v>-7.7310288812335787E-2</c:v>
                </c:pt>
                <c:pt idx="139">
                  <c:v>-7.6407829294281679E-2</c:v>
                </c:pt>
                <c:pt idx="140">
                  <c:v>-7.5513032213268952E-2</c:v>
                </c:pt>
                <c:pt idx="141">
                  <c:v>-7.4625928319434487E-2</c:v>
                </c:pt>
                <c:pt idx="142">
                  <c:v>-7.3746544042228093E-2</c:v>
                </c:pt>
                <c:pt idx="143">
                  <c:v>-7.2874901661070454E-2</c:v>
                </c:pt>
                <c:pt idx="144">
                  <c:v>-7.2011019470525434E-2</c:v>
                </c:pt>
                <c:pt idx="145">
                  <c:v>-7.1154911940149709E-2</c:v>
                </c:pt>
                <c:pt idx="146">
                  <c:v>-7.0306589869177427E-2</c:v>
                </c:pt>
                <c:pt idx="147">
                  <c:v>-6.9466060536192947E-2</c:v>
                </c:pt>
                <c:pt idx="148">
                  <c:v>-6.8633327843941203E-2</c:v>
                </c:pt>
                <c:pt idx="149">
                  <c:v>-6.780839245942008E-2</c:v>
                </c:pt>
                <c:pt idx="150">
                  <c:v>-6.6991251949395605E-2</c:v>
                </c:pt>
                <c:pt idx="151">
                  <c:v>-6.6181900911476771E-2</c:v>
                </c:pt>
                <c:pt idx="152">
                  <c:v>-6.5380331100882608E-2</c:v>
                </c:pt>
                <c:pt idx="153">
                  <c:v>-6.4586531553030541E-2</c:v>
                </c:pt>
                <c:pt idx="154">
                  <c:v>-6.3800488702071348E-2</c:v>
                </c:pt>
                <c:pt idx="155">
                  <c:v>-6.3022186495492738E-2</c:v>
                </c:pt>
                <c:pt idx="156">
                  <c:v>-6.2251606504909331E-2</c:v>
                </c:pt>
                <c:pt idx="157">
                  <c:v>-6.1488728033154416E-2</c:v>
                </c:pt>
                <c:pt idx="158">
                  <c:v>-6.0733528217784778E-2</c:v>
                </c:pt>
                <c:pt idx="159">
                  <c:v>-5.9985982131107153E-2</c:v>
                </c:pt>
                <c:pt idx="160">
                  <c:v>-5.9246062876831582E-2</c:v>
                </c:pt>
                <c:pt idx="161">
                  <c:v>-5.8513741683453885E-2</c:v>
                </c:pt>
                <c:pt idx="162">
                  <c:v>-5.7788987994466683E-2</c:v>
                </c:pt>
                <c:pt idx="163">
                  <c:v>-5.7071769555495366E-2</c:v>
                </c:pt>
                <c:pt idx="164">
                  <c:v>-5.6362052498452747E-2</c:v>
                </c:pt>
                <c:pt idx="165">
                  <c:v>-5.565980142280353E-2</c:v>
                </c:pt>
                <c:pt idx="166">
                  <c:v>-5.4964979474026551E-2</c:v>
                </c:pt>
                <c:pt idx="167">
                  <c:v>-5.4277548419361256E-2</c:v>
                </c:pt>
                <c:pt idx="168">
                  <c:v>-5.3597468720921131E-2</c:v>
                </c:pt>
                <c:pt idx="169">
                  <c:v>-5.2924699606255447E-2</c:v>
                </c:pt>
                <c:pt idx="170">
                  <c:v>-5.2259199136437638E-2</c:v>
                </c:pt>
                <c:pt idx="171">
                  <c:v>-5.1600924271756866E-2</c:v>
                </c:pt>
                <c:pt idx="172">
                  <c:v>-5.0949830935086586E-2</c:v>
                </c:pt>
                <c:pt idx="173">
                  <c:v>-5.0305874073002188E-2</c:v>
                </c:pt>
                <c:pt idx="174">
                  <c:v>-4.9669007714717661E-2</c:v>
                </c:pt>
                <c:pt idx="175">
                  <c:v>-4.9039185028908881E-2</c:v>
                </c:pt>
                <c:pt idx="176">
                  <c:v>-4.8416358378489427E-2</c:v>
                </c:pt>
                <c:pt idx="177">
                  <c:v>-4.7800479373402927E-2</c:v>
                </c:pt>
                <c:pt idx="178">
                  <c:v>-4.7191498921493803E-2</c:v>
                </c:pt>
                <c:pt idx="179">
                  <c:v>-4.6589367277516815E-2</c:v>
                </c:pt>
                <c:pt idx="180">
                  <c:v>-4.5994034090343618E-2</c:v>
                </c:pt>
                <c:pt idx="181">
                  <c:v>-4.5405448448423431E-2</c:v>
                </c:pt>
                <c:pt idx="182">
                  <c:v>-4.4823558923552463E-2</c:v>
                </c:pt>
                <c:pt idx="183">
                  <c:v>-4.4248313613005949E-2</c:v>
                </c:pt>
                <c:pt idx="184">
                  <c:v>-4.3679660180084359E-2</c:v>
                </c:pt>
                <c:pt idx="185">
                  <c:v>-4.3117545893124359E-2</c:v>
                </c:pt>
                <c:pt idx="186">
                  <c:v>-4.2561917663023217E-2</c:v>
                </c:pt>
                <c:pt idx="187">
                  <c:v>-4.201272207932423E-2</c:v>
                </c:pt>
                <c:pt idx="188">
                  <c:v>-4.1469905444909035E-2</c:v>
                </c:pt>
                <c:pt idx="189">
                  <c:v>-4.0933413809341554E-2</c:v>
                </c:pt>
                <c:pt idx="190">
                  <c:v>-4.0403193000906841E-2</c:v>
                </c:pt>
                <c:pt idx="191">
                  <c:v>-3.9879188657387002E-2</c:v>
                </c:pt>
                <c:pt idx="192">
                  <c:v>-3.9361346255614681E-2</c:v>
                </c:pt>
                <c:pt idx="193">
                  <c:v>-3.8849611139844115E-2</c:v>
                </c:pt>
                <c:pt idx="194">
                  <c:v>-3.8343928548977689E-2</c:v>
                </c:pt>
                <c:pt idx="195">
                  <c:v>-3.7844243642685599E-2</c:v>
                </c:pt>
                <c:pt idx="196">
                  <c:v>-3.7350501526454541E-2</c:v>
                </c:pt>
                <c:pt idx="197">
                  <c:v>-3.6862647275600603E-2</c:v>
                </c:pt>
                <c:pt idx="198">
                  <c:v>-3.6380625958280226E-2</c:v>
                </c:pt>
                <c:pt idx="199">
                  <c:v>-3.5904382657532326E-2</c:v>
                </c:pt>
                <c:pt idx="200">
                  <c:v>-3.5433862492383554E-2</c:v>
                </c:pt>
                <c:pt idx="201">
                  <c:v>-3.4969010638047533E-2</c:v>
                </c:pt>
                <c:pt idx="202">
                  <c:v>-3.4509772345248477E-2</c:v>
                </c:pt>
                <c:pt idx="203">
                  <c:v>-3.4056092958698006E-2</c:v>
                </c:pt>
                <c:pt idx="204">
                  <c:v>-3.3607917934753768E-2</c:v>
                </c:pt>
                <c:pt idx="205">
                  <c:v>-3.3165192858287056E-2</c:v>
                </c:pt>
                <c:pt idx="206">
                  <c:v>-3.2727863458786199E-2</c:v>
                </c:pt>
                <c:pt idx="207">
                  <c:v>-3.229587562572131E-2</c:v>
                </c:pt>
                <c:pt idx="208">
                  <c:v>-3.1869175423195686E-2</c:v>
                </c:pt>
                <c:pt idx="209">
                  <c:v>-3.1447709103907831E-2</c:v>
                </c:pt>
                <c:pt idx="210">
                  <c:v>-3.1031423122447745E-2</c:v>
                </c:pt>
                <c:pt idx="211">
                  <c:v>-3.0620264147950181E-2</c:v>
                </c:pt>
                <c:pt idx="212">
                  <c:v>-3.0214179076127071E-2</c:v>
                </c:pt>
                <c:pt idx="213">
                  <c:v>-2.9813115040700413E-2</c:v>
                </c:pt>
                <c:pt idx="214">
                  <c:v>-2.9417019424256355E-2</c:v>
                </c:pt>
                <c:pt idx="215">
                  <c:v>-2.9025839868540761E-2</c:v>
                </c:pt>
                <c:pt idx="216">
                  <c:v>-2.8639524284215449E-2</c:v>
                </c:pt>
                <c:pt idx="217">
                  <c:v>-2.8258020860094293E-2</c:v>
                </c:pt>
                <c:pt idx="218">
                  <c:v>-2.788127807187725E-2</c:v>
                </c:pt>
                <c:pt idx="219">
                  <c:v>-2.7509244690400184E-2</c:v>
                </c:pt>
                <c:pt idx="220">
                  <c:v>-2.7141869789417565E-2</c:v>
                </c:pt>
                <c:pt idx="221">
                  <c:v>-2.677910275293479E-2</c:v>
                </c:pt>
                <c:pt idx="222">
                  <c:v>-2.6420893282106155E-2</c:v>
                </c:pt>
                <c:pt idx="223">
                  <c:v>-2.6067191401714186E-2</c:v>
                </c:pt>
                <c:pt idx="224">
                  <c:v>-2.5717947466245311E-2</c:v>
                </c:pt>
                <c:pt idx="225">
                  <c:v>-2.5373112165576712E-2</c:v>
                </c:pt>
                <c:pt idx="226">
                  <c:v>-2.5032636530288446E-2</c:v>
                </c:pt>
                <c:pt idx="227">
                  <c:v>-2.4696471936614561E-2</c:v>
                </c:pt>
                <c:pt idx="228">
                  <c:v>-2.4364570111046563E-2</c:v>
                </c:pt>
                <c:pt idx="229">
                  <c:v>-2.4036883134602109E-2</c:v>
                </c:pt>
                <c:pt idx="230">
                  <c:v>-2.3713363446771451E-2</c:v>
                </c:pt>
                <c:pt idx="231">
                  <c:v>-2.3393963849153578E-2</c:v>
                </c:pt>
                <c:pt idx="232">
                  <c:v>-2.307863750879395E-2</c:v>
                </c:pt>
                <c:pt idx="233">
                  <c:v>-2.2767337961234941E-2</c:v>
                </c:pt>
                <c:pt idx="234">
                  <c:v>-2.2460019113290153E-2</c:v>
                </c:pt>
                <c:pt idx="235">
                  <c:v>-2.2156635245553013E-2</c:v>
                </c:pt>
                <c:pt idx="236">
                  <c:v>-2.1857141014650108E-2</c:v>
                </c:pt>
                <c:pt idx="237">
                  <c:v>-2.1561491455249035E-2</c:v>
                </c:pt>
                <c:pt idx="238">
                  <c:v>-2.1269641981830525E-2</c:v>
                </c:pt>
                <c:pt idx="239">
                  <c:v>-2.0981548390233948E-2</c:v>
                </c:pt>
                <c:pt idx="240">
                  <c:v>-2.0697166858985497E-2</c:v>
                </c:pt>
                <c:pt idx="241">
                  <c:v>-2.0416453950417426E-2</c:v>
                </c:pt>
                <c:pt idx="242">
                  <c:v>-2.0139366611587012E-2</c:v>
                </c:pt>
                <c:pt idx="243">
                  <c:v>-1.9865862175003295E-2</c:v>
                </c:pt>
                <c:pt idx="244">
                  <c:v>-1.9595898359169448E-2</c:v>
                </c:pt>
                <c:pt idx="245">
                  <c:v>-1.9329433268948461E-2</c:v>
                </c:pt>
                <c:pt idx="246">
                  <c:v>-1.9066425395759479E-2</c:v>
                </c:pt>
                <c:pt idx="247">
                  <c:v>-1.8806833617611908E-2</c:v>
                </c:pt>
                <c:pt idx="248">
                  <c:v>-1.8550617198984196E-2</c:v>
                </c:pt>
                <c:pt idx="249">
                  <c:v>-1.8297735790553937E-2</c:v>
                </c:pt>
                <c:pt idx="250">
                  <c:v>-1.8048149428785742E-2</c:v>
                </c:pt>
                <c:pt idx="251">
                  <c:v>-1.780181853538311E-2</c:v>
                </c:pt>
                <c:pt idx="252">
                  <c:v>-1.7558703916610227E-2</c:v>
                </c:pt>
                <c:pt idx="253">
                  <c:v>-1.7318766762489699E-2</c:v>
                </c:pt>
                <c:pt idx="254">
                  <c:v>-1.7081968645881535E-2</c:v>
                </c:pt>
                <c:pt idx="255">
                  <c:v>-1.6848271521449128E-2</c:v>
                </c:pt>
                <c:pt idx="256">
                  <c:v>-1.661763772451719E-2</c:v>
                </c:pt>
                <c:pt idx="257">
                  <c:v>-1.6390029969826917E-2</c:v>
                </c:pt>
                <c:pt idx="258">
                  <c:v>-1.6165411350193056E-2</c:v>
                </c:pt>
                <c:pt idx="259">
                  <c:v>-1.5943745335067743E-2</c:v>
                </c:pt>
                <c:pt idx="260">
                  <c:v>-1.5724995769016183E-2</c:v>
                </c:pt>
                <c:pt idx="261">
                  <c:v>-1.5509126870106365E-2</c:v>
                </c:pt>
                <c:pt idx="262">
                  <c:v>-1.5296103228220951E-2</c:v>
                </c:pt>
                <c:pt idx="263">
                  <c:v>-1.5085889803291461E-2</c:v>
                </c:pt>
                <c:pt idx="264">
                  <c:v>-1.4878451923461581E-2</c:v>
                </c:pt>
                <c:pt idx="265">
                  <c:v>-1.4673755283180758E-2</c:v>
                </c:pt>
                <c:pt idx="266">
                  <c:v>-1.4471765941235178E-2</c:v>
                </c:pt>
                <c:pt idx="267">
                  <c:v>-1.4272450318716223E-2</c:v>
                </c:pt>
                <c:pt idx="268">
                  <c:v>-1.4075775196932448E-2</c:v>
                </c:pt>
                <c:pt idx="269">
                  <c:v>-1.388170771526585E-2</c:v>
                </c:pt>
                <c:pt idx="270">
                  <c:v>-1.3690215368978827E-2</c:v>
                </c:pt>
                <c:pt idx="271">
                  <c:v>-1.3501266006971718E-2</c:v>
                </c:pt>
                <c:pt idx="272">
                  <c:v>-1.3314827829496256E-2</c:v>
                </c:pt>
                <c:pt idx="273">
                  <c:v>-1.3130869385825418E-2</c:v>
                </c:pt>
                <c:pt idx="274">
                  <c:v>-1.2949359571885524E-2</c:v>
                </c:pt>
                <c:pt idx="275">
                  <c:v>-1.2770267627850116E-2</c:v>
                </c:pt>
                <c:pt idx="276">
                  <c:v>-1.2593563135700482E-2</c:v>
                </c:pt>
                <c:pt idx="277">
                  <c:v>-1.2419216016753011E-2</c:v>
                </c:pt>
                <c:pt idx="278">
                  <c:v>-1.2247196529158738E-2</c:v>
                </c:pt>
                <c:pt idx="279">
                  <c:v>-1.2077475265374225E-2</c:v>
                </c:pt>
                <c:pt idx="280">
                  <c:v>-1.1910023149608463E-2</c:v>
                </c:pt>
                <c:pt idx="281">
                  <c:v>-1.17448114352454E-2</c:v>
                </c:pt>
                <c:pt idx="282">
                  <c:v>-1.1581811702247173E-2</c:v>
                </c:pt>
                <c:pt idx="283">
                  <c:v>-1.1420995854537411E-2</c:v>
                </c:pt>
                <c:pt idx="284">
                  <c:v>-1.1262336117367128E-2</c:v>
                </c:pt>
                <c:pt idx="285">
                  <c:v>-1.1105805034666063E-2</c:v>
                </c:pt>
                <c:pt idx="286">
                  <c:v>-1.0951375466379486E-2</c:v>
                </c:pt>
                <c:pt idx="287">
                  <c:v>-1.0799020585794291E-2</c:v>
                </c:pt>
                <c:pt idx="288">
                  <c:v>-1.0648713876853112E-2</c:v>
                </c:pt>
                <c:pt idx="289">
                  <c:v>-1.0500429131460827E-2</c:v>
                </c:pt>
                <c:pt idx="290">
                  <c:v>-1.0354140446782767E-2</c:v>
                </c:pt>
                <c:pt idx="291">
                  <c:v>-1.0209822222537988E-2</c:v>
                </c:pt>
                <c:pt idx="292">
                  <c:v>-1.0067449158286548E-2</c:v>
                </c:pt>
                <c:pt idx="293">
                  <c:v>-9.9269962507144531E-3</c:v>
                </c:pt>
                <c:pt idx="294">
                  <c:v>-9.788438790915701E-3</c:v>
                </c:pt>
                <c:pt idx="295">
                  <c:v>-9.6517523616743584E-3</c:v>
                </c:pt>
                <c:pt idx="296">
                  <c:v>-9.5169128347455615E-3</c:v>
                </c:pt>
                <c:pt idx="297">
                  <c:v>-9.3838963681387322E-3</c:v>
                </c:pt>
                <c:pt idx="298">
                  <c:v>-9.2526794034023963E-3</c:v>
                </c:pt>
                <c:pt idx="299">
                  <c:v>-9.123238662913204E-3</c:v>
                </c:pt>
                <c:pt idx="300">
                  <c:v>-8.9955511471680096E-3</c:v>
                </c:pt>
                <c:pt idx="301">
                  <c:v>-8.8695941320819892E-3</c:v>
                </c:pt>
                <c:pt idx="302">
                  <c:v>-8.745345166292065E-3</c:v>
                </c:pt>
                <c:pt idx="303">
                  <c:v>-8.6227820684681312E-3</c:v>
                </c:pt>
                <c:pt idx="304">
                  <c:v>-8.5018829246306226E-3</c:v>
                </c:pt>
                <c:pt idx="305">
                  <c:v>-8.3826260854774175E-3</c:v>
                </c:pt>
                <c:pt idx="306">
                  <c:v>-8.2649901637191093E-3</c:v>
                </c:pt>
                <c:pt idx="307">
                  <c:v>-8.1489540314249511E-3</c:v>
                </c:pt>
                <c:pt idx="308">
                  <c:v>-8.0344968173780007E-3</c:v>
                </c:pt>
                <c:pt idx="309">
                  <c:v>-7.9215979044421486E-3</c:v>
                </c:pt>
                <c:pt idx="310">
                  <c:v>-7.8102369269404176E-3</c:v>
                </c:pt>
                <c:pt idx="311">
                  <c:v>-7.7003937680453893E-3</c:v>
                </c:pt>
                <c:pt idx="312">
                  <c:v>-7.5920485571823746E-3</c:v>
                </c:pt>
                <c:pt idx="313">
                  <c:v>-7.4851816674456626E-3</c:v>
                </c:pt>
                <c:pt idx="314">
                  <c:v>-7.3797737130284523E-3</c:v>
                </c:pt>
                <c:pt idx="315">
                  <c:v>-7.2758055466668531E-3</c:v>
                </c:pt>
                <c:pt idx="316">
                  <c:v>-7.1732582570983253E-3</c:v>
                </c:pt>
                <c:pt idx="317">
                  <c:v>-7.0721131665350927E-3</c:v>
                </c:pt>
                <c:pt idx="318">
                  <c:v>-6.9723518281527164E-3</c:v>
                </c:pt>
                <c:pt idx="319">
                  <c:v>-6.8739560235943752E-3</c:v>
                </c:pt>
                <c:pt idx="320">
                  <c:v>-6.7769077604909866E-3</c:v>
                </c:pt>
                <c:pt idx="321">
                  <c:v>-6.6811892699976706E-3</c:v>
                </c:pt>
                <c:pt idx="322">
                  <c:v>-6.5867830043466469E-3</c:v>
                </c:pt>
                <c:pt idx="323">
                  <c:v>-6.4936716344170349E-3</c:v>
                </c:pt>
                <c:pt idx="324">
                  <c:v>-6.4018380473216023E-3</c:v>
                </c:pt>
                <c:pt idx="325">
                  <c:v>-6.3112653440109004E-3</c:v>
                </c:pt>
                <c:pt idx="326">
                  <c:v>-6.2219368368948069E-3</c:v>
                </c:pt>
                <c:pt idx="327">
                  <c:v>-6.1338360474818467E-3</c:v>
                </c:pt>
                <c:pt idx="328">
                  <c:v>-6.0469467040363345E-3</c:v>
                </c:pt>
                <c:pt idx="329">
                  <c:v>-5.9612527392536177E-3</c:v>
                </c:pt>
                <c:pt idx="330">
                  <c:v>-5.8767382879534738E-3</c:v>
                </c:pt>
                <c:pt idx="331">
                  <c:v>-5.7933876847919129E-3</c:v>
                </c:pt>
                <c:pt idx="332">
                  <c:v>-5.711185461991385E-3</c:v>
                </c:pt>
                <c:pt idx="333">
                  <c:v>-5.6301163470896349E-3</c:v>
                </c:pt>
                <c:pt idx="334">
                  <c:v>-5.5501652607071817E-3</c:v>
                </c:pt>
                <c:pt idx="335">
                  <c:v>-5.4713173143336302E-3</c:v>
                </c:pt>
                <c:pt idx="336">
                  <c:v>-5.3935578081327736E-3</c:v>
                </c:pt>
                <c:pt idx="337">
                  <c:v>-5.3168722287666777E-3</c:v>
                </c:pt>
                <c:pt idx="338">
                  <c:v>-5.2412462472386685E-3</c:v>
                </c:pt>
                <c:pt idx="339">
                  <c:v>-5.1666657167554033E-3</c:v>
                </c:pt>
                <c:pt idx="340">
                  <c:v>-5.0931166706079606E-3</c:v>
                </c:pt>
                <c:pt idx="341">
                  <c:v>-5.0205853200720055E-3</c:v>
                </c:pt>
                <c:pt idx="342">
                  <c:v>-4.9490580523270933E-3</c:v>
                </c:pt>
                <c:pt idx="343">
                  <c:v>-4.8785214283950324E-3</c:v>
                </c:pt>
                <c:pt idx="344">
                  <c:v>-4.8089621810974018E-3</c:v>
                </c:pt>
                <c:pt idx="345">
                  <c:v>-4.7403672130321376E-3</c:v>
                </c:pt>
                <c:pt idx="346">
                  <c:v>-4.6727235945692386E-3</c:v>
                </c:pt>
                <c:pt idx="347">
                  <c:v>-4.6060185618655106E-3</c:v>
                </c:pt>
                <c:pt idx="348">
                  <c:v>-4.5402395148983815E-3</c:v>
                </c:pt>
                <c:pt idx="349">
                  <c:v>-4.4753740155186938E-3</c:v>
                </c:pt>
                <c:pt idx="350">
                  <c:v>-4.4114097855224889E-3</c:v>
                </c:pt>
                <c:pt idx="351">
                  <c:v>-4.3483347047416831E-3</c:v>
                </c:pt>
                <c:pt idx="352">
                  <c:v>-4.2861368091536428E-3</c:v>
                </c:pt>
                <c:pt idx="353">
                  <c:v>-4.2248042890095251E-3</c:v>
                </c:pt>
                <c:pt idx="354">
                  <c:v>-4.1643254869814161E-3</c:v>
                </c:pt>
                <c:pt idx="355">
                  <c:v>-4.104688896328099E-3</c:v>
                </c:pt>
                <c:pt idx="356">
                  <c:v>-4.0458831590794693E-3</c:v>
                </c:pt>
                <c:pt idx="357">
                  <c:v>-3.9878970642394434E-3</c:v>
                </c:pt>
                <c:pt idx="358">
                  <c:v>-3.9307195460073514E-3</c:v>
                </c:pt>
                <c:pt idx="359">
                  <c:v>-3.874339682017662E-3</c:v>
                </c:pt>
                <c:pt idx="360">
                  <c:v>-3.8187466915980107E-3</c:v>
                </c:pt>
                <c:pt idx="361">
                  <c:v>-3.7639299340453867E-3</c:v>
                </c:pt>
                <c:pt idx="362">
                  <c:v>-3.7098789069204331E-3</c:v>
                </c:pt>
                <c:pt idx="363">
                  <c:v>-3.6565832443597132E-3</c:v>
                </c:pt>
                <c:pt idx="364">
                  <c:v>-3.6040327154058809E-3</c:v>
                </c:pt>
                <c:pt idx="365">
                  <c:v>-3.5522172223556325E-3</c:v>
                </c:pt>
                <c:pt idx="366">
                  <c:v>-3.501126799125326E-3</c:v>
                </c:pt>
                <c:pt idx="367">
                  <c:v>-3.4507516096341827E-3</c:v>
                </c:pt>
                <c:pt idx="368">
                  <c:v>-3.4010819462049215E-3</c:v>
                </c:pt>
                <c:pt idx="369">
                  <c:v>-3.3521082279817684E-3</c:v>
                </c:pt>
                <c:pt idx="370">
                  <c:v>-3.3038209993656487E-3</c:v>
                </c:pt>
                <c:pt idx="371">
                  <c:v>-3.2562109284665288E-3</c:v>
                </c:pt>
                <c:pt idx="372">
                  <c:v>-3.2092688055727061E-3</c:v>
                </c:pt>
                <c:pt idx="373">
                  <c:v>-3.1629855416370001E-3</c:v>
                </c:pt>
                <c:pt idx="374">
                  <c:v>-3.1173521667796533E-3</c:v>
                </c:pt>
                <c:pt idx="375">
                  <c:v>-3.0723598288078828E-3</c:v>
                </c:pt>
                <c:pt idx="376">
                  <c:v>-3.027999791751888E-3</c:v>
                </c:pt>
                <c:pt idx="377">
                  <c:v>-2.9842634344172652E-3</c:v>
                </c:pt>
                <c:pt idx="378">
                  <c:v>-2.9411422489536163E-3</c:v>
                </c:pt>
                <c:pt idx="379">
                  <c:v>-2.8986278394393054E-3</c:v>
                </c:pt>
                <c:pt idx="380">
                  <c:v>-2.8567119204821636E-3</c:v>
                </c:pt>
                <c:pt idx="381">
                  <c:v>-2.8153863158360639E-3</c:v>
                </c:pt>
                <c:pt idx="382">
                  <c:v>-2.7746429570331891E-3</c:v>
                </c:pt>
                <c:pt idx="383">
                  <c:v>-2.7344738820319187E-3</c:v>
                </c:pt>
                <c:pt idx="384">
                  <c:v>-2.6948712338801238E-3</c:v>
                </c:pt>
                <c:pt idx="385">
                  <c:v>-2.6558272593938193E-3</c:v>
                </c:pt>
                <c:pt idx="386">
                  <c:v>-2.6173343078509789E-3</c:v>
                </c:pt>
                <c:pt idx="387">
                  <c:v>-2.5793848297004131E-3</c:v>
                </c:pt>
                <c:pt idx="388">
                  <c:v>-2.5419713752855536E-3</c:v>
                </c:pt>
                <c:pt idx="389">
                  <c:v>-2.5050865935830314E-3</c:v>
                </c:pt>
                <c:pt idx="390">
                  <c:v>-2.4687232309559036E-3</c:v>
                </c:pt>
                <c:pt idx="391">
                  <c:v>-2.4328741299213846E-3</c:v>
                </c:pt>
                <c:pt idx="392">
                  <c:v>-2.3975322279329706E-3</c:v>
                </c:pt>
                <c:pt idx="393">
                  <c:v>-2.3626905561767962E-3</c:v>
                </c:pt>
                <c:pt idx="394">
                  <c:v>-2.3283422383821206E-3</c:v>
                </c:pt>
                <c:pt idx="395">
                  <c:v>-2.2944804896457708E-3</c:v>
                </c:pt>
                <c:pt idx="396">
                  <c:v>-2.2610986152704501E-3</c:v>
                </c:pt>
                <c:pt idx="397">
                  <c:v>-2.2281900096167316E-3</c:v>
                </c:pt>
                <c:pt idx="398">
                  <c:v>-2.1957481549686594E-3</c:v>
                </c:pt>
                <c:pt idx="399">
                  <c:v>-2.1637666204127643E-3</c:v>
                </c:pt>
                <c:pt idx="400">
                  <c:v>-2.13223906073041E-3</c:v>
                </c:pt>
                <c:pt idx="401">
                  <c:v>-2.101159215303309E-3</c:v>
                </c:pt>
                <c:pt idx="402">
                  <c:v>-2.0705209070320933E-3</c:v>
                </c:pt>
                <c:pt idx="403">
                  <c:v>-2.0403180412677897E-3</c:v>
                </c:pt>
                <c:pt idx="404">
                  <c:v>-2.0105446047560993E-3</c:v>
                </c:pt>
                <c:pt idx="405">
                  <c:v>-1.9811946645943066E-3</c:v>
                </c:pt>
                <c:pt idx="406">
                  <c:v>-1.9522623672007413E-3</c:v>
                </c:pt>
                <c:pt idx="407">
                  <c:v>-1.9237419372966145E-3</c:v>
                </c:pt>
                <c:pt idx="408">
                  <c:v>-1.895627676900139E-3</c:v>
                </c:pt>
                <c:pt idx="409">
                  <c:v>-1.8679139643327776E-3</c:v>
                </c:pt>
                <c:pt idx="410">
                  <c:v>-1.840595253237518E-3</c:v>
                </c:pt>
                <c:pt idx="411">
                  <c:v>-1.8136660716090186E-3</c:v>
                </c:pt>
                <c:pt idx="412">
                  <c:v>-1.7871210208355354E-3</c:v>
                </c:pt>
                <c:pt idx="413">
                  <c:v>-1.7609547747524656E-3</c:v>
                </c:pt>
                <c:pt idx="414">
                  <c:v>-1.7351620787074168E-3</c:v>
                </c:pt>
                <c:pt idx="415">
                  <c:v>-1.709737748636665E-3</c:v>
                </c:pt>
                <c:pt idx="416">
                  <c:v>-1.6846766701528702E-3</c:v>
                </c:pt>
                <c:pt idx="417">
                  <c:v>-1.6599737976439478E-3</c:v>
                </c:pt>
                <c:pt idx="418">
                  <c:v>-1.6356241533829544E-3</c:v>
                </c:pt>
                <c:pt idx="419">
                  <c:v>-1.6116228266488876E-3</c:v>
                </c:pt>
                <c:pt idx="420">
                  <c:v>-1.5879649728582582E-3</c:v>
                </c:pt>
                <c:pt idx="421">
                  <c:v>-1.5646458127073432E-3</c:v>
                </c:pt>
                <c:pt idx="422">
                  <c:v>-1.5416606313249722E-3</c:v>
                </c:pt>
                <c:pt idx="423">
                  <c:v>-1.5190047774357625E-3</c:v>
                </c:pt>
                <c:pt idx="424">
                  <c:v>-1.4966736625336521E-3</c:v>
                </c:pt>
                <c:pt idx="425">
                  <c:v>-1.4746627600656557E-3</c:v>
                </c:pt>
                <c:pt idx="426">
                  <c:v>-1.4529676046256869E-3</c:v>
                </c:pt>
                <c:pt idx="427">
                  <c:v>-1.4315837911583749E-3</c:v>
                </c:pt>
                <c:pt idx="428">
                  <c:v>-1.410506974172726E-3</c:v>
                </c:pt>
                <c:pt idx="429">
                  <c:v>-1.389732866965553E-3</c:v>
                </c:pt>
                <c:pt idx="430">
                  <c:v>-1.3692572408545319E-3</c:v>
                </c:pt>
                <c:pt idx="431">
                  <c:v>-1.3490759244208033E-3</c:v>
                </c:pt>
                <c:pt idx="432">
                  <c:v>-1.3291848027609831E-3</c:v>
                </c:pt>
                <c:pt idx="433">
                  <c:v>-1.3095798167485069E-3</c:v>
                </c:pt>
                <c:pt idx="434">
                  <c:v>-1.2902569623041659E-3</c:v>
                </c:pt>
                <c:pt idx="435">
                  <c:v>-1.2712122896757626E-3</c:v>
                </c:pt>
                <c:pt idx="436">
                  <c:v>-1.2524419027267538E-3</c:v>
                </c:pt>
                <c:pt idx="437">
                  <c:v>-1.2339419582338004E-3</c:v>
                </c:pt>
                <c:pt idx="438">
                  <c:v>-1.2157086651931005E-3</c:v>
                </c:pt>
                <c:pt idx="439">
                  <c:v>-1.1977382841354195E-3</c:v>
                </c:pt>
                <c:pt idx="440">
                  <c:v>-1.1800271264497126E-3</c:v>
                </c:pt>
                <c:pt idx="441">
                  <c:v>-1.1625715537152323E-3</c:v>
                </c:pt>
                <c:pt idx="442">
                  <c:v>-1.1453679770420326E-3</c:v>
                </c:pt>
                <c:pt idx="443">
                  <c:v>-1.1284128564197631E-3</c:v>
                </c:pt>
                <c:pt idx="444">
                  <c:v>-1.1117027000746664E-3</c:v>
                </c:pt>
                <c:pt idx="445">
                  <c:v>-1.0952340638346661E-3</c:v>
                </c:pt>
                <c:pt idx="446">
                  <c:v>-1.079003550502472E-3</c:v>
                </c:pt>
                <c:pt idx="447">
                  <c:v>-1.0630078092365863E-3</c:v>
                </c:pt>
                <c:pt idx="448">
                  <c:v>-1.0472435349401362E-3</c:v>
                </c:pt>
                <c:pt idx="449">
                  <c:v>-1.0317074676574247E-3</c:v>
                </c:pt>
                <c:pt idx="450">
                  <c:v>-1.0163963919781228E-3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08-4972-B045-E7FADCF0E3D7}"/>
            </c:ext>
          </c:extLst>
        </c:ser>
        <c:ser>
          <c:idx val="1"/>
          <c:order val="1"/>
          <c:tx>
            <c:strRef>
              <c:f>fit_1NN_SC!$K$18</c:f>
              <c:strCache>
                <c:ptCount val="1"/>
                <c:pt idx="0">
                  <c:v>E(morse)[eV]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fit_1NN_SC!$K$19:$K$469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08-4972-B045-E7FADCF0E3D7}"/>
            </c:ext>
          </c:extLst>
        </c:ser>
        <c:ser>
          <c:idx val="2"/>
          <c:order val="2"/>
          <c:tx>
            <c:strRef>
              <c:f>fit_1NN_SC!$M$18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fit_1NN_SC!$G$19:$G$469</c:f>
              <c:numCache>
                <c:formatCode>General</c:formatCode>
                <c:ptCount val="451"/>
                <c:pt idx="0">
                  <c:v>1.7978314775407993</c:v>
                </c:pt>
                <c:pt idx="1">
                  <c:v>1.7994338829697827</c:v>
                </c:pt>
                <c:pt idx="2">
                  <c:v>1.8010362883987663</c:v>
                </c:pt>
                <c:pt idx="3">
                  <c:v>1.8026386938277499</c:v>
                </c:pt>
                <c:pt idx="4">
                  <c:v>1.8042410992567333</c:v>
                </c:pt>
                <c:pt idx="5">
                  <c:v>1.8058435046857166</c:v>
                </c:pt>
                <c:pt idx="6">
                  <c:v>1.8074459101147002</c:v>
                </c:pt>
                <c:pt idx="7">
                  <c:v>1.8090483155436836</c:v>
                </c:pt>
                <c:pt idx="8">
                  <c:v>1.8106507209726672</c:v>
                </c:pt>
                <c:pt idx="9">
                  <c:v>1.8122531264016506</c:v>
                </c:pt>
                <c:pt idx="10">
                  <c:v>1.8138555318306342</c:v>
                </c:pt>
                <c:pt idx="11">
                  <c:v>1.8154579372596176</c:v>
                </c:pt>
                <c:pt idx="12">
                  <c:v>1.8170603426886009</c:v>
                </c:pt>
                <c:pt idx="13">
                  <c:v>1.8186627481175845</c:v>
                </c:pt>
                <c:pt idx="14">
                  <c:v>1.8202651535465681</c:v>
                </c:pt>
                <c:pt idx="15">
                  <c:v>1.8218675589755515</c:v>
                </c:pt>
                <c:pt idx="16">
                  <c:v>1.8234699644045349</c:v>
                </c:pt>
                <c:pt idx="17">
                  <c:v>1.8250723698335185</c:v>
                </c:pt>
                <c:pt idx="18">
                  <c:v>1.8266747752625019</c:v>
                </c:pt>
                <c:pt idx="19">
                  <c:v>1.8282771806914855</c:v>
                </c:pt>
                <c:pt idx="20">
                  <c:v>1.8298795861204689</c:v>
                </c:pt>
                <c:pt idx="21">
                  <c:v>1.8314819915494525</c:v>
                </c:pt>
                <c:pt idx="22">
                  <c:v>1.8330843969784358</c:v>
                </c:pt>
                <c:pt idx="23">
                  <c:v>1.8346868024074192</c:v>
                </c:pt>
                <c:pt idx="24">
                  <c:v>1.8362892078364028</c:v>
                </c:pt>
                <c:pt idx="25">
                  <c:v>1.8378916132653864</c:v>
                </c:pt>
                <c:pt idx="26">
                  <c:v>1.8394940186943698</c:v>
                </c:pt>
                <c:pt idx="27">
                  <c:v>1.8410964241233532</c:v>
                </c:pt>
                <c:pt idx="28">
                  <c:v>1.8426988295523368</c:v>
                </c:pt>
                <c:pt idx="29">
                  <c:v>1.8443012349813204</c:v>
                </c:pt>
                <c:pt idx="30">
                  <c:v>1.8459036404103037</c:v>
                </c:pt>
                <c:pt idx="31">
                  <c:v>1.8475060458392871</c:v>
                </c:pt>
                <c:pt idx="32">
                  <c:v>1.8491084512682707</c:v>
                </c:pt>
                <c:pt idx="33">
                  <c:v>1.8507108566972543</c:v>
                </c:pt>
                <c:pt idx="34">
                  <c:v>1.8523132621262377</c:v>
                </c:pt>
                <c:pt idx="35">
                  <c:v>1.8539156675552211</c:v>
                </c:pt>
                <c:pt idx="36">
                  <c:v>1.8555180729842047</c:v>
                </c:pt>
                <c:pt idx="37">
                  <c:v>1.8571204784131883</c:v>
                </c:pt>
                <c:pt idx="38">
                  <c:v>1.8587228838421717</c:v>
                </c:pt>
                <c:pt idx="39">
                  <c:v>1.860325289271155</c:v>
                </c:pt>
                <c:pt idx="40">
                  <c:v>1.8619276947001386</c:v>
                </c:pt>
                <c:pt idx="41">
                  <c:v>1.863530100129122</c:v>
                </c:pt>
                <c:pt idx="42">
                  <c:v>1.8651325055581056</c:v>
                </c:pt>
                <c:pt idx="43">
                  <c:v>1.866734910987089</c:v>
                </c:pt>
                <c:pt idx="44">
                  <c:v>1.8683373164160726</c:v>
                </c:pt>
                <c:pt idx="45">
                  <c:v>1.869939721845056</c:v>
                </c:pt>
                <c:pt idx="46">
                  <c:v>1.8715421272740393</c:v>
                </c:pt>
                <c:pt idx="47">
                  <c:v>1.8731445327030229</c:v>
                </c:pt>
                <c:pt idx="48">
                  <c:v>1.8747469381320065</c:v>
                </c:pt>
                <c:pt idx="49">
                  <c:v>1.8763493435609899</c:v>
                </c:pt>
                <c:pt idx="50">
                  <c:v>1.8779517489899733</c:v>
                </c:pt>
                <c:pt idx="51">
                  <c:v>1.8795541544189567</c:v>
                </c:pt>
                <c:pt idx="52">
                  <c:v>1.8811565598479403</c:v>
                </c:pt>
                <c:pt idx="53">
                  <c:v>1.8827589652769237</c:v>
                </c:pt>
                <c:pt idx="54">
                  <c:v>1.884361370705907</c:v>
                </c:pt>
                <c:pt idx="55">
                  <c:v>1.8859637761348909</c:v>
                </c:pt>
                <c:pt idx="56">
                  <c:v>1.887566181563874</c:v>
                </c:pt>
                <c:pt idx="57">
                  <c:v>1.8891685869928578</c:v>
                </c:pt>
                <c:pt idx="58">
                  <c:v>1.8907709924218412</c:v>
                </c:pt>
                <c:pt idx="59">
                  <c:v>1.8923733978508246</c:v>
                </c:pt>
                <c:pt idx="60">
                  <c:v>1.8939758032798082</c:v>
                </c:pt>
                <c:pt idx="61">
                  <c:v>1.8955782087087916</c:v>
                </c:pt>
                <c:pt idx="62">
                  <c:v>1.8971806141377749</c:v>
                </c:pt>
                <c:pt idx="63">
                  <c:v>1.8987830195667585</c:v>
                </c:pt>
                <c:pt idx="64">
                  <c:v>1.9003854249957419</c:v>
                </c:pt>
                <c:pt idx="65">
                  <c:v>1.9019878304247253</c:v>
                </c:pt>
                <c:pt idx="66">
                  <c:v>1.9035902358537091</c:v>
                </c:pt>
                <c:pt idx="67">
                  <c:v>1.9051926412826923</c:v>
                </c:pt>
                <c:pt idx="68">
                  <c:v>1.9067950467116761</c:v>
                </c:pt>
                <c:pt idx="69">
                  <c:v>1.9083974521406595</c:v>
                </c:pt>
                <c:pt idx="70">
                  <c:v>1.9099998575696429</c:v>
                </c:pt>
                <c:pt idx="71">
                  <c:v>1.9116022629986265</c:v>
                </c:pt>
                <c:pt idx="72">
                  <c:v>1.9132046684276098</c:v>
                </c:pt>
                <c:pt idx="73">
                  <c:v>1.9148070738565932</c:v>
                </c:pt>
                <c:pt idx="74">
                  <c:v>1.9164094792855768</c:v>
                </c:pt>
                <c:pt idx="75">
                  <c:v>1.9180118847145602</c:v>
                </c:pt>
                <c:pt idx="76">
                  <c:v>1.919614290143544</c:v>
                </c:pt>
                <c:pt idx="77">
                  <c:v>1.9212166955725274</c:v>
                </c:pt>
                <c:pt idx="78">
                  <c:v>1.9228191010015105</c:v>
                </c:pt>
                <c:pt idx="79">
                  <c:v>1.9244215064304944</c:v>
                </c:pt>
                <c:pt idx="80">
                  <c:v>1.9260239118594777</c:v>
                </c:pt>
                <c:pt idx="81">
                  <c:v>1.9276263172884611</c:v>
                </c:pt>
                <c:pt idx="82">
                  <c:v>1.9292287227174447</c:v>
                </c:pt>
                <c:pt idx="83">
                  <c:v>1.9308311281464281</c:v>
                </c:pt>
                <c:pt idx="84">
                  <c:v>1.9324335335754115</c:v>
                </c:pt>
                <c:pt idx="85">
                  <c:v>1.9340359390043951</c:v>
                </c:pt>
                <c:pt idx="86">
                  <c:v>1.9356383444333785</c:v>
                </c:pt>
                <c:pt idx="87">
                  <c:v>1.9372407498623623</c:v>
                </c:pt>
                <c:pt idx="88">
                  <c:v>1.9388431552913457</c:v>
                </c:pt>
                <c:pt idx="89">
                  <c:v>1.9404455607203288</c:v>
                </c:pt>
                <c:pt idx="90">
                  <c:v>1.9420479661493126</c:v>
                </c:pt>
                <c:pt idx="91">
                  <c:v>1.943650371578296</c:v>
                </c:pt>
                <c:pt idx="92">
                  <c:v>1.9452527770072792</c:v>
                </c:pt>
                <c:pt idx="93">
                  <c:v>1.946855182436263</c:v>
                </c:pt>
                <c:pt idx="94">
                  <c:v>1.9484575878652464</c:v>
                </c:pt>
                <c:pt idx="95">
                  <c:v>1.9500599932942302</c:v>
                </c:pt>
                <c:pt idx="96">
                  <c:v>1.9516623987232133</c:v>
                </c:pt>
                <c:pt idx="97">
                  <c:v>1.9532648041521967</c:v>
                </c:pt>
                <c:pt idx="98">
                  <c:v>1.9548672095811805</c:v>
                </c:pt>
                <c:pt idx="99">
                  <c:v>1.9564696150101639</c:v>
                </c:pt>
                <c:pt idx="100">
                  <c:v>1.9580720204391471</c:v>
                </c:pt>
                <c:pt idx="101">
                  <c:v>1.9596744258681309</c:v>
                </c:pt>
                <c:pt idx="102">
                  <c:v>1.9612768312971143</c:v>
                </c:pt>
                <c:pt idx="103">
                  <c:v>1.9628792367260974</c:v>
                </c:pt>
                <c:pt idx="104">
                  <c:v>1.9644816421550813</c:v>
                </c:pt>
                <c:pt idx="105">
                  <c:v>1.9660840475840646</c:v>
                </c:pt>
                <c:pt idx="106">
                  <c:v>1.9676864530130485</c:v>
                </c:pt>
                <c:pt idx="107">
                  <c:v>1.9692888584420316</c:v>
                </c:pt>
                <c:pt idx="108">
                  <c:v>1.970891263871015</c:v>
                </c:pt>
                <c:pt idx="109">
                  <c:v>1.9724936692999988</c:v>
                </c:pt>
                <c:pt idx="110">
                  <c:v>1.974096074728982</c:v>
                </c:pt>
                <c:pt idx="111">
                  <c:v>1.9756984801579653</c:v>
                </c:pt>
                <c:pt idx="112">
                  <c:v>1.9773008855869492</c:v>
                </c:pt>
                <c:pt idx="113">
                  <c:v>1.9789032910159325</c:v>
                </c:pt>
                <c:pt idx="114">
                  <c:v>1.9805056964449161</c:v>
                </c:pt>
                <c:pt idx="115">
                  <c:v>1.9821081018738995</c:v>
                </c:pt>
                <c:pt idx="116">
                  <c:v>1.9837105073028829</c:v>
                </c:pt>
                <c:pt idx="117">
                  <c:v>1.9853129127318667</c:v>
                </c:pt>
                <c:pt idx="118">
                  <c:v>1.9869153181608499</c:v>
                </c:pt>
                <c:pt idx="119">
                  <c:v>1.9885177235898333</c:v>
                </c:pt>
                <c:pt idx="120">
                  <c:v>1.9901201290188171</c:v>
                </c:pt>
                <c:pt idx="121">
                  <c:v>1.9917225344478002</c:v>
                </c:pt>
                <c:pt idx="122">
                  <c:v>1.9933249398767836</c:v>
                </c:pt>
                <c:pt idx="123">
                  <c:v>1.9949273453057674</c:v>
                </c:pt>
                <c:pt idx="124">
                  <c:v>1.9965297507347508</c:v>
                </c:pt>
                <c:pt idx="125">
                  <c:v>1.998132156163734</c:v>
                </c:pt>
                <c:pt idx="126">
                  <c:v>1.9997345615927178</c:v>
                </c:pt>
                <c:pt idx="127">
                  <c:v>2.0013369670217012</c:v>
                </c:pt>
                <c:pt idx="128">
                  <c:v>2.002939372450685</c:v>
                </c:pt>
                <c:pt idx="129">
                  <c:v>2.0045417778796684</c:v>
                </c:pt>
                <c:pt idx="130">
                  <c:v>2.0061441833086517</c:v>
                </c:pt>
                <c:pt idx="131">
                  <c:v>2.0077465887376351</c:v>
                </c:pt>
                <c:pt idx="132">
                  <c:v>2.0093489941666185</c:v>
                </c:pt>
                <c:pt idx="133">
                  <c:v>2.0109513995956019</c:v>
                </c:pt>
                <c:pt idx="134">
                  <c:v>2.0125538050245857</c:v>
                </c:pt>
                <c:pt idx="135">
                  <c:v>2.0141562104535691</c:v>
                </c:pt>
                <c:pt idx="136">
                  <c:v>2.0157586158825529</c:v>
                </c:pt>
                <c:pt idx="137">
                  <c:v>2.0173610213115363</c:v>
                </c:pt>
                <c:pt idx="138">
                  <c:v>2.0189634267405192</c:v>
                </c:pt>
                <c:pt idx="139">
                  <c:v>2.020565832169503</c:v>
                </c:pt>
                <c:pt idx="140">
                  <c:v>2.0221682375984864</c:v>
                </c:pt>
                <c:pt idx="141">
                  <c:v>2.0237706430274698</c:v>
                </c:pt>
                <c:pt idx="142">
                  <c:v>2.0253730484564536</c:v>
                </c:pt>
                <c:pt idx="143">
                  <c:v>2.026975453885437</c:v>
                </c:pt>
                <c:pt idx="144">
                  <c:v>2.0285778593144204</c:v>
                </c:pt>
                <c:pt idx="145">
                  <c:v>2.0301802647434037</c:v>
                </c:pt>
                <c:pt idx="146">
                  <c:v>2.0317826701723871</c:v>
                </c:pt>
                <c:pt idx="147">
                  <c:v>2.0333850756013709</c:v>
                </c:pt>
                <c:pt idx="148">
                  <c:v>2.0349874810303543</c:v>
                </c:pt>
                <c:pt idx="149">
                  <c:v>2.0365898864593377</c:v>
                </c:pt>
                <c:pt idx="150">
                  <c:v>2.0381922918883215</c:v>
                </c:pt>
                <c:pt idx="151">
                  <c:v>2.0397946973173049</c:v>
                </c:pt>
                <c:pt idx="152">
                  <c:v>2.0413971027462878</c:v>
                </c:pt>
                <c:pt idx="153">
                  <c:v>2.0429995081752717</c:v>
                </c:pt>
                <c:pt idx="154">
                  <c:v>2.044601913604255</c:v>
                </c:pt>
                <c:pt idx="155">
                  <c:v>2.0462043190332388</c:v>
                </c:pt>
                <c:pt idx="156">
                  <c:v>2.0478067244622222</c:v>
                </c:pt>
                <c:pt idx="157">
                  <c:v>2.0494091298912056</c:v>
                </c:pt>
                <c:pt idx="158">
                  <c:v>2.0510115353201894</c:v>
                </c:pt>
                <c:pt idx="159">
                  <c:v>2.0526139407491728</c:v>
                </c:pt>
                <c:pt idx="160">
                  <c:v>2.0542163461781557</c:v>
                </c:pt>
                <c:pt idx="161">
                  <c:v>2.0558187516071396</c:v>
                </c:pt>
                <c:pt idx="162">
                  <c:v>2.0574211570361229</c:v>
                </c:pt>
                <c:pt idx="163">
                  <c:v>2.0590235624651063</c:v>
                </c:pt>
                <c:pt idx="164">
                  <c:v>2.0606259678940901</c:v>
                </c:pt>
                <c:pt idx="165">
                  <c:v>2.0622283733230735</c:v>
                </c:pt>
                <c:pt idx="166">
                  <c:v>2.0638307787520569</c:v>
                </c:pt>
                <c:pt idx="167">
                  <c:v>2.0654331841810403</c:v>
                </c:pt>
                <c:pt idx="168">
                  <c:v>2.0670355896100236</c:v>
                </c:pt>
                <c:pt idx="169">
                  <c:v>2.0686379950390075</c:v>
                </c:pt>
                <c:pt idx="170">
                  <c:v>2.0702404004679908</c:v>
                </c:pt>
                <c:pt idx="171">
                  <c:v>2.0718428058969742</c:v>
                </c:pt>
                <c:pt idx="172">
                  <c:v>2.073445211325958</c:v>
                </c:pt>
                <c:pt idx="173">
                  <c:v>2.0750476167549414</c:v>
                </c:pt>
                <c:pt idx="174">
                  <c:v>2.0766500221839248</c:v>
                </c:pt>
                <c:pt idx="175">
                  <c:v>2.0782524276129082</c:v>
                </c:pt>
                <c:pt idx="176">
                  <c:v>2.0798548330418916</c:v>
                </c:pt>
                <c:pt idx="177">
                  <c:v>2.0814572384708754</c:v>
                </c:pt>
                <c:pt idx="178">
                  <c:v>2.0830596438998588</c:v>
                </c:pt>
                <c:pt idx="179">
                  <c:v>2.0846620493288421</c:v>
                </c:pt>
                <c:pt idx="180">
                  <c:v>2.086264454757826</c:v>
                </c:pt>
                <c:pt idx="181">
                  <c:v>2.0878668601868089</c:v>
                </c:pt>
                <c:pt idx="182">
                  <c:v>2.0894692656157923</c:v>
                </c:pt>
                <c:pt idx="183">
                  <c:v>2.0910716710447761</c:v>
                </c:pt>
                <c:pt idx="184">
                  <c:v>2.0926740764737595</c:v>
                </c:pt>
                <c:pt idx="185">
                  <c:v>2.0942764819027433</c:v>
                </c:pt>
                <c:pt idx="186">
                  <c:v>2.0958788873317267</c:v>
                </c:pt>
                <c:pt idx="187">
                  <c:v>2.09748129276071</c:v>
                </c:pt>
                <c:pt idx="188">
                  <c:v>2.0990836981896934</c:v>
                </c:pt>
                <c:pt idx="189">
                  <c:v>2.1006861036186768</c:v>
                </c:pt>
                <c:pt idx="190">
                  <c:v>2.1022885090476602</c:v>
                </c:pt>
                <c:pt idx="191">
                  <c:v>2.103890914476644</c:v>
                </c:pt>
                <c:pt idx="192">
                  <c:v>2.1054933199056274</c:v>
                </c:pt>
                <c:pt idx="193">
                  <c:v>2.1070957253346108</c:v>
                </c:pt>
                <c:pt idx="194">
                  <c:v>2.1086981307635946</c:v>
                </c:pt>
                <c:pt idx="195">
                  <c:v>2.110300536192578</c:v>
                </c:pt>
                <c:pt idx="196">
                  <c:v>2.1119029416215613</c:v>
                </c:pt>
                <c:pt idx="197">
                  <c:v>2.1135053470505447</c:v>
                </c:pt>
                <c:pt idx="198">
                  <c:v>2.1151077524795281</c:v>
                </c:pt>
                <c:pt idx="199">
                  <c:v>2.1167101579085119</c:v>
                </c:pt>
                <c:pt idx="200">
                  <c:v>2.1183125633374953</c:v>
                </c:pt>
                <c:pt idx="201">
                  <c:v>2.1199149687664787</c:v>
                </c:pt>
                <c:pt idx="202">
                  <c:v>2.1215173741954625</c:v>
                </c:pt>
                <c:pt idx="203">
                  <c:v>2.1231197796244454</c:v>
                </c:pt>
                <c:pt idx="204">
                  <c:v>2.1247221850534288</c:v>
                </c:pt>
                <c:pt idx="205">
                  <c:v>2.1263245904824126</c:v>
                </c:pt>
                <c:pt idx="206">
                  <c:v>2.127926995911396</c:v>
                </c:pt>
                <c:pt idx="207">
                  <c:v>2.1295294013403798</c:v>
                </c:pt>
                <c:pt idx="208">
                  <c:v>2.1311318067693632</c:v>
                </c:pt>
                <c:pt idx="209">
                  <c:v>2.1327342121983466</c:v>
                </c:pt>
                <c:pt idx="210">
                  <c:v>2.13433661762733</c:v>
                </c:pt>
                <c:pt idx="211">
                  <c:v>2.1359390230563133</c:v>
                </c:pt>
                <c:pt idx="212">
                  <c:v>2.1375414284852972</c:v>
                </c:pt>
                <c:pt idx="213">
                  <c:v>2.1391438339142805</c:v>
                </c:pt>
                <c:pt idx="214">
                  <c:v>2.1407462393432639</c:v>
                </c:pt>
                <c:pt idx="215">
                  <c:v>2.1423486447722477</c:v>
                </c:pt>
                <c:pt idx="216">
                  <c:v>2.1439510502012311</c:v>
                </c:pt>
                <c:pt idx="217">
                  <c:v>2.1455534556302145</c:v>
                </c:pt>
                <c:pt idx="218">
                  <c:v>2.1471558610591979</c:v>
                </c:pt>
                <c:pt idx="219">
                  <c:v>2.1487582664881812</c:v>
                </c:pt>
                <c:pt idx="220">
                  <c:v>2.1503606719171646</c:v>
                </c:pt>
                <c:pt idx="221">
                  <c:v>2.1519630773461484</c:v>
                </c:pt>
                <c:pt idx="222">
                  <c:v>2.1535654827751318</c:v>
                </c:pt>
                <c:pt idx="223">
                  <c:v>2.1551678882041152</c:v>
                </c:pt>
                <c:pt idx="224">
                  <c:v>2.156770293633099</c:v>
                </c:pt>
                <c:pt idx="225">
                  <c:v>2.158372699062082</c:v>
                </c:pt>
                <c:pt idx="226">
                  <c:v>2.1599751044910658</c:v>
                </c:pt>
                <c:pt idx="227">
                  <c:v>2.1615775099200492</c:v>
                </c:pt>
                <c:pt idx="228">
                  <c:v>2.1631799153490325</c:v>
                </c:pt>
                <c:pt idx="229">
                  <c:v>2.1647823207780164</c:v>
                </c:pt>
                <c:pt idx="230">
                  <c:v>2.1663847262069997</c:v>
                </c:pt>
                <c:pt idx="231">
                  <c:v>2.1679871316359831</c:v>
                </c:pt>
                <c:pt idx="232">
                  <c:v>2.1695895370649665</c:v>
                </c:pt>
                <c:pt idx="233">
                  <c:v>2.1711919424939499</c:v>
                </c:pt>
                <c:pt idx="234">
                  <c:v>2.1727943479229337</c:v>
                </c:pt>
                <c:pt idx="235">
                  <c:v>2.1743967533519171</c:v>
                </c:pt>
                <c:pt idx="236">
                  <c:v>2.1759991587809004</c:v>
                </c:pt>
                <c:pt idx="237">
                  <c:v>2.1776015642098843</c:v>
                </c:pt>
                <c:pt idx="238">
                  <c:v>2.1792039696388676</c:v>
                </c:pt>
                <c:pt idx="239">
                  <c:v>2.180806375067851</c:v>
                </c:pt>
                <c:pt idx="240">
                  <c:v>2.1824087804968344</c:v>
                </c:pt>
                <c:pt idx="241">
                  <c:v>2.1840111859258178</c:v>
                </c:pt>
                <c:pt idx="242">
                  <c:v>2.1856135913548012</c:v>
                </c:pt>
                <c:pt idx="243">
                  <c:v>2.187215996783785</c:v>
                </c:pt>
                <c:pt idx="244">
                  <c:v>2.1888184022127684</c:v>
                </c:pt>
                <c:pt idx="245">
                  <c:v>2.1904208076417517</c:v>
                </c:pt>
                <c:pt idx="246">
                  <c:v>2.1920232130707356</c:v>
                </c:pt>
                <c:pt idx="247">
                  <c:v>2.1936256184997185</c:v>
                </c:pt>
                <c:pt idx="248">
                  <c:v>2.1952280239287023</c:v>
                </c:pt>
                <c:pt idx="249">
                  <c:v>2.1968304293576857</c:v>
                </c:pt>
                <c:pt idx="250">
                  <c:v>2.1984328347866691</c:v>
                </c:pt>
                <c:pt idx="251">
                  <c:v>2.2000352402156529</c:v>
                </c:pt>
                <c:pt idx="252">
                  <c:v>2.2016376456446363</c:v>
                </c:pt>
                <c:pt idx="253">
                  <c:v>2.2032400510736196</c:v>
                </c:pt>
                <c:pt idx="254">
                  <c:v>2.204842456502603</c:v>
                </c:pt>
                <c:pt idx="255">
                  <c:v>2.2064448619315864</c:v>
                </c:pt>
                <c:pt idx="256">
                  <c:v>2.2080472673605702</c:v>
                </c:pt>
                <c:pt idx="257">
                  <c:v>2.2096496727895536</c:v>
                </c:pt>
                <c:pt idx="258">
                  <c:v>2.211252078218537</c:v>
                </c:pt>
                <c:pt idx="259">
                  <c:v>2.2128544836475217</c:v>
                </c:pt>
                <c:pt idx="260">
                  <c:v>2.2144568890765042</c:v>
                </c:pt>
                <c:pt idx="261">
                  <c:v>2.2160592945054876</c:v>
                </c:pt>
                <c:pt idx="262">
                  <c:v>2.2176616999344709</c:v>
                </c:pt>
                <c:pt idx="263">
                  <c:v>2.2192641053634552</c:v>
                </c:pt>
                <c:pt idx="264">
                  <c:v>2.2208665107924377</c:v>
                </c:pt>
                <c:pt idx="265">
                  <c:v>2.2224689162214215</c:v>
                </c:pt>
                <c:pt idx="266">
                  <c:v>2.2240713216504049</c:v>
                </c:pt>
                <c:pt idx="267">
                  <c:v>2.2256737270793892</c:v>
                </c:pt>
                <c:pt idx="268">
                  <c:v>2.2272761325083721</c:v>
                </c:pt>
                <c:pt idx="269">
                  <c:v>2.228878537937355</c:v>
                </c:pt>
                <c:pt idx="270">
                  <c:v>2.2304809433663388</c:v>
                </c:pt>
                <c:pt idx="271">
                  <c:v>2.2320833487953231</c:v>
                </c:pt>
                <c:pt idx="272">
                  <c:v>2.233685754224306</c:v>
                </c:pt>
                <c:pt idx="273">
                  <c:v>2.2352881596532894</c:v>
                </c:pt>
                <c:pt idx="274">
                  <c:v>2.2368905650822728</c:v>
                </c:pt>
                <c:pt idx="275">
                  <c:v>2.2384929705112566</c:v>
                </c:pt>
                <c:pt idx="276">
                  <c:v>2.2400953759402396</c:v>
                </c:pt>
                <c:pt idx="277">
                  <c:v>2.2416977813692229</c:v>
                </c:pt>
                <c:pt idx="278">
                  <c:v>2.2433001867982068</c:v>
                </c:pt>
                <c:pt idx="279">
                  <c:v>2.244902592227191</c:v>
                </c:pt>
                <c:pt idx="280">
                  <c:v>2.2465049976561735</c:v>
                </c:pt>
                <c:pt idx="281">
                  <c:v>2.2481074030851573</c:v>
                </c:pt>
                <c:pt idx="282">
                  <c:v>2.2497098085141412</c:v>
                </c:pt>
                <c:pt idx="283">
                  <c:v>2.2513122139431245</c:v>
                </c:pt>
                <c:pt idx="284">
                  <c:v>2.2529146193721084</c:v>
                </c:pt>
                <c:pt idx="285">
                  <c:v>2.2545170248010908</c:v>
                </c:pt>
                <c:pt idx="286">
                  <c:v>2.2561194302300756</c:v>
                </c:pt>
                <c:pt idx="287">
                  <c:v>2.2577218356590589</c:v>
                </c:pt>
                <c:pt idx="288">
                  <c:v>2.2593242410880423</c:v>
                </c:pt>
                <c:pt idx="289">
                  <c:v>2.2609266465170252</c:v>
                </c:pt>
                <c:pt idx="290">
                  <c:v>2.2625290519460091</c:v>
                </c:pt>
                <c:pt idx="291">
                  <c:v>2.2641314573749924</c:v>
                </c:pt>
                <c:pt idx="292">
                  <c:v>2.2657338628039763</c:v>
                </c:pt>
                <c:pt idx="293">
                  <c:v>2.2673362682329588</c:v>
                </c:pt>
                <c:pt idx="294">
                  <c:v>2.268938673661943</c:v>
                </c:pt>
                <c:pt idx="295">
                  <c:v>2.2705410790909268</c:v>
                </c:pt>
                <c:pt idx="296">
                  <c:v>2.2721434845199102</c:v>
                </c:pt>
                <c:pt idx="297">
                  <c:v>2.2737458899488932</c:v>
                </c:pt>
                <c:pt idx="298">
                  <c:v>2.275348295377877</c:v>
                </c:pt>
                <c:pt idx="299">
                  <c:v>2.2769507008068604</c:v>
                </c:pt>
                <c:pt idx="300">
                  <c:v>2.2785531062358442</c:v>
                </c:pt>
                <c:pt idx="301">
                  <c:v>2.2801555116648267</c:v>
                </c:pt>
                <c:pt idx="302">
                  <c:v>2.2817579170938109</c:v>
                </c:pt>
                <c:pt idx="303">
                  <c:v>2.2833603225227947</c:v>
                </c:pt>
                <c:pt idx="304">
                  <c:v>2.2849627279517777</c:v>
                </c:pt>
                <c:pt idx="305">
                  <c:v>2.2865651333807602</c:v>
                </c:pt>
                <c:pt idx="306">
                  <c:v>2.2881675388097449</c:v>
                </c:pt>
                <c:pt idx="307">
                  <c:v>2.2897699442387283</c:v>
                </c:pt>
                <c:pt idx="308">
                  <c:v>2.2913723496677116</c:v>
                </c:pt>
                <c:pt idx="309">
                  <c:v>2.2929747550966955</c:v>
                </c:pt>
                <c:pt idx="310">
                  <c:v>2.2945771605256788</c:v>
                </c:pt>
                <c:pt idx="311">
                  <c:v>2.2961795659546622</c:v>
                </c:pt>
                <c:pt idx="312">
                  <c:v>2.2977819713836456</c:v>
                </c:pt>
                <c:pt idx="313">
                  <c:v>2.299384376812629</c:v>
                </c:pt>
                <c:pt idx="314">
                  <c:v>2.3009867822416128</c:v>
                </c:pt>
                <c:pt idx="315">
                  <c:v>2.3025891876705962</c:v>
                </c:pt>
                <c:pt idx="316">
                  <c:v>2.30419159309958</c:v>
                </c:pt>
                <c:pt idx="317">
                  <c:v>2.3057939985285634</c:v>
                </c:pt>
                <c:pt idx="318">
                  <c:v>2.3073964039575467</c:v>
                </c:pt>
                <c:pt idx="319">
                  <c:v>2.3089988093865301</c:v>
                </c:pt>
                <c:pt idx="320">
                  <c:v>2.3106012148155135</c:v>
                </c:pt>
                <c:pt idx="321">
                  <c:v>2.3122036202444969</c:v>
                </c:pt>
                <c:pt idx="322">
                  <c:v>2.3138060256734807</c:v>
                </c:pt>
                <c:pt idx="323">
                  <c:v>2.3154084311024641</c:v>
                </c:pt>
                <c:pt idx="324">
                  <c:v>2.3170108365314475</c:v>
                </c:pt>
                <c:pt idx="325">
                  <c:v>2.3186132419604313</c:v>
                </c:pt>
                <c:pt idx="326">
                  <c:v>2.3202156473894142</c:v>
                </c:pt>
                <c:pt idx="327">
                  <c:v>2.3218180528183976</c:v>
                </c:pt>
                <c:pt idx="328">
                  <c:v>2.3234204582473814</c:v>
                </c:pt>
                <c:pt idx="329">
                  <c:v>2.3250228636763648</c:v>
                </c:pt>
                <c:pt idx="330">
                  <c:v>2.3266252691053486</c:v>
                </c:pt>
                <c:pt idx="331">
                  <c:v>2.328227674534332</c:v>
                </c:pt>
                <c:pt idx="332">
                  <c:v>2.3298300799633158</c:v>
                </c:pt>
                <c:pt idx="333">
                  <c:v>2.3314324853922987</c:v>
                </c:pt>
                <c:pt idx="334">
                  <c:v>2.3330348908212821</c:v>
                </c:pt>
                <c:pt idx="335">
                  <c:v>2.3346372962502659</c:v>
                </c:pt>
                <c:pt idx="336">
                  <c:v>2.3362397016792493</c:v>
                </c:pt>
                <c:pt idx="337">
                  <c:v>2.3378421071082327</c:v>
                </c:pt>
                <c:pt idx="338">
                  <c:v>2.3394445125372165</c:v>
                </c:pt>
                <c:pt idx="339">
                  <c:v>2.3410469179661999</c:v>
                </c:pt>
                <c:pt idx="340">
                  <c:v>2.3426493233951833</c:v>
                </c:pt>
                <c:pt idx="341">
                  <c:v>2.3442517288241667</c:v>
                </c:pt>
                <c:pt idx="342">
                  <c:v>2.34585413425315</c:v>
                </c:pt>
                <c:pt idx="343">
                  <c:v>2.3474565396821334</c:v>
                </c:pt>
                <c:pt idx="344">
                  <c:v>2.3490589451111172</c:v>
                </c:pt>
                <c:pt idx="345">
                  <c:v>2.3506613505401006</c:v>
                </c:pt>
                <c:pt idx="346">
                  <c:v>2.352263755969084</c:v>
                </c:pt>
                <c:pt idx="347">
                  <c:v>2.3538661613980678</c:v>
                </c:pt>
                <c:pt idx="348">
                  <c:v>2.3554685668270507</c:v>
                </c:pt>
                <c:pt idx="349">
                  <c:v>2.3570709722560346</c:v>
                </c:pt>
                <c:pt idx="350">
                  <c:v>2.3586733776850179</c:v>
                </c:pt>
                <c:pt idx="351">
                  <c:v>2.3602757831140018</c:v>
                </c:pt>
                <c:pt idx="352">
                  <c:v>2.3618781885429851</c:v>
                </c:pt>
                <c:pt idx="353">
                  <c:v>2.3634805939719685</c:v>
                </c:pt>
                <c:pt idx="354">
                  <c:v>2.3650829994009523</c:v>
                </c:pt>
                <c:pt idx="355">
                  <c:v>2.3666854048299353</c:v>
                </c:pt>
                <c:pt idx="356">
                  <c:v>2.3682878102589187</c:v>
                </c:pt>
                <c:pt idx="357">
                  <c:v>2.3698902156879025</c:v>
                </c:pt>
                <c:pt idx="358">
                  <c:v>2.3714926211168859</c:v>
                </c:pt>
                <c:pt idx="359">
                  <c:v>2.3730950265458692</c:v>
                </c:pt>
                <c:pt idx="360">
                  <c:v>2.3746974319748531</c:v>
                </c:pt>
                <c:pt idx="361">
                  <c:v>2.3762998374038364</c:v>
                </c:pt>
                <c:pt idx="362">
                  <c:v>2.3779022428328194</c:v>
                </c:pt>
                <c:pt idx="363">
                  <c:v>2.3795046482618032</c:v>
                </c:pt>
                <c:pt idx="364">
                  <c:v>2.3811070536907866</c:v>
                </c:pt>
                <c:pt idx="365">
                  <c:v>2.3827094591197699</c:v>
                </c:pt>
                <c:pt idx="366">
                  <c:v>2.3843118645487538</c:v>
                </c:pt>
                <c:pt idx="367">
                  <c:v>2.3859142699777371</c:v>
                </c:pt>
                <c:pt idx="368">
                  <c:v>2.3875166754067205</c:v>
                </c:pt>
                <c:pt idx="369">
                  <c:v>2.3891190808357043</c:v>
                </c:pt>
                <c:pt idx="370">
                  <c:v>2.3907214862646873</c:v>
                </c:pt>
                <c:pt idx="371">
                  <c:v>2.3923238916936711</c:v>
                </c:pt>
                <c:pt idx="372">
                  <c:v>2.3939262971226545</c:v>
                </c:pt>
                <c:pt idx="373">
                  <c:v>2.3955287025516379</c:v>
                </c:pt>
                <c:pt idx="374">
                  <c:v>2.3971311079806217</c:v>
                </c:pt>
                <c:pt idx="375">
                  <c:v>2.3987335134096051</c:v>
                </c:pt>
                <c:pt idx="376">
                  <c:v>2.4003359188385889</c:v>
                </c:pt>
                <c:pt idx="377">
                  <c:v>2.4019383242675718</c:v>
                </c:pt>
                <c:pt idx="378">
                  <c:v>2.4035407296965552</c:v>
                </c:pt>
                <c:pt idx="379">
                  <c:v>2.405143135125539</c:v>
                </c:pt>
                <c:pt idx="380">
                  <c:v>2.4067455405545224</c:v>
                </c:pt>
                <c:pt idx="381">
                  <c:v>2.4083479459835058</c:v>
                </c:pt>
                <c:pt idx="382">
                  <c:v>2.4099503514124896</c:v>
                </c:pt>
                <c:pt idx="383">
                  <c:v>2.411552756841473</c:v>
                </c:pt>
                <c:pt idx="384">
                  <c:v>2.4131551622704559</c:v>
                </c:pt>
                <c:pt idx="385">
                  <c:v>2.4147575676994397</c:v>
                </c:pt>
                <c:pt idx="386">
                  <c:v>2.4163599731284231</c:v>
                </c:pt>
                <c:pt idx="387">
                  <c:v>2.4179623785574065</c:v>
                </c:pt>
                <c:pt idx="388">
                  <c:v>2.4195647839863903</c:v>
                </c:pt>
                <c:pt idx="389">
                  <c:v>2.4211671894153737</c:v>
                </c:pt>
                <c:pt idx="390">
                  <c:v>2.4227695948443571</c:v>
                </c:pt>
                <c:pt idx="391">
                  <c:v>2.4243720002733404</c:v>
                </c:pt>
                <c:pt idx="392">
                  <c:v>2.4259744057023238</c:v>
                </c:pt>
                <c:pt idx="393">
                  <c:v>2.4275768111313076</c:v>
                </c:pt>
                <c:pt idx="394">
                  <c:v>2.429179216560291</c:v>
                </c:pt>
                <c:pt idx="395">
                  <c:v>2.4307816219892748</c:v>
                </c:pt>
                <c:pt idx="396">
                  <c:v>2.4323840274182582</c:v>
                </c:pt>
                <c:pt idx="397">
                  <c:v>2.4339864328472416</c:v>
                </c:pt>
                <c:pt idx="398">
                  <c:v>2.435588838276225</c:v>
                </c:pt>
                <c:pt idx="399">
                  <c:v>2.4371912437052083</c:v>
                </c:pt>
                <c:pt idx="400">
                  <c:v>2.4387936491341917</c:v>
                </c:pt>
                <c:pt idx="401">
                  <c:v>2.4403960545631755</c:v>
                </c:pt>
                <c:pt idx="402">
                  <c:v>2.4419984599921589</c:v>
                </c:pt>
                <c:pt idx="403">
                  <c:v>2.4436008654211423</c:v>
                </c:pt>
                <c:pt idx="404">
                  <c:v>2.4452032708501261</c:v>
                </c:pt>
                <c:pt idx="405">
                  <c:v>2.4468056762791095</c:v>
                </c:pt>
                <c:pt idx="406">
                  <c:v>2.4484080817080924</c:v>
                </c:pt>
                <c:pt idx="407">
                  <c:v>2.4500104871370763</c:v>
                </c:pt>
                <c:pt idx="408">
                  <c:v>2.4516128925660596</c:v>
                </c:pt>
                <c:pt idx="409">
                  <c:v>2.4532152979950435</c:v>
                </c:pt>
                <c:pt idx="410">
                  <c:v>2.4548177034240268</c:v>
                </c:pt>
                <c:pt idx="411">
                  <c:v>2.4564201088530107</c:v>
                </c:pt>
                <c:pt idx="412">
                  <c:v>2.458022514281994</c:v>
                </c:pt>
                <c:pt idx="413">
                  <c:v>2.459624919710977</c:v>
                </c:pt>
                <c:pt idx="414">
                  <c:v>2.4612273251399608</c:v>
                </c:pt>
                <c:pt idx="415">
                  <c:v>2.4628297305689442</c:v>
                </c:pt>
                <c:pt idx="416">
                  <c:v>2.4644321359979275</c:v>
                </c:pt>
                <c:pt idx="417">
                  <c:v>2.4660345414269114</c:v>
                </c:pt>
                <c:pt idx="418">
                  <c:v>2.4676369468558947</c:v>
                </c:pt>
                <c:pt idx="419">
                  <c:v>2.4692393522848781</c:v>
                </c:pt>
                <c:pt idx="420">
                  <c:v>2.4708417577138615</c:v>
                </c:pt>
                <c:pt idx="421">
                  <c:v>2.4724441631428449</c:v>
                </c:pt>
                <c:pt idx="422">
                  <c:v>2.4740465685718283</c:v>
                </c:pt>
                <c:pt idx="423">
                  <c:v>2.4756489740008121</c:v>
                </c:pt>
                <c:pt idx="424">
                  <c:v>2.4772513794297955</c:v>
                </c:pt>
                <c:pt idx="425">
                  <c:v>2.4788537848587788</c:v>
                </c:pt>
                <c:pt idx="426">
                  <c:v>2.4804561902877627</c:v>
                </c:pt>
                <c:pt idx="427">
                  <c:v>2.482058595716746</c:v>
                </c:pt>
                <c:pt idx="428">
                  <c:v>2.4836610011457294</c:v>
                </c:pt>
                <c:pt idx="429">
                  <c:v>2.4852634065747128</c:v>
                </c:pt>
                <c:pt idx="430">
                  <c:v>2.4868658120036966</c:v>
                </c:pt>
                <c:pt idx="431">
                  <c:v>2.48846821743268</c:v>
                </c:pt>
                <c:pt idx="432">
                  <c:v>2.4900706228616634</c:v>
                </c:pt>
                <c:pt idx="433">
                  <c:v>2.4916730282906472</c:v>
                </c:pt>
                <c:pt idx="434">
                  <c:v>2.4932754337196306</c:v>
                </c:pt>
                <c:pt idx="435">
                  <c:v>2.4948778391486135</c:v>
                </c:pt>
                <c:pt idx="436">
                  <c:v>2.4964802445775973</c:v>
                </c:pt>
                <c:pt idx="437">
                  <c:v>2.4980826500065807</c:v>
                </c:pt>
                <c:pt idx="438">
                  <c:v>2.4996850554355641</c:v>
                </c:pt>
                <c:pt idx="439">
                  <c:v>2.5012874608645479</c:v>
                </c:pt>
                <c:pt idx="440">
                  <c:v>2.5028898662935313</c:v>
                </c:pt>
                <c:pt idx="441">
                  <c:v>2.5044922717225147</c:v>
                </c:pt>
                <c:pt idx="442">
                  <c:v>2.506094677151498</c:v>
                </c:pt>
                <c:pt idx="443">
                  <c:v>2.5076970825804814</c:v>
                </c:pt>
                <c:pt idx="444">
                  <c:v>2.5092994880094648</c:v>
                </c:pt>
                <c:pt idx="445">
                  <c:v>2.5109018934384486</c:v>
                </c:pt>
                <c:pt idx="446">
                  <c:v>2.512504298867432</c:v>
                </c:pt>
                <c:pt idx="447">
                  <c:v>2.5141067042964154</c:v>
                </c:pt>
                <c:pt idx="448">
                  <c:v>2.5157091097253992</c:v>
                </c:pt>
                <c:pt idx="449">
                  <c:v>2.5173115151543826</c:v>
                </c:pt>
                <c:pt idx="450">
                  <c:v>2.5189139205833659</c:v>
                </c:pt>
              </c:numCache>
            </c:numRef>
          </c:xVal>
          <c:yVal>
            <c:numRef>
              <c:f>fit_1NN_SC!$M$19:$M$469</c:f>
              <c:numCache>
                <c:formatCode>General</c:formatCode>
                <c:ptCount val="451"/>
                <c:pt idx="0">
                  <c:v>8.4044295937459879E-3</c:v>
                </c:pt>
                <c:pt idx="1">
                  <c:v>-6.0947802585198385E-4</c:v>
                </c:pt>
                <c:pt idx="2">
                  <c:v>-9.2489544684973835E-3</c:v>
                </c:pt>
                <c:pt idx="3">
                  <c:v>-1.7526164343942607E-2</c:v>
                </c:pt>
                <c:pt idx="4">
                  <c:v>-2.5452908964931131E-2</c:v>
                </c:pt>
                <c:pt idx="5">
                  <c:v>-3.3040636812930901E-2</c:v>
                </c:pt>
                <c:pt idx="6">
                  <c:v>-4.030045370740698E-2</c:v>
                </c:pt>
                <c:pt idx="7">
                  <c:v>-4.7243132686960121E-2</c:v>
                </c:pt>
                <c:pt idx="8">
                  <c:v>-5.3879123610437896E-2</c:v>
                </c:pt>
                <c:pt idx="9">
                  <c:v>-6.0218562485865657E-2</c:v>
                </c:pt>
                <c:pt idx="10">
                  <c:v>-6.6271280534875521E-2</c:v>
                </c:pt>
                <c:pt idx="11">
                  <c:v>-7.204681300004101E-2</c:v>
                </c:pt>
                <c:pt idx="12">
                  <c:v>-7.7554407702365658E-2</c:v>
                </c:pt>
                <c:pt idx="13">
                  <c:v>-8.28030333559443E-2</c:v>
                </c:pt>
                <c:pt idx="14">
                  <c:v>-8.7801387646615714E-2</c:v>
                </c:pt>
                <c:pt idx="15">
                  <c:v>-9.2557905081260328E-2</c:v>
                </c:pt>
                <c:pt idx="16">
                  <c:v>-9.7080764614184745E-2</c:v>
                </c:pt>
                <c:pt idx="17">
                  <c:v>-0.10137789705686373</c:v>
                </c:pt>
                <c:pt idx="18">
                  <c:v>-0.10545699227713595</c:v>
                </c:pt>
                <c:pt idx="19">
                  <c:v>-0.10932550619378523</c:v>
                </c:pt>
                <c:pt idx="20">
                  <c:v>-0.11299066757225062</c:v>
                </c:pt>
                <c:pt idx="21">
                  <c:v>-0.11645948462708156</c:v>
                </c:pt>
                <c:pt idx="22">
                  <c:v>-0.11973875143655771</c:v>
                </c:pt>
                <c:pt idx="23">
                  <c:v>-0.12283505417478535</c:v>
                </c:pt>
                <c:pt idx="24">
                  <c:v>-0.12575477716638844</c:v>
                </c:pt>
                <c:pt idx="25">
                  <c:v>-0.12850410876880225</c:v>
                </c:pt>
                <c:pt idx="26">
                  <c:v>-0.1310890470870259</c:v>
                </c:pt>
                <c:pt idx="27">
                  <c:v>-0.13351540552554975</c:v>
                </c:pt>
                <c:pt idx="28">
                  <c:v>-0.13578881818204602</c:v>
                </c:pt>
                <c:pt idx="29">
                  <c:v>-0.13791474508728335</c:v>
                </c:pt>
                <c:pt idx="30">
                  <c:v>-0.13989847729559984</c:v>
                </c:pt>
                <c:pt idx="31">
                  <c:v>-0.14174514183014703</c:v>
                </c:pt>
                <c:pt idx="32">
                  <c:v>-0.1434597064869958</c:v>
                </c:pt>
                <c:pt idx="33">
                  <c:v>-0.14504698450209136</c:v>
                </c:pt>
                <c:pt idx="34">
                  <c:v>-0.14651163908491888</c:v>
                </c:pt>
                <c:pt idx="35">
                  <c:v>-0.1478581878226444</c:v>
                </c:pt>
                <c:pt idx="36">
                  <c:v>-0.14909100695838134</c:v>
                </c:pt>
                <c:pt idx="37">
                  <c:v>-0.15021433554713842</c:v>
                </c:pt>
                <c:pt idx="38">
                  <c:v>-0.15123227949289891</c:v>
                </c:pt>
                <c:pt idx="39">
                  <c:v>-0.15214881547018821</c:v>
                </c:pt>
                <c:pt idx="40">
                  <c:v>-0.15296779473339028</c:v>
                </c:pt>
                <c:pt idx="41">
                  <c:v>-0.15369294681698167</c:v>
                </c:pt>
                <c:pt idx="42">
                  <c:v>-0.15432788312976919</c:v>
                </c:pt>
                <c:pt idx="43">
                  <c:v>-0.1548761004461176</c:v>
                </c:pt>
                <c:pt idx="44">
                  <c:v>-0.1553409842970869</c:v>
                </c:pt>
                <c:pt idx="45">
                  <c:v>-0.15572581226430007</c:v>
                </c:pt>
                <c:pt idx="46">
                  <c:v>-0.15603375717929704</c:v>
                </c:pt>
                <c:pt idx="47">
                  <c:v>-0.15626789023104268</c:v>
                </c:pt>
                <c:pt idx="48">
                  <c:v>-0.15643118398418929</c:v>
                </c:pt>
                <c:pt idx="49">
                  <c:v>-0.15652651531061537</c:v>
                </c:pt>
                <c:pt idx="50">
                  <c:v>-0.15655666823669662</c:v>
                </c:pt>
                <c:pt idx="51">
                  <c:v>-0.15652433670869148</c:v>
                </c:pt>
                <c:pt idx="52">
                  <c:v>-0.15643212727856112</c:v>
                </c:pt>
                <c:pt idx="53">
                  <c:v>-0.15628256171247415</c:v>
                </c:pt>
                <c:pt idx="54">
                  <c:v>-0.15607807952418723</c:v>
                </c:pt>
                <c:pt idx="55">
                  <c:v>-0.15582104043542824</c:v>
                </c:pt>
                <c:pt idx="56">
                  <c:v>-0.15551372676535105</c:v>
                </c:pt>
                <c:pt idx="57">
                  <c:v>-0.15515834575106952</c:v>
                </c:pt>
                <c:pt idx="58">
                  <c:v>-0.15475703180122777</c:v>
                </c:pt>
                <c:pt idx="59">
                  <c:v>-0.15431184868450198</c:v>
                </c:pt>
                <c:pt idx="60">
                  <c:v>-0.15382479165488006</c:v>
                </c:pt>
                <c:pt idx="61">
                  <c:v>-0.15329778951551318</c:v>
                </c:pt>
                <c:pt idx="62">
                  <c:v>-0.15273270662288124</c:v>
                </c:pt>
                <c:pt idx="63">
                  <c:v>-0.15213134483296514</c:v>
                </c:pt>
                <c:pt idx="64">
                  <c:v>-0.15149544539107526</c:v>
                </c:pt>
                <c:pt idx="65">
                  <c:v>-0.15082669076693245</c:v>
                </c:pt>
                <c:pt idx="66">
                  <c:v>-0.15012670643655746</c:v>
                </c:pt>
                <c:pt idx="67">
                  <c:v>-0.14939706261248395</c:v>
                </c:pt>
                <c:pt idx="68">
                  <c:v>-0.1486392759237547</c:v>
                </c:pt>
                <c:pt idx="69">
                  <c:v>-0.14785481104714029</c:v>
                </c:pt>
                <c:pt idx="70">
                  <c:v>-0.14704508229095528</c:v>
                </c:pt>
                <c:pt idx="71">
                  <c:v>-0.14621145513283024</c:v>
                </c:pt>
                <c:pt idx="72">
                  <c:v>-0.14535524771274294</c:v>
                </c:pt>
                <c:pt idx="73">
                  <c:v>-0.14447773228258443</c:v>
                </c:pt>
                <c:pt idx="74">
                  <c:v>-0.14358013661349878</c:v>
                </c:pt>
                <c:pt idx="75">
                  <c:v>-0.14266364536219622</c:v>
                </c:pt>
                <c:pt idx="76">
                  <c:v>-0.14172940139741019</c:v>
                </c:pt>
                <c:pt idx="77">
                  <c:v>-0.14077850708763356</c:v>
                </c:pt>
                <c:pt idx="78">
                  <c:v>-0.13981202555123823</c:v>
                </c:pt>
                <c:pt idx="79">
                  <c:v>-0.13883098187004878</c:v>
                </c:pt>
                <c:pt idx="80">
                  <c:v>-0.13783636426741691</c:v>
                </c:pt>
                <c:pt idx="81">
                  <c:v>-0.13682912525180438</c:v>
                </c:pt>
                <c:pt idx="82">
                  <c:v>-0.13581018272686163</c:v>
                </c:pt>
                <c:pt idx="83">
                  <c:v>-0.13478042106896068</c:v>
                </c:pt>
                <c:pt idx="84">
                  <c:v>-0.13374069217310783</c:v>
                </c:pt>
                <c:pt idx="85">
                  <c:v>-0.1326918164681411</c:v>
                </c:pt>
                <c:pt idx="86">
                  <c:v>-0.13163458390209512</c:v>
                </c:pt>
                <c:pt idx="87">
                  <c:v>-0.13056975489857606</c:v>
                </c:pt>
                <c:pt idx="88">
                  <c:v>-0.12949806128498967</c:v>
                </c:pt>
                <c:pt idx="89">
                  <c:v>-0.12842020719341332</c:v>
                </c:pt>
                <c:pt idx="90">
                  <c:v>-0.12733686993490761</c:v>
                </c:pt>
                <c:pt idx="91">
                  <c:v>-0.12624870084802314</c:v>
                </c:pt>
                <c:pt idx="92">
                  <c:v>-0.12515632612223695</c:v>
                </c:pt>
                <c:pt idx="93">
                  <c:v>-0.12406034759704673</c:v>
                </c:pt>
                <c:pt idx="94">
                  <c:v>-0.12296134353741658</c:v>
                </c:pt>
                <c:pt idx="95">
                  <c:v>-0.12185986938624782</c:v>
                </c:pt>
                <c:pt idx="96">
                  <c:v>-0.1207564584945432</c:v>
                </c:pt>
                <c:pt idx="97">
                  <c:v>-0.11965162282989758</c:v>
                </c:pt>
                <c:pt idx="98">
                  <c:v>-0.11854585366394373</c:v>
                </c:pt>
                <c:pt idx="99">
                  <c:v>-0.11743962223935192</c:v>
                </c:pt>
                <c:pt idx="100">
                  <c:v>-0.1163333804169762</c:v>
                </c:pt>
                <c:pt idx="101">
                  <c:v>-0.1152275613037147</c:v>
                </c:pt>
                <c:pt idx="102">
                  <c:v>-0.11412257986164345</c:v>
                </c:pt>
                <c:pt idx="103">
                  <c:v>-0.11301883349895775</c:v>
                </c:pt>
                <c:pt idx="104">
                  <c:v>-0.11191670264324731</c:v>
                </c:pt>
                <c:pt idx="105">
                  <c:v>-0.11081655129761864</c:v>
                </c:pt>
                <c:pt idx="106">
                  <c:v>-0.10971872758014831</c:v>
                </c:pt>
                <c:pt idx="107">
                  <c:v>-0.10862356424716314</c:v>
                </c:pt>
                <c:pt idx="108">
                  <c:v>-0.10753137920079787</c:v>
                </c:pt>
                <c:pt idx="109">
                  <c:v>-0.10644247598129786</c:v>
                </c:pt>
                <c:pt idx="110">
                  <c:v>-0.10535714424450221</c:v>
                </c:pt>
                <c:pt idx="111">
                  <c:v>-0.10427566022493069</c:v>
                </c:pt>
                <c:pt idx="112">
                  <c:v>-0.10319828718490094</c:v>
                </c:pt>
                <c:pt idx="113">
                  <c:v>-0.10212527585007547</c:v>
                </c:pt>
                <c:pt idx="114">
                  <c:v>-0.1010568648318253</c:v>
                </c:pt>
                <c:pt idx="115">
                  <c:v>-9.9993281036806991E-2</c:v>
                </c:pt>
                <c:pt idx="116">
                  <c:v>-9.8934740064106005E-2</c:v>
                </c:pt>
                <c:pt idx="117">
                  <c:v>-9.7881446590323634E-2</c:v>
                </c:pt>
                <c:pt idx="118">
                  <c:v>-9.6833594742945506E-2</c:v>
                </c:pt>
                <c:pt idx="119">
                  <c:v>-9.5791368462337045E-2</c:v>
                </c:pt>
                <c:pt idx="120">
                  <c:v>-9.4754941852698005E-2</c:v>
                </c:pt>
                <c:pt idx="121">
                  <c:v>-9.3724479522292958E-2</c:v>
                </c:pt>
                <c:pt idx="122">
                  <c:v>-9.2700136913271627E-2</c:v>
                </c:pt>
                <c:pt idx="123">
                  <c:v>-9.1682060621384801E-2</c:v>
                </c:pt>
                <c:pt idx="124">
                  <c:v>-9.0670388705886798E-2</c:v>
                </c:pt>
                <c:pt idx="125">
                  <c:v>-8.9665250989909587E-2</c:v>
                </c:pt>
                <c:pt idx="126">
                  <c:v>-8.8666769351592095E-2</c:v>
                </c:pt>
                <c:pt idx="127">
                  <c:v>-8.7675058006231682E-2</c:v>
                </c:pt>
                <c:pt idx="128">
                  <c:v>-8.6690223779714748E-2</c:v>
                </c:pt>
                <c:pt idx="129">
                  <c:v>-8.5712366373494192E-2</c:v>
                </c:pt>
                <c:pt idx="130">
                  <c:v>-8.4741578621345598E-2</c:v>
                </c:pt>
                <c:pt idx="131">
                  <c:v>-8.3777946738157597E-2</c:v>
                </c:pt>
                <c:pt idx="132">
                  <c:v>-8.2821550560977911E-2</c:v>
                </c:pt>
                <c:pt idx="133">
                  <c:v>-8.1872463782551502E-2</c:v>
                </c:pt>
                <c:pt idx="134">
                  <c:v>-8.0930754177562847E-2</c:v>
                </c:pt>
                <c:pt idx="135">
                  <c:v>-7.9996483821805964E-2</c:v>
                </c:pt>
                <c:pt idx="136">
                  <c:v>-7.9069709304479832E-2</c:v>
                </c:pt>
                <c:pt idx="137">
                  <c:v>-7.8150481933820445E-2</c:v>
                </c:pt>
                <c:pt idx="138">
                  <c:v>-7.7238847936260874E-2</c:v>
                </c:pt>
                <c:pt idx="139">
                  <c:v>-7.6334848649309103E-2</c:v>
                </c:pt>
                <c:pt idx="140">
                  <c:v>-7.543852070833712E-2</c:v>
                </c:pt>
                <c:pt idx="141">
                  <c:v>-7.4549896227446705E-2</c:v>
                </c:pt>
                <c:pt idx="142">
                  <c:v>-7.3669002974602438E-2</c:v>
                </c:pt>
                <c:pt idx="143">
                  <c:v>-7.2795864541190414E-2</c:v>
                </c:pt>
                <c:pt idx="144">
                  <c:v>-7.1930500506172862E-2</c:v>
                </c:pt>
                <c:pt idx="145">
                  <c:v>-7.1072926594997685E-2</c:v>
                </c:pt>
                <c:pt idx="146">
                  <c:v>-7.0223154833417276E-2</c:v>
                </c:pt>
                <c:pt idx="147">
                  <c:v>-6.9381193696371218E-2</c:v>
                </c:pt>
                <c:pt idx="148">
                  <c:v>-6.8547048252074805E-2</c:v>
                </c:pt>
                <c:pt idx="149">
                  <c:v>-6.7720720301460133E-2</c:v>
                </c:pt>
                <c:pt idx="150">
                  <c:v>-6.6902208513104633E-2</c:v>
                </c:pt>
                <c:pt idx="151">
                  <c:v>-6.6091508553787134E-2</c:v>
                </c:pt>
                <c:pt idx="152">
                  <c:v>-6.5288613214793179E-2</c:v>
                </c:pt>
                <c:pt idx="153">
                  <c:v>-6.4493512534105416E-2</c:v>
                </c:pt>
                <c:pt idx="154">
                  <c:v>-6.3706193914598752E-2</c:v>
                </c:pt>
                <c:pt idx="155">
                  <c:v>-6.2926642238355243E-2</c:v>
                </c:pt>
                <c:pt idx="156">
                  <c:v>-6.2154839977225512E-2</c:v>
                </c:pt>
                <c:pt idx="157">
                  <c:v>-6.1390767299736859E-2</c:v>
                </c:pt>
                <c:pt idx="158">
                  <c:v>-6.0634402174469484E-2</c:v>
                </c:pt>
                <c:pt idx="159">
                  <c:v>-5.9885720469998509E-2</c:v>
                </c:pt>
                <c:pt idx="160">
                  <c:v>-5.914469605150996E-2</c:v>
                </c:pt>
                <c:pt idx="161">
                  <c:v>-5.8411300874187388E-2</c:v>
                </c:pt>
                <c:pt idx="162">
                  <c:v>-5.7685505073473517E-2</c:v>
                </c:pt>
                <c:pt idx="163">
                  <c:v>-5.696727705229028E-2</c:v>
                </c:pt>
                <c:pt idx="164">
                  <c:v>-5.6256583565320838E-2</c:v>
                </c:pt>
                <c:pt idx="165">
                  <c:v>-5.5553389800435726E-2</c:v>
                </c:pt>
                <c:pt idx="166">
                  <c:v>-5.4857659457349758E-2</c:v>
                </c:pt>
                <c:pt idx="167">
                  <c:v>-5.4169354823599428E-2</c:v>
                </c:pt>
                <c:pt idx="168">
                  <c:v>-5.3488436847914961E-2</c:v>
                </c:pt>
                <c:pt idx="169">
                  <c:v>-5.2814865211073002E-2</c:v>
                </c:pt>
                <c:pt idx="170">
                  <c:v>-5.214859839430195E-2</c:v>
                </c:pt>
                <c:pt idx="171">
                  <c:v>-5.1489593745317877E-2</c:v>
                </c:pt>
                <c:pt idx="172">
                  <c:v>-5.0837807542061207E-2</c:v>
                </c:pt>
                <c:pt idx="173">
                  <c:v>-5.0193195054208439E-2</c:v>
                </c:pt>
                <c:pt idx="174">
                  <c:v>-4.9555710602521556E-2</c:v>
                </c:pt>
                <c:pt idx="175">
                  <c:v>-4.8925307616106466E-2</c:v>
                </c:pt>
                <c:pt idx="176">
                  <c:v>-4.8301938687644028E-2</c:v>
                </c:pt>
                <c:pt idx="177">
                  <c:v>-4.7685555626652998E-2</c:v>
                </c:pt>
                <c:pt idx="178">
                  <c:v>-4.707610951085156E-2</c:v>
                </c:pt>
                <c:pt idx="179">
                  <c:v>-4.6473550735668792E-2</c:v>
                </c:pt>
                <c:pt idx="180">
                  <c:v>-4.5877829061971638E-2</c:v>
                </c:pt>
                <c:pt idx="181">
                  <c:v>-4.5288893662056254E-2</c:v>
                </c:pt>
                <c:pt idx="182">
                  <c:v>-4.4706693163960823E-2</c:v>
                </c:pt>
                <c:pt idx="183">
                  <c:v>-4.4131175694152126E-2</c:v>
                </c:pt>
                <c:pt idx="184">
                  <c:v>-4.3562288918636879E-2</c:v>
                </c:pt>
                <c:pt idx="185">
                  <c:v>-4.2999980082544409E-2</c:v>
                </c:pt>
                <c:pt idx="186">
                  <c:v>-4.2444196048232768E-2</c:v>
                </c:pt>
                <c:pt idx="187">
                  <c:v>-4.1894883331961945E-2</c:v>
                </c:pt>
                <c:pt idx="188">
                  <c:v>-4.1351988139179424E-2</c:v>
                </c:pt>
                <c:pt idx="189">
                  <c:v>-4.0815456398464157E-2</c:v>
                </c:pt>
                <c:pt idx="190">
                  <c:v>-4.0285233794167492E-2</c:v>
                </c:pt>
                <c:pt idx="191">
                  <c:v>-3.9761265797796812E-2</c:v>
                </c:pt>
                <c:pt idx="192">
                  <c:v>-3.9243497698177976E-2</c:v>
                </c:pt>
                <c:pt idx="193">
                  <c:v>-3.8731874630437813E-2</c:v>
                </c:pt>
                <c:pt idx="194">
                  <c:v>-3.82263416038435E-2</c:v>
                </c:pt>
                <c:pt idx="195">
                  <c:v>-3.772684352853535E-2</c:v>
                </c:pt>
                <c:pt idx="196">
                  <c:v>-3.7233325241188872E-2</c:v>
                </c:pt>
                <c:pt idx="197">
                  <c:v>-3.6745731529639572E-2</c:v>
                </c:pt>
                <c:pt idx="198">
                  <c:v>-3.6264007156505997E-2</c:v>
                </c:pt>
                <c:pt idx="199">
                  <c:v>-3.578809688183994E-2</c:v>
                </c:pt>
                <c:pt idx="200">
                  <c:v>-3.531794548484004E-2</c:v>
                </c:pt>
                <c:pt idx="201">
                  <c:v>-3.4853497784653381E-2</c:v>
                </c:pt>
                <c:pt idx="202">
                  <c:v>-3.4394698660300593E-2</c:v>
                </c:pt>
                <c:pt idx="203">
                  <c:v>-3.3941493069749633E-2</c:v>
                </c:pt>
                <c:pt idx="204">
                  <c:v>-3.3493826068164881E-2</c:v>
                </c:pt>
                <c:pt idx="205">
                  <c:v>-3.305164282536445E-2</c:v>
                </c:pt>
                <c:pt idx="206">
                  <c:v>-3.2614888642504607E-2</c:v>
                </c:pt>
                <c:pt idx="207">
                  <c:v>-3.2183508968021857E-2</c:v>
                </c:pt>
                <c:pt idx="208">
                  <c:v>-3.1757449412855139E-2</c:v>
                </c:pt>
                <c:pt idx="209">
                  <c:v>-3.1336655764972736E-2</c:v>
                </c:pt>
                <c:pt idx="210">
                  <c:v>-3.0921074003226426E-2</c:v>
                </c:pt>
                <c:pt idx="211">
                  <c:v>-3.0510650310556931E-2</c:v>
                </c:pt>
                <c:pt idx="212">
                  <c:v>-3.0105331086569671E-2</c:v>
                </c:pt>
                <c:pt idx="213">
                  <c:v>-2.9705062959505816E-2</c:v>
                </c:pt>
                <c:pt idx="214">
                  <c:v>-2.9309792797624946E-2</c:v>
                </c:pt>
                <c:pt idx="215">
                  <c:v>-2.8919467720022136E-2</c:v>
                </c:pt>
                <c:pt idx="216">
                  <c:v>-2.8534035106898992E-2</c:v>
                </c:pt>
                <c:pt idx="217">
                  <c:v>-2.8153442609303709E-2</c:v>
                </c:pt>
                <c:pt idx="218">
                  <c:v>-2.7777638158363434E-2</c:v>
                </c:pt>
                <c:pt idx="219">
                  <c:v>-2.7406569974021838E-2</c:v>
                </c:pt>
                <c:pt idx="220">
                  <c:v>-2.7040186573302604E-2</c:v>
                </c:pt>
                <c:pt idx="221">
                  <c:v>-2.6678436778112009E-2</c:v>
                </c:pt>
                <c:pt idx="222">
                  <c:v>-2.632126972260029E-2</c:v>
                </c:pt>
                <c:pt idx="223">
                  <c:v>-2.5968634860093476E-2</c:v>
                </c:pt>
                <c:pt idx="224">
                  <c:v>-2.5620481969613355E-2</c:v>
                </c:pt>
                <c:pt idx="225">
                  <c:v>-2.5276761162000408E-2</c:v>
                </c:pt>
                <c:pt idx="226">
                  <c:v>-2.4937422885650196E-2</c:v>
                </c:pt>
                <c:pt idx="227">
                  <c:v>-2.4602417931883083E-2</c:v>
                </c:pt>
                <c:pt idx="228">
                  <c:v>-2.4271697439953419E-2</c:v>
                </c:pt>
                <c:pt idx="229">
                  <c:v>-2.3945212901717309E-2</c:v>
                </c:pt>
                <c:pt idx="230">
                  <c:v>-2.3622916165967355E-2</c:v>
                </c:pt>
                <c:pt idx="231">
                  <c:v>-2.3304759442448281E-2</c:v>
                </c:pt>
                <c:pt idx="232">
                  <c:v>-2.2990695305564329E-2</c:v>
                </c:pt>
                <c:pt idx="233">
                  <c:v>-2.2680676697790877E-2</c:v>
                </c:pt>
                <c:pt idx="234">
                  <c:v>-2.2374656932799643E-2</c:v>
                </c:pt>
                <c:pt idx="235">
                  <c:v>-2.2072589698309379E-2</c:v>
                </c:pt>
                <c:pt idx="236">
                  <c:v>-2.1774429058671996E-2</c:v>
                </c:pt>
                <c:pt idx="237">
                  <c:v>-2.1480129457203477E-2</c:v>
                </c:pt>
                <c:pt idx="238">
                  <c:v>-2.1189645718271005E-2</c:v>
                </c:pt>
                <c:pt idx="239">
                  <c:v>-2.0902933049142668E-2</c:v>
                </c:pt>
                <c:pt idx="240">
                  <c:v>-2.061994704161238E-2</c:v>
                </c:pt>
                <c:pt idx="241">
                  <c:v>-2.0340643673405517E-2</c:v>
                </c:pt>
                <c:pt idx="242">
                  <c:v>-2.0064979309376386E-2</c:v>
                </c:pt>
                <c:pt idx="243">
                  <c:v>-1.9792910702503785E-2</c:v>
                </c:pt>
                <c:pt idx="244">
                  <c:v>-1.9524394994693751E-2</c:v>
                </c:pt>
                <c:pt idx="245">
                  <c:v>-1.9259389717396932E-2</c:v>
                </c:pt>
                <c:pt idx="246">
                  <c:v>-1.8997852792047489E-2</c:v>
                </c:pt>
                <c:pt idx="247">
                  <c:v>-1.8739742530332434E-2</c:v>
                </c:pt>
                <c:pt idx="248">
                  <c:v>-1.8485017634295092E-2</c:v>
                </c:pt>
                <c:pt idx="249">
                  <c:v>-1.8233637196284274E-2</c:v>
                </c:pt>
                <c:pt idx="250">
                  <c:v>-1.7985560698750222E-2</c:v>
                </c:pt>
                <c:pt idx="251">
                  <c:v>-1.7740748013898393E-2</c:v>
                </c:pt>
                <c:pt idx="252">
                  <c:v>-1.7499159403204508E-2</c:v>
                </c:pt>
                <c:pt idx="253">
                  <c:v>-1.7260755516796834E-2</c:v>
                </c:pt>
                <c:pt idx="254">
                  <c:v>-1.7025497392713404E-2</c:v>
                </c:pt>
                <c:pt idx="255">
                  <c:v>-1.6793346456037132E-2</c:v>
                </c:pt>
                <c:pt idx="256">
                  <c:v>-1.6564264517916375E-2</c:v>
                </c:pt>
                <c:pt idx="257">
                  <c:v>-1.6338213774474503E-2</c:v>
                </c:pt>
                <c:pt idx="258">
                  <c:v>-1.6115156805614584E-2</c:v>
                </c:pt>
                <c:pt idx="259">
                  <c:v>-1.5895056573722956E-2</c:v>
                </c:pt>
                <c:pt idx="260">
                  <c:v>-1.567787642227865E-2</c:v>
                </c:pt>
                <c:pt idx="261">
                  <c:v>-1.5463580074368696E-2</c:v>
                </c:pt>
                <c:pt idx="262">
                  <c:v>-1.5252131631119355E-2</c:v>
                </c:pt>
                <c:pt idx="263">
                  <c:v>-1.5043495570043157E-2</c:v>
                </c:pt>
                <c:pt idx="264">
                  <c:v>-1.4837636743307875E-2</c:v>
                </c:pt>
                <c:pt idx="265">
                  <c:v>-1.4634520375929917E-2</c:v>
                </c:pt>
                <c:pt idx="266">
                  <c:v>-1.4434112063898417E-2</c:v>
                </c:pt>
                <c:pt idx="267">
                  <c:v>-1.4236377772230736E-2</c:v>
                </c:pt>
                <c:pt idx="268">
                  <c:v>-1.4041283832965259E-2</c:v>
                </c:pt>
                <c:pt idx="269">
                  <c:v>-1.3848796943093168E-2</c:v>
                </c:pt>
                <c:pt idx="270">
                  <c:v>-1.3658884162433806E-2</c:v>
                </c:pt>
                <c:pt idx="271">
                  <c:v>-1.3471512911456728E-2</c:v>
                </c:pt>
                <c:pt idx="272">
                  <c:v>-1.3286650969052471E-2</c:v>
                </c:pt>
                <c:pt idx="273">
                  <c:v>-1.3104266470255237E-2</c:v>
                </c:pt>
                <c:pt idx="274">
                  <c:v>-1.2924327903922379E-2</c:v>
                </c:pt>
                <c:pt idx="275">
                  <c:v>-1.2746804110370174E-2</c:v>
                </c:pt>
                <c:pt idx="276">
                  <c:v>-1.2571664278971658E-2</c:v>
                </c:pt>
                <c:pt idx="277">
                  <c:v>-1.2398877945716192E-2</c:v>
                </c:pt>
                <c:pt idx="278">
                  <c:v>-1.2228414990736321E-2</c:v>
                </c:pt>
                <c:pt idx="279">
                  <c:v>-1.2060245635801478E-2</c:v>
                </c:pt>
                <c:pt idx="280">
                  <c:v>-1.1894340441783145E-2</c:v>
                </c:pt>
                <c:pt idx="281">
                  <c:v>-1.1730670306090967E-2</c:v>
                </c:pt>
                <c:pt idx="282">
                  <c:v>-1.1569206460086023E-2</c:v>
                </c:pt>
                <c:pt idx="283">
                  <c:v>-1.1409920466468933E-2</c:v>
                </c:pt>
                <c:pt idx="284">
                  <c:v>-1.1252784216647316E-2</c:v>
                </c:pt>
                <c:pt idx="285">
                  <c:v>-1.1097769928084766E-2</c:v>
                </c:pt>
                <c:pt idx="286">
                  <c:v>-1.0944850141630649E-2</c:v>
                </c:pt>
                <c:pt idx="287">
                  <c:v>-1.079399771883675E-2</c:v>
                </c:pt>
                <c:pt idx="288">
                  <c:v>-1.064518583925708E-2</c:v>
                </c:pt>
                <c:pt idx="289">
                  <c:v>-1.0498387997737613E-2</c:v>
                </c:pt>
                <c:pt idx="290">
                  <c:v>-1.0353578001693935E-2</c:v>
                </c:pt>
                <c:pt idx="291">
                  <c:v>-1.0210729968380367E-2</c:v>
                </c:pt>
                <c:pt idx="292">
                  <c:v>-1.0069818322150838E-2</c:v>
                </c:pt>
                <c:pt idx="293">
                  <c:v>-9.9308177917135903E-3</c:v>
                </c:pt>
                <c:pt idx="294">
                  <c:v>-9.793703407380434E-3</c:v>
                </c:pt>
                <c:pt idx="295">
                  <c:v>-9.6584504983130183E-3</c:v>
                </c:pt>
                <c:pt idx="296">
                  <c:v>-9.5250346897657497E-3</c:v>
                </c:pt>
                <c:pt idx="297">
                  <c:v>-9.3934319003274973E-3</c:v>
                </c:pt>
                <c:pt idx="298">
                  <c:v>-9.2636183391633809E-3</c:v>
                </c:pt>
                <c:pt idx="299">
                  <c:v>-9.1355705032574331E-3</c:v>
                </c:pt>
                <c:pt idx="300">
                  <c:v>-9.0092651746564879E-3</c:v>
                </c:pt>
                <c:pt idx="301">
                  <c:v>-8.8846794177180784E-3</c:v>
                </c:pt>
                <c:pt idx="302">
                  <c:v>-8.7617905763607128E-3</c:v>
                </c:pt>
                <c:pt idx="303">
                  <c:v>-8.6405762713208101E-3</c:v>
                </c:pt>
                <c:pt idx="304">
                  <c:v>-8.5210143974134497E-3</c:v>
                </c:pt>
                <c:pt idx="305">
                  <c:v>-8.4030831208007327E-3</c:v>
                </c:pt>
                <c:pt idx="306">
                  <c:v>-8.2867608762667438E-3</c:v>
                </c:pt>
                <c:pt idx="307">
                  <c:v>-8.1720263645017315E-3</c:v>
                </c:pt>
                <c:pt idx="308">
                  <c:v>-8.0588585493932378E-3</c:v>
                </c:pt>
                <c:pt idx="309">
                  <c:v>-7.9472366553283158E-3</c:v>
                </c:pt>
                <c:pt idx="310">
                  <c:v>-7.8371401645051606E-3</c:v>
                </c:pt>
                <c:pt idx="311">
                  <c:v>-7.7285488142553793E-3</c:v>
                </c:pt>
                <c:pt idx="312">
                  <c:v>-7.6214425943781361E-3</c:v>
                </c:pt>
                <c:pt idx="313">
                  <c:v>-7.5158017444856944E-3</c:v>
                </c:pt>
                <c:pt idx="314">
                  <c:v>-7.4116067513618784E-3</c:v>
                </c:pt>
                <c:pt idx="315">
                  <c:v>-7.3088383463332249E-3</c:v>
                </c:pt>
                <c:pt idx="316">
                  <c:v>-7.2074775026537254E-3</c:v>
                </c:pt>
                <c:pt idx="317">
                  <c:v>-7.1075054329035412E-3</c:v>
                </c:pt>
                <c:pt idx="318">
                  <c:v>-7.0089035864020341E-3</c:v>
                </c:pt>
                <c:pt idx="319">
                  <c:v>-6.9116536466356706E-3</c:v>
                </c:pt>
                <c:pt idx="320">
                  <c:v>-6.8157375287009672E-3</c:v>
                </c:pt>
                <c:pt idx="321">
                  <c:v>-6.721137376763278E-3</c:v>
                </c:pt>
                <c:pt idx="322">
                  <c:v>-6.6278355615310763E-3</c:v>
                </c:pt>
                <c:pt idx="323">
                  <c:v>-6.5358146777469983E-3</c:v>
                </c:pt>
                <c:pt idx="324">
                  <c:v>-6.4450575416948137E-3</c:v>
                </c:pt>
                <c:pt idx="325">
                  <c:v>-6.3555471887237792E-3</c:v>
                </c:pt>
                <c:pt idx="326">
                  <c:v>-6.2672668707897845E-3</c:v>
                </c:pt>
                <c:pt idx="327">
                  <c:v>-6.1802000540138674E-3</c:v>
                </c:pt>
                <c:pt idx="328">
                  <c:v>-6.0943304162584064E-3</c:v>
                </c:pt>
                <c:pt idx="329">
                  <c:v>-6.0096418447211971E-3</c:v>
                </c:pt>
                <c:pt idx="330">
                  <c:v>-5.9261184335472382E-3</c:v>
                </c:pt>
                <c:pt idx="331">
                  <c:v>-5.8437444814589835E-3</c:v>
                </c:pt>
                <c:pt idx="332">
                  <c:v>-5.7625044894048516E-3</c:v>
                </c:pt>
                <c:pt idx="333">
                  <c:v>-5.6823831582263002E-3</c:v>
                </c:pt>
                <c:pt idx="334">
                  <c:v>-5.603365386343458E-3</c:v>
                </c:pt>
                <c:pt idx="335">
                  <c:v>-5.5254362674596541E-3</c:v>
                </c:pt>
                <c:pt idx="336">
                  <c:v>-5.4485810882849914E-3</c:v>
                </c:pt>
                <c:pt idx="337">
                  <c:v>-5.3727853262785083E-3</c:v>
                </c:pt>
                <c:pt idx="338">
                  <c:v>-5.298034647409927E-3</c:v>
                </c:pt>
                <c:pt idx="339">
                  <c:v>-5.2243149039403972E-3</c:v>
                </c:pt>
                <c:pt idx="340">
                  <c:v>-5.1516121322223302E-3</c:v>
                </c:pt>
                <c:pt idx="341">
                  <c:v>-5.0799125505189479E-3</c:v>
                </c:pt>
                <c:pt idx="342">
                  <c:v>-5.0092025568428062E-3</c:v>
                </c:pt>
                <c:pt idx="343">
                  <c:v>-4.9394687268140862E-3</c:v>
                </c:pt>
                <c:pt idx="344">
                  <c:v>-4.8706978115379967E-3</c:v>
                </c:pt>
                <c:pt idx="345">
                  <c:v>-4.8028767355020397E-3</c:v>
                </c:pt>
                <c:pt idx="346">
                  <c:v>-4.7359925944922962E-3</c:v>
                </c:pt>
                <c:pt idx="347">
                  <c:v>-4.6700326535296247E-3</c:v>
                </c:pt>
                <c:pt idx="348">
                  <c:v>-4.6049843448252E-3</c:v>
                </c:pt>
                <c:pt idx="349">
                  <c:v>-4.5408352657552642E-3</c:v>
                </c:pt>
                <c:pt idx="350">
                  <c:v>-4.4775731768559373E-3</c:v>
                </c:pt>
                <c:pt idx="351">
                  <c:v>-4.4151859998367944E-3</c:v>
                </c:pt>
                <c:pt idx="352">
                  <c:v>-4.3536618156144492E-3</c:v>
                </c:pt>
                <c:pt idx="353">
                  <c:v>-4.2929888623649912E-3</c:v>
                </c:pt>
                <c:pt idx="354">
                  <c:v>-4.2331555335961939E-3</c:v>
                </c:pt>
                <c:pt idx="355">
                  <c:v>-4.1741503762387231E-3</c:v>
                </c:pt>
                <c:pt idx="356">
                  <c:v>-4.1159620887566521E-3</c:v>
                </c:pt>
                <c:pt idx="357">
                  <c:v>-4.0585795192771643E-3</c:v>
                </c:pt>
                <c:pt idx="358">
                  <c:v>-4.0019916637394452E-3</c:v>
                </c:pt>
                <c:pt idx="359">
                  <c:v>-3.9461876640624009E-3</c:v>
                </c:pt>
                <c:pt idx="360">
                  <c:v>-3.8911568063314532E-3</c:v>
                </c:pt>
                <c:pt idx="361">
                  <c:v>-3.8368885190043812E-3</c:v>
                </c:pt>
                <c:pt idx="362">
                  <c:v>-3.7833723711356007E-3</c:v>
                </c:pt>
                <c:pt idx="363">
                  <c:v>-3.7305980706194798E-3</c:v>
                </c:pt>
                <c:pt idx="364">
                  <c:v>-3.6785554624521777E-3</c:v>
                </c:pt>
                <c:pt idx="365">
                  <c:v>-3.627234527011974E-3</c:v>
                </c:pt>
                <c:pt idx="366">
                  <c:v>-3.5766253783580167E-3</c:v>
                </c:pt>
                <c:pt idx="367">
                  <c:v>-3.5267182625475946E-3</c:v>
                </c:pt>
                <c:pt idx="368">
                  <c:v>-3.4775035559713677E-3</c:v>
                </c:pt>
                <c:pt idx="369">
                  <c:v>-3.4289717637068801E-3</c:v>
                </c:pt>
                <c:pt idx="370">
                  <c:v>-3.3811135178902028E-3</c:v>
                </c:pt>
                <c:pt idx="371">
                  <c:v>-3.3339195761051201E-3</c:v>
                </c:pt>
                <c:pt idx="372">
                  <c:v>-3.2873808197906155E-3</c:v>
                </c:pt>
                <c:pt idx="373">
                  <c:v>-3.2414882526655324E-3</c:v>
                </c:pt>
                <c:pt idx="374">
                  <c:v>-3.1962329991711809E-3</c:v>
                </c:pt>
                <c:pt idx="375">
                  <c:v>-3.1516063029311623E-3</c:v>
                </c:pt>
                <c:pt idx="376">
                  <c:v>-3.1075995252285902E-3</c:v>
                </c:pt>
                <c:pt idx="377">
                  <c:v>-3.0642041435005665E-3</c:v>
                </c:pt>
                <c:pt idx="378">
                  <c:v>-3.0214117498495118E-3</c:v>
                </c:pt>
                <c:pt idx="379">
                  <c:v>-2.9792140495717603E-3</c:v>
                </c:pt>
                <c:pt idx="380">
                  <c:v>-2.9376028597027167E-3</c:v>
                </c:pt>
                <c:pt idx="381">
                  <c:v>-2.8965701075788033E-3</c:v>
                </c:pt>
                <c:pt idx="382">
                  <c:v>-2.856107829415905E-3</c:v>
                </c:pt>
                <c:pt idx="383">
                  <c:v>-2.8162081689043928E-3</c:v>
                </c:pt>
                <c:pt idx="384">
                  <c:v>-2.7768633758201971E-3</c:v>
                </c:pt>
                <c:pt idx="385">
                  <c:v>-2.7380658046522515E-3</c:v>
                </c:pt>
                <c:pt idx="386">
                  <c:v>-2.6998079132458858E-3</c:v>
                </c:pt>
                <c:pt idx="387">
                  <c:v>-2.6620822614620964E-3</c:v>
                </c:pt>
                <c:pt idx="388">
                  <c:v>-2.6248815098525824E-3</c:v>
                </c:pt>
                <c:pt idx="389">
                  <c:v>-2.5881984183504128E-3</c:v>
                </c:pt>
                <c:pt idx="390">
                  <c:v>-2.552025844976187E-3</c:v>
                </c:pt>
                <c:pt idx="391">
                  <c:v>-2.5163567445594831E-3</c:v>
                </c:pt>
                <c:pt idx="392">
                  <c:v>-2.4811841674756327E-3</c:v>
                </c:pt>
                <c:pt idx="393">
                  <c:v>-2.4465012583974113E-3</c:v>
                </c:pt>
                <c:pt idx="394">
                  <c:v>-2.4123012550618635E-3</c:v>
                </c:pt>
                <c:pt idx="395">
                  <c:v>-2.3785774870516718E-3</c:v>
                </c:pt>
                <c:pt idx="396">
                  <c:v>-2.3453233745914645E-3</c:v>
                </c:pt>
                <c:pt idx="397">
                  <c:v>-2.3125324273584186E-3</c:v>
                </c:pt>
                <c:pt idx="398">
                  <c:v>-2.2801982433073463E-3</c:v>
                </c:pt>
                <c:pt idx="399">
                  <c:v>-2.2483145075100752E-3</c:v>
                </c:pt>
                <c:pt idx="400">
                  <c:v>-2.2168749910088052E-3</c:v>
                </c:pt>
                <c:pt idx="401">
                  <c:v>-2.1858735496835787E-3</c:v>
                </c:pt>
                <c:pt idx="402">
                  <c:v>-2.1553041231334893E-3</c:v>
                </c:pt>
                <c:pt idx="403">
                  <c:v>-2.1251607335716354E-3</c:v>
                </c:pt>
                <c:pt idx="404">
                  <c:v>-2.095437484733583E-3</c:v>
                </c:pt>
                <c:pt idx="405">
                  <c:v>-2.0661285607993778E-3</c:v>
                </c:pt>
                <c:pt idx="406">
                  <c:v>-2.0372282253286887E-3</c:v>
                </c:pt>
                <c:pt idx="407">
                  <c:v>-2.0087308202091634E-3</c:v>
                </c:pt>
                <c:pt idx="408">
                  <c:v>-1.9806307646179325E-3</c:v>
                </c:pt>
                <c:pt idx="409">
                  <c:v>-1.9529225539957557E-3</c:v>
                </c:pt>
                <c:pt idx="410">
                  <c:v>-1.9256007590341712E-3</c:v>
                </c:pt>
                <c:pt idx="411">
                  <c:v>-1.8986600246750328E-3</c:v>
                </c:pt>
                <c:pt idx="412">
                  <c:v>-1.8720950691227646E-3</c:v>
                </c:pt>
                <c:pt idx="413">
                  <c:v>-1.8459006828687463E-3</c:v>
                </c:pt>
                <c:pt idx="414">
                  <c:v>-1.8200717277280822E-3</c:v>
                </c:pt>
                <c:pt idx="415">
                  <c:v>-1.7946031358884119E-3</c:v>
                </c:pt>
                <c:pt idx="416">
                  <c:v>-1.7694899089706613E-3</c:v>
                </c:pt>
                <c:pt idx="417">
                  <c:v>-1.7447271171016478E-3</c:v>
                </c:pt>
                <c:pt idx="418">
                  <c:v>-1.7203098979983959E-3</c:v>
                </c:pt>
                <c:pt idx="419">
                  <c:v>-1.6962334560640176E-3</c:v>
                </c:pt>
                <c:pt idx="420">
                  <c:v>-1.6724930614950284E-3</c:v>
                </c:pt>
                <c:pt idx="421">
                  <c:v>-1.6490840494000467E-3</c:v>
                </c:pt>
                <c:pt idx="422">
                  <c:v>-1.6260018189296018E-3</c:v>
                </c:pt>
                <c:pt idx="423">
                  <c:v>-1.6032418324171062E-3</c:v>
                </c:pt>
                <c:pt idx="424">
                  <c:v>-1.5807996145307127E-3</c:v>
                </c:pt>
                <c:pt idx="425">
                  <c:v>-1.5586707514360367E-3</c:v>
                </c:pt>
                <c:pt idx="426">
                  <c:v>-1.5368508899695364E-3</c:v>
                </c:pt>
                <c:pt idx="427">
                  <c:v>-1.5153357368225698E-3</c:v>
                </c:pt>
                <c:pt idx="428">
                  <c:v>-1.494121057735805E-3</c:v>
                </c:pt>
                <c:pt idx="429">
                  <c:v>-1.4732026767040342E-3</c:v>
                </c:pt>
                <c:pt idx="430">
                  <c:v>-1.4525764751912311E-3</c:v>
                </c:pt>
                <c:pt idx="431">
                  <c:v>-1.4322383913556744E-3</c:v>
                </c:pt>
                <c:pt idx="432">
                  <c:v>-1.4121844192850873E-3</c:v>
                </c:pt>
                <c:pt idx="433">
                  <c:v>-1.3924106082416248E-3</c:v>
                </c:pt>
                <c:pt idx="434">
                  <c:v>-1.3729130619166967E-3</c:v>
                </c:pt>
                <c:pt idx="435">
                  <c:v>-1.3536879376953453E-3</c:v>
                </c:pt>
                <c:pt idx="436">
                  <c:v>-1.3347314459301836E-3</c:v>
                </c:pt>
                <c:pt idx="437">
                  <c:v>-1.3160398492248536E-3</c:v>
                </c:pt>
                <c:pt idx="438">
                  <c:v>-1.2976094617266241E-3</c:v>
                </c:pt>
                <c:pt idx="439">
                  <c:v>-1.2794366484283491E-3</c:v>
                </c:pt>
                <c:pt idx="440">
                  <c:v>-1.2615178244794259E-3</c:v>
                </c:pt>
                <c:pt idx="441">
                  <c:v>-1.2438494545057807E-3</c:v>
                </c:pt>
                <c:pt idx="442">
                  <c:v>-1.2264280519387002E-3</c:v>
                </c:pt>
                <c:pt idx="443">
                  <c:v>-1.2092501783524884E-3</c:v>
                </c:pt>
                <c:pt idx="444">
                  <c:v>-1.1923124428107189E-3</c:v>
                </c:pt>
                <c:pt idx="445">
                  <c:v>-1.1756115012211219E-3</c:v>
                </c:pt>
                <c:pt idx="446">
                  <c:v>-1.1591440556988943E-3</c:v>
                </c:pt>
                <c:pt idx="447">
                  <c:v>-1.1429068539383401E-3</c:v>
                </c:pt>
                <c:pt idx="448">
                  <c:v>-1.1268966885928393E-3</c:v>
                </c:pt>
                <c:pt idx="449">
                  <c:v>-1.1111103966629113E-3</c:v>
                </c:pt>
                <c:pt idx="450">
                  <c:v>-1.0955448588923697E-3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08-4972-B045-E7FADCF0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9</xdr:row>
      <xdr:rowOff>57149</xdr:rowOff>
    </xdr:from>
    <xdr:to>
      <xdr:col>12</xdr:col>
      <xdr:colOff>619125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14</xdr:row>
      <xdr:rowOff>142874</xdr:rowOff>
    </xdr:from>
    <xdr:to>
      <xdr:col>12</xdr:col>
      <xdr:colOff>504825</xdr:colOff>
      <xdr:row>34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9</xdr:row>
      <xdr:rowOff>57149</xdr:rowOff>
    </xdr:from>
    <xdr:to>
      <xdr:col>12</xdr:col>
      <xdr:colOff>657225</xdr:colOff>
      <xdr:row>29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0C2FF4-66B9-4F6E-AF41-B827E19A3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9</xdr:row>
      <xdr:rowOff>85724</xdr:rowOff>
    </xdr:from>
    <xdr:to>
      <xdr:col>12</xdr:col>
      <xdr:colOff>647700</xdr:colOff>
      <xdr:row>29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4854A53-F7A2-451B-98B5-F036ED0A2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workbookViewId="0">
      <selection activeCell="H8" sqref="H8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45</v>
      </c>
      <c r="B3" s="66" t="s">
        <v>119</v>
      </c>
      <c r="D3" s="15" t="str">
        <f>A3</f>
        <v>FCC</v>
      </c>
      <c r="E3" s="1" t="str">
        <f>B3</f>
        <v>Al</v>
      </c>
      <c r="K3" s="15" t="str">
        <f>A3</f>
        <v>FCC</v>
      </c>
      <c r="L3" s="1" t="str">
        <f>B3</f>
        <v>Al</v>
      </c>
      <c r="N3" s="15" t="str">
        <f>A3</f>
        <v>FCC</v>
      </c>
      <c r="O3" s="1" t="str">
        <f>L3</f>
        <v>Al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9">
        <v>-3.7456</v>
      </c>
      <c r="D4" s="21" t="s">
        <v>8</v>
      </c>
      <c r="E4" s="4">
        <f>E11</f>
        <v>2.8559708942462327</v>
      </c>
      <c r="F4" t="s">
        <v>184</v>
      </c>
      <c r="K4" s="2" t="s">
        <v>263</v>
      </c>
      <c r="L4" s="4">
        <f>O4</f>
        <v>0.62426526644846136</v>
      </c>
      <c r="N4" s="12" t="s">
        <v>263</v>
      </c>
      <c r="O4" s="4">
        <v>0.62426526644846136</v>
      </c>
      <c r="P4" t="s">
        <v>46</v>
      </c>
      <c r="Q4" s="26" t="s">
        <v>266</v>
      </c>
      <c r="R4">
        <f>$O$6*SQRT(2)</f>
        <v>4.0388070766776467</v>
      </c>
      <c r="S4" t="s">
        <v>274</v>
      </c>
      <c r="X4" s="27"/>
    </row>
    <row r="5" spans="1:27" x14ac:dyDescent="0.4">
      <c r="A5" s="2" t="s">
        <v>20</v>
      </c>
      <c r="B5" s="69">
        <v>16.472000000000001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1.0569032269020502</v>
      </c>
      <c r="N5" s="12" t="s">
        <v>2</v>
      </c>
      <c r="O5" s="4">
        <v>1.0569032269020502</v>
      </c>
      <c r="P5" t="s">
        <v>46</v>
      </c>
      <c r="Q5" s="28" t="s">
        <v>24</v>
      </c>
      <c r="R5" s="29">
        <f>O4</f>
        <v>0.62426526644846136</v>
      </c>
      <c r="S5" s="29">
        <f>O5</f>
        <v>1.0569032269020502</v>
      </c>
      <c r="T5" s="29">
        <f>O6</f>
        <v>2.85586787182298</v>
      </c>
      <c r="U5" s="29">
        <f>($O$6+$O$6*SQRT(2))/2</f>
        <v>3.4473374742503133</v>
      </c>
      <c r="V5" s="30" t="s">
        <v>110</v>
      </c>
      <c r="W5" s="30" t="str">
        <f>B3</f>
        <v>Al</v>
      </c>
      <c r="X5" s="31" t="str">
        <f>B3</f>
        <v>Al</v>
      </c>
    </row>
    <row r="6" spans="1:27" x14ac:dyDescent="0.4">
      <c r="A6" s="2" t="s">
        <v>0</v>
      </c>
      <c r="B6" s="67">
        <v>0.46100000000000002</v>
      </c>
      <c r="D6" s="2" t="s">
        <v>13</v>
      </c>
      <c r="E6" s="1">
        <v>12</v>
      </c>
      <c r="F6" t="s">
        <v>14</v>
      </c>
      <c r="K6" s="18" t="s">
        <v>264</v>
      </c>
      <c r="L6" s="4">
        <f>O7</f>
        <v>1.2485305328969227</v>
      </c>
      <c r="N6" s="12" t="s">
        <v>23</v>
      </c>
      <c r="O6" s="4">
        <v>2.85586787182298</v>
      </c>
      <c r="P6" t="s">
        <v>46</v>
      </c>
    </row>
    <row r="7" spans="1:27" x14ac:dyDescent="0.4">
      <c r="A7" s="63" t="s">
        <v>1</v>
      </c>
      <c r="B7" s="67">
        <v>3.4079999999999999</v>
      </c>
      <c r="C7" t="s">
        <v>260</v>
      </c>
      <c r="D7" s="2" t="s">
        <v>26</v>
      </c>
      <c r="E7" s="1">
        <v>4</v>
      </c>
      <c r="F7" t="s">
        <v>27</v>
      </c>
      <c r="K7" s="18" t="s">
        <v>262</v>
      </c>
      <c r="L7" s="4">
        <f>O8</f>
        <v>2.1138064538041004</v>
      </c>
      <c r="N7" s="18" t="s">
        <v>264</v>
      </c>
      <c r="O7" s="4">
        <f>2*O4</f>
        <v>1.2485305328969227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SQRT(2)</f>
        <v>1.4142135623730951</v>
      </c>
      <c r="F8" t="s">
        <v>243</v>
      </c>
      <c r="N8" s="18" t="s">
        <v>262</v>
      </c>
      <c r="O8" s="4">
        <f>2*O5</f>
        <v>2.1138064538041004</v>
      </c>
      <c r="Q8" s="26" t="s">
        <v>268</v>
      </c>
      <c r="R8">
        <f>$O$6*SQRT(2)</f>
        <v>4.0388070766776467</v>
      </c>
      <c r="S8" t="s">
        <v>274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66</v>
      </c>
      <c r="O9" s="1">
        <f>O8/O5</f>
        <v>2</v>
      </c>
      <c r="Q9" s="28" t="s">
        <v>24</v>
      </c>
      <c r="R9" s="29">
        <f>O4</f>
        <v>0.62426526644846136</v>
      </c>
      <c r="S9" s="29">
        <f>O5</f>
        <v>1.0569032269020502</v>
      </c>
      <c r="T9" s="29">
        <f>O6</f>
        <v>2.85586787182298</v>
      </c>
      <c r="U9" s="29">
        <f>($O$6+$O$6*SQRT(2))/2</f>
        <v>3.4473374742503133</v>
      </c>
      <c r="V9" s="30" t="s">
        <v>110</v>
      </c>
      <c r="W9" s="30" t="str">
        <f>B3</f>
        <v>Al</v>
      </c>
      <c r="X9" s="31" t="str">
        <f>B3</f>
        <v>Al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4.0389527723858389</v>
      </c>
      <c r="D11" s="3" t="s">
        <v>8</v>
      </c>
      <c r="E11" s="4">
        <f>$B$11/$E$8</f>
        <v>2.8559708942462327</v>
      </c>
      <c r="F11" t="s">
        <v>284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4.4454427387130986</v>
      </c>
      <c r="D12" s="3" t="s">
        <v>2</v>
      </c>
      <c r="E12" s="4">
        <f>(9*$B$6*$B$5/(-$B$4))^(1/2)</f>
        <v>4.2715371325301055</v>
      </c>
      <c r="N12" s="22" t="s">
        <v>267</v>
      </c>
      <c r="O12" s="20">
        <f>(O6-E4)/E4*100</f>
        <v>-3.607264466886828E-3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-5.1467587433367323E-2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-3.7456</v>
      </c>
    </row>
    <row r="16" spans="1:27" x14ac:dyDescent="0.4">
      <c r="D16" s="3" t="s">
        <v>9</v>
      </c>
      <c r="E16" s="4">
        <f>$E$15*$E$6</f>
        <v>-44.947200000000002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4.8286386296419348E-2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2.1873659387850144</v>
      </c>
      <c r="H19" s="10">
        <f>-(-$B$4)*(1+D19+$E$5*D19^3)*EXP(-D19)</f>
        <v>0.20587246254279748</v>
      </c>
      <c r="I19">
        <f>H19*$E$6</f>
        <v>2.4704695505135699</v>
      </c>
      <c r="K19">
        <f>(1/2)*($L$9*$L$4*EXP(-$L$7*$O$6*(G19/$O$6-1))-($L$9*$L$6*EXP(-$L$5*$O$6*(G19/$O$6-1))))</f>
        <v>0.20475829959933556</v>
      </c>
      <c r="M19">
        <f>(1/2)*($L$9*$O$4*EXP(-$O$8*$O$6*(G19/$O$6-1))-($L$9*$O$7*EXP(-$O$5*$O$6*(G19/$O$6-1))))</f>
        <v>0.20475829959933556</v>
      </c>
      <c r="N19" s="13">
        <f>(M19-H19)^2*O19</f>
        <v>1.241359064583733E-6</v>
      </c>
      <c r="O19" s="13">
        <v>1</v>
      </c>
      <c r="P19" s="14">
        <f>SUMSQ(N26:N295)</f>
        <v>3.3244827353494693E-9</v>
      </c>
      <c r="Q19" s="1" t="s">
        <v>61</v>
      </c>
      <c r="R19" s="19">
        <f>O8/(O8-O5)*-B4/SQRT(L9)</f>
        <v>2.1625231682766626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2.2007380378942383</v>
      </c>
      <c r="H20" s="10">
        <f>-(-$B$4)*(1+D20+$E$5*D20^3)*EXP(-D20)</f>
        <v>-9.6710454895940455E-3</v>
      </c>
      <c r="I20">
        <f t="shared" ref="I20:I83" si="2">H20*$E$6</f>
        <v>-0.11605254587512855</v>
      </c>
      <c r="K20">
        <f t="shared" ref="K20:K83" si="3">(1/2)*($L$9*$L$4*EXP(-$L$7*$O$6*(G20/$O$6-1))-($L$9*$L$6*EXP(-$L$5*$O$6*(G20/$O$6-1))))</f>
        <v>-1.1049911428763437E-2</v>
      </c>
      <c r="M20">
        <f t="shared" ref="M20:M83" si="4">(1/2)*($L$9*$O$4*EXP(-$O$8*$O$6*(G20/$O$6-1))-($L$9*$O$7*EXP(-$O$5*$O$6*(G20/$O$6-1))))</f>
        <v>-1.1049911428763437E-2</v>
      </c>
      <c r="N20" s="13">
        <f t="shared" ref="N20:N83" si="5">(M20-H20)^2*O20</f>
        <v>1.9012712782014881E-6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2.214110137003463</v>
      </c>
      <c r="H21" s="10">
        <f t="shared" ref="H21:H84" si="6">-(-$B$4)*(1+D21+$E$5*D21^3)*EXP(-D21)</f>
        <v>-0.21629395393362014</v>
      </c>
      <c r="I21">
        <f t="shared" si="2"/>
        <v>-2.5955274472034415</v>
      </c>
      <c r="K21">
        <f t="shared" si="3"/>
        <v>-0.21789500302486786</v>
      </c>
      <c r="M21">
        <f t="shared" si="4"/>
        <v>-0.21789500302486786</v>
      </c>
      <c r="N21" s="13">
        <f t="shared" si="5"/>
        <v>2.5633581925851658E-6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2.2274822361126874</v>
      </c>
      <c r="H22" s="10">
        <f t="shared" si="6"/>
        <v>-0.41428354769208714</v>
      </c>
      <c r="I22">
        <f t="shared" si="2"/>
        <v>-4.9714025723050455</v>
      </c>
      <c r="K22">
        <f t="shared" si="3"/>
        <v>-0.41606815773731398</v>
      </c>
      <c r="M22">
        <f t="shared" si="4"/>
        <v>-0.41606815773731398</v>
      </c>
      <c r="N22" s="13">
        <f t="shared" si="5"/>
        <v>3.1848330135245512E-6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2.2408543352219117</v>
      </c>
      <c r="H23" s="10">
        <f t="shared" si="6"/>
        <v>-0.60391868115411518</v>
      </c>
      <c r="I23">
        <f t="shared" si="2"/>
        <v>-7.2470241738493826</v>
      </c>
      <c r="K23">
        <f t="shared" si="3"/>
        <v>-0.60585186209343789</v>
      </c>
      <c r="M23">
        <f t="shared" si="4"/>
        <v>-0.60585186209343789</v>
      </c>
      <c r="N23" s="13">
        <f t="shared" si="5"/>
        <v>3.7371885441606334E-6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2.254226434331136</v>
      </c>
      <c r="H24" s="10">
        <f t="shared" si="6"/>
        <v>-0.78547001398249017</v>
      </c>
      <c r="I24">
        <f t="shared" si="2"/>
        <v>-9.4256401677898829</v>
      </c>
      <c r="K24">
        <f t="shared" si="3"/>
        <v>-0.78752015710918322</v>
      </c>
      <c r="M24">
        <f t="shared" si="4"/>
        <v>-0.78752015710918322</v>
      </c>
      <c r="N24" s="13">
        <f t="shared" si="5"/>
        <v>4.2030868399267521E-6</v>
      </c>
      <c r="O24" s="13">
        <v>1</v>
      </c>
      <c r="Q24" s="17" t="s">
        <v>57</v>
      </c>
      <c r="R24" s="19">
        <f>O5/(O8-O5)*-B4/L9</f>
        <v>0.31213333333333332</v>
      </c>
      <c r="V24" s="15" t="str">
        <f>D3</f>
        <v>FCC</v>
      </c>
      <c r="W24" s="1" t="str">
        <f>E3</f>
        <v>Al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2.2675985334403603</v>
      </c>
      <c r="H25" s="10">
        <f t="shared" si="6"/>
        <v>-0.95920024050820285</v>
      </c>
      <c r="I25">
        <f t="shared" si="2"/>
        <v>-11.510402886098435</v>
      </c>
      <c r="K25">
        <f t="shared" si="3"/>
        <v>-0.96133888170258075</v>
      </c>
      <c r="M25">
        <f t="shared" si="4"/>
        <v>-0.96133888170258075</v>
      </c>
      <c r="N25" s="13">
        <f t="shared" si="5"/>
        <v>4.5737861582901275E-6</v>
      </c>
      <c r="O25" s="13">
        <v>1</v>
      </c>
      <c r="Q25" s="17" t="s">
        <v>58</v>
      </c>
      <c r="R25" s="19">
        <f>O8/(O8-O5)*-B4/SQRT(L9)</f>
        <v>2.1625231682766626</v>
      </c>
      <c r="V25" s="2" t="s">
        <v>102</v>
      </c>
      <c r="W25" s="1">
        <f>(-B4/(12*PI()*B6*W26))^(1/2)</f>
        <v>0.39096251500548501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2.2809706325495847</v>
      </c>
      <c r="H26" s="10">
        <f t="shared" si="6"/>
        <v>-1.1253643129014868</v>
      </c>
      <c r="I26">
        <f t="shared" si="2"/>
        <v>-13.504371754817841</v>
      </c>
      <c r="K26">
        <f t="shared" si="3"/>
        <v>-1.1275659092104604</v>
      </c>
      <c r="M26">
        <f t="shared" si="4"/>
        <v>-1.1275659092104604</v>
      </c>
      <c r="N26" s="13">
        <f t="shared" si="5"/>
        <v>4.8470263076864094E-6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2.2943427316588094</v>
      </c>
      <c r="H27" s="10">
        <f t="shared" si="6"/>
        <v>-1.2842096582842335</v>
      </c>
      <c r="I27">
        <f t="shared" si="2"/>
        <v>-15.410515899410802</v>
      </c>
      <c r="K27">
        <f t="shared" si="3"/>
        <v>-1.2864513772022406</v>
      </c>
      <c r="M27">
        <f t="shared" si="4"/>
        <v>-1.2864513772022406</v>
      </c>
      <c r="N27" s="13">
        <f t="shared" si="5"/>
        <v>5.0253037073507572E-6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3.4079999999999999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2.3077148307680333</v>
      </c>
      <c r="H28" s="10">
        <f t="shared" si="6"/>
        <v>-1.4359763899444071</v>
      </c>
      <c r="I28">
        <f t="shared" si="2"/>
        <v>-17.231716679332884</v>
      </c>
      <c r="K28">
        <f t="shared" si="3"/>
        <v>-1.4382379107790655</v>
      </c>
      <c r="M28">
        <f t="shared" si="4"/>
        <v>-1.4382379107790655</v>
      </c>
      <c r="N28" s="13">
        <f t="shared" si="5"/>
        <v>5.1144764855938421E-6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2.0030590130493788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2.3210869298772576</v>
      </c>
      <c r="H29" s="10">
        <f t="shared" si="6"/>
        <v>-1.5808975128088874</v>
      </c>
      <c r="I29">
        <f t="shared" si="2"/>
        <v>-18.970770153706649</v>
      </c>
      <c r="K29">
        <f t="shared" si="3"/>
        <v>-1.5831608395415504</v>
      </c>
      <c r="M29">
        <f t="shared" si="4"/>
        <v>-1.5831608395415504</v>
      </c>
      <c r="N29" s="13">
        <f t="shared" si="5"/>
        <v>5.1226478987872034E-6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1.1169509380753668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2.3344590289864824</v>
      </c>
      <c r="H30" s="10">
        <f t="shared" si="6"/>
        <v>-1.7191991233271242</v>
      </c>
      <c r="I30">
        <f t="shared" si="2"/>
        <v>-20.630389479925491</v>
      </c>
      <c r="K30">
        <f t="shared" si="3"/>
        <v>-1.7214484084039103</v>
      </c>
      <c r="M30">
        <f t="shared" si="4"/>
        <v>-1.7214484084039103</v>
      </c>
      <c r="N30" s="13">
        <f t="shared" si="5"/>
        <v>5.0592833566527543E-6</v>
      </c>
      <c r="O30" s="13">
        <v>1</v>
      </c>
      <c r="V30" s="22" t="s">
        <v>22</v>
      </c>
      <c r="W30" s="1">
        <f>1/(O5*W25^2)</f>
        <v>6.1900554093282825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2.3478311280957067</v>
      </c>
      <c r="H31" s="10">
        <f t="shared" si="6"/>
        <v>-1.8511006039139914</v>
      </c>
      <c r="I31">
        <f t="shared" si="2"/>
        <v>-22.213207246967897</v>
      </c>
      <c r="K31">
        <f t="shared" si="3"/>
        <v>-1.853321982427639</v>
      </c>
      <c r="M31">
        <f t="shared" si="4"/>
        <v>-1.853321982427639</v>
      </c>
      <c r="N31" s="13">
        <f t="shared" si="5"/>
        <v>4.9345225008950655E-6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2.361203227204931</v>
      </c>
      <c r="H32" s="10">
        <f t="shared" si="6"/>
        <v>-1.9768148120964029</v>
      </c>
      <c r="I32">
        <f t="shared" si="2"/>
        <v>-23.721777745156835</v>
      </c>
      <c r="K32">
        <f t="shared" si="3"/>
        <v>-1.9789962458428239</v>
      </c>
      <c r="M32">
        <f t="shared" si="4"/>
        <v>-1.9789962458428239</v>
      </c>
      <c r="N32" s="13">
        <f t="shared" si="5"/>
        <v>4.7586531900243205E-6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2.3745753263141554</v>
      </c>
      <c r="H33" s="10">
        <f t="shared" si="6"/>
        <v>-2.0965482645044573</v>
      </c>
      <c r="I33">
        <f t="shared" si="2"/>
        <v>-25.158579174053486</v>
      </c>
      <c r="K33">
        <f t="shared" si="3"/>
        <v>-2.0986793954205396</v>
      </c>
      <c r="M33">
        <f t="shared" si="4"/>
        <v>-2.0986793954205396</v>
      </c>
      <c r="N33" s="13">
        <f t="shared" si="5"/>
        <v>4.5417189814817925E-6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2.3879474254233797</v>
      </c>
      <c r="H34" s="10">
        <f t="shared" si="6"/>
        <v>-2.2105013158442324</v>
      </c>
      <c r="I34">
        <f t="shared" si="2"/>
        <v>-26.526015790130788</v>
      </c>
      <c r="K34">
        <f t="shared" si="3"/>
        <v>-2.2125733283551803</v>
      </c>
      <c r="M34">
        <f t="shared" si="4"/>
        <v>-2.2125733283551803</v>
      </c>
      <c r="N34" s="13">
        <f t="shared" si="5"/>
        <v>4.2932358455246507E-6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2.401319524532604</v>
      </c>
      <c r="H35" s="10">
        <f t="shared" si="6"/>
        <v>-2.3188683329857596</v>
      </c>
      <c r="I35">
        <f t="shared" si="2"/>
        <v>-27.826419995829113</v>
      </c>
      <c r="K35">
        <f t="shared" si="3"/>
        <v>-2.3208738248111995</v>
      </c>
      <c r="M35">
        <f t="shared" si="4"/>
        <v>-2.3208738248111995</v>
      </c>
      <c r="N35" s="13">
        <f t="shared" si="5"/>
        <v>4.0219974619065207E-6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2.4146916236418288</v>
      </c>
      <c r="H36" s="10">
        <f t="shared" si="6"/>
        <v>-2.4218378642962555</v>
      </c>
      <c r="I36">
        <f t="shared" si="2"/>
        <v>-29.062054371555064</v>
      </c>
      <c r="K36">
        <f t="shared" si="3"/>
        <v>-2.4237707252842977</v>
      </c>
      <c r="M36">
        <f t="shared" si="4"/>
        <v>-2.4237707252842977</v>
      </c>
      <c r="N36" s="13">
        <f t="shared" si="5"/>
        <v>3.7359515990956234E-6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2.4280637227510526</v>
      </c>
      <c r="H37" s="10">
        <f t="shared" si="6"/>
        <v>-2.5195928043452427</v>
      </c>
      <c r="I37">
        <f t="shared" si="2"/>
        <v>-30.235113652142914</v>
      </c>
      <c r="K37">
        <f t="shared" si="3"/>
        <v>-2.5214481029229852</v>
      </c>
      <c r="M37">
        <f t="shared" si="4"/>
        <v>-2.5214481029229852</v>
      </c>
      <c r="N37" s="13">
        <f t="shared" si="5"/>
        <v>3.4421328125732326E-6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2.441435821860277</v>
      </c>
      <c r="H38" s="10">
        <f t="shared" si="6"/>
        <v>-2.6123105541049556</v>
      </c>
      <c r="I38">
        <f t="shared" si="2"/>
        <v>-31.347726649259467</v>
      </c>
      <c r="K38">
        <f t="shared" si="3"/>
        <v>-2.6140844309523743</v>
      </c>
      <c r="M38">
        <f t="shared" si="4"/>
        <v>-2.6140844309523743</v>
      </c>
      <c r="N38" s="13">
        <f t="shared" si="5"/>
        <v>3.1466390698081002E-6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2.4548079209695017</v>
      </c>
      <c r="H39" s="10">
        <f t="shared" si="6"/>
        <v>-2.700163176766138</v>
      </c>
      <c r="I39">
        <f t="shared" si="2"/>
        <v>-32.401958121193658</v>
      </c>
      <c r="K39">
        <f t="shared" si="3"/>
        <v>-2.70185274533792</v>
      </c>
      <c r="M39">
        <f t="shared" si="4"/>
        <v>-2.70185274533792</v>
      </c>
      <c r="N39" s="13">
        <f t="shared" si="5"/>
        <v>2.8546419587532301E-6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2.4681800200787261</v>
      </c>
      <c r="H40" s="10">
        <f t="shared" si="6"/>
        <v>-2.7833175492862563</v>
      </c>
      <c r="I40">
        <f t="shared" si="2"/>
        <v>-33.399810591435077</v>
      </c>
      <c r="K40">
        <f t="shared" si="3"/>
        <v>-2.7849208028232049</v>
      </c>
      <c r="M40">
        <f t="shared" si="4"/>
        <v>-2.7849208028232049</v>
      </c>
      <c r="N40" s="13">
        <f t="shared" si="5"/>
        <v>2.570421903738093E-6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2.4815521191879504</v>
      </c>
      <c r="H41" s="10">
        <f t="shared" si="6"/>
        <v>-2.8619355097840482</v>
      </c>
      <c r="I41">
        <f t="shared" si="2"/>
        <v>-34.343226117408577</v>
      </c>
      <c r="K41">
        <f t="shared" si="3"/>
        <v>-2.863451234471956</v>
      </c>
      <c r="M41">
        <f t="shared" si="4"/>
        <v>-2.863451234471956</v>
      </c>
      <c r="N41" s="13">
        <f t="shared" si="5"/>
        <v>2.2974213295333127E-6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2.4949242182971747</v>
      </c>
      <c r="H42" s="10">
        <f t="shared" si="6"/>
        <v>-2.9361740008913886</v>
      </c>
      <c r="I42">
        <f t="shared" si="2"/>
        <v>-35.234088010696667</v>
      </c>
      <c r="K42">
        <f t="shared" si="3"/>
        <v>-2.9376016948408399</v>
      </c>
      <c r="M42">
        <f t="shared" si="4"/>
        <v>-2.9376016948408399</v>
      </c>
      <c r="N42" s="13">
        <f t="shared" si="5"/>
        <v>2.0383100132998597E-6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2.508296317406399</v>
      </c>
      <c r="H43" s="10">
        <f t="shared" si="6"/>
        <v>-3.006185209170515</v>
      </c>
      <c r="I43">
        <f t="shared" si="2"/>
        <v>-36.074222510046184</v>
      </c>
      <c r="K43">
        <f t="shared" si="3"/>
        <v>-3.0075250069061203</v>
      </c>
      <c r="M43">
        <f t="shared" si="4"/>
        <v>-3.0075250069061203</v>
      </c>
      <c r="N43" s="13">
        <f t="shared" si="5"/>
        <v>1.7950579723331707E-6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2.5216684165156233</v>
      </c>
      <c r="H44" s="10">
        <f t="shared" si="6"/>
        <v>-3.0721167007018568</v>
      </c>
      <c r="I44">
        <f t="shared" si="2"/>
        <v>-36.865400408422282</v>
      </c>
      <c r="K44">
        <f t="shared" si="3"/>
        <v>-3.073369302863715</v>
      </c>
      <c r="M44">
        <f t="shared" si="4"/>
        <v>-3.073369302863715</v>
      </c>
      <c r="N44" s="13">
        <f t="shared" si="5"/>
        <v>1.5690121758917988E-6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2.5350405156248477</v>
      </c>
      <c r="H45" s="10">
        <f t="shared" si="6"/>
        <v>-3.1341115529449324</v>
      </c>
      <c r="I45">
        <f t="shared" si="2"/>
        <v>-37.609338635339185</v>
      </c>
      <c r="K45">
        <f t="shared" si="3"/>
        <v>-3.1352781609189435</v>
      </c>
      <c r="M45">
        <f t="shared" si="4"/>
        <v>-3.1352781609189435</v>
      </c>
      <c r="N45" s="13">
        <f t="shared" si="5"/>
        <v>1.3609741650263666E-6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2.548412614734072</v>
      </c>
      <c r="H46" s="10">
        <f t="shared" si="6"/>
        <v>-3.192308482972114</v>
      </c>
      <c r="I46">
        <f t="shared" si="2"/>
        <v>-38.307701795665366</v>
      </c>
      <c r="K46">
        <f t="shared" si="3"/>
        <v>-3.1933907381788789</v>
      </c>
      <c r="M46">
        <f t="shared" si="4"/>
        <v>-3.1933907381788789</v>
      </c>
      <c r="N46" s="13">
        <f t="shared" si="5"/>
        <v>1.1712763325696485E-6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2.5617847138432963</v>
      </c>
      <c r="H47" s="10">
        <f t="shared" si="6"/>
        <v>-3.2468419721724269</v>
      </c>
      <c r="I47">
        <f t="shared" si="2"/>
        <v>-38.962103666069126</v>
      </c>
      <c r="K47">
        <f t="shared" si="3"/>
        <v>-3.2478418997571907</v>
      </c>
      <c r="M47">
        <f t="shared" si="4"/>
        <v>-3.2478418997571907</v>
      </c>
      <c r="N47" s="13">
        <f t="shared" si="5"/>
        <v>9.9985517477168637E-7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2.5751568129525215</v>
      </c>
      <c r="H48" s="10">
        <f t="shared" si="6"/>
        <v>-3.2978423875200189</v>
      </c>
      <c r="I48">
        <f t="shared" si="2"/>
        <v>-39.574108650240227</v>
      </c>
      <c r="K48">
        <f t="shared" si="3"/>
        <v>-3.2987623441981384</v>
      </c>
      <c r="M48">
        <f t="shared" si="4"/>
        <v>-3.2987623441981384</v>
      </c>
      <c r="N48" s="13">
        <f t="shared" si="5"/>
        <v>8.4632028961667372E-7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2.5885289120617458</v>
      </c>
      <c r="H49" s="10">
        <f t="shared" si="6"/>
        <v>-3.3454360994994192</v>
      </c>
      <c r="I49">
        <f t="shared" si="2"/>
        <v>-40.145233193993029</v>
      </c>
      <c r="K49">
        <f t="shared" si="3"/>
        <v>-3.3462787253235149</v>
      </c>
      <c r="M49">
        <f t="shared" si="4"/>
        <v>-3.3462787253235149</v>
      </c>
      <c r="N49" s="13">
        <f t="shared" si="5"/>
        <v>7.1001827943290086E-7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2.6019010111709702</v>
      </c>
      <c r="H50" s="10">
        <f t="shared" si="6"/>
        <v>-3.3897455967773609</v>
      </c>
      <c r="I50">
        <f t="shared" si="2"/>
        <v>-40.676947161328329</v>
      </c>
      <c r="K50">
        <f t="shared" si="3"/>
        <v>-3.3905137706033752</v>
      </c>
      <c r="M50">
        <f t="shared" si="4"/>
        <v>-3.3905137706033752</v>
      </c>
      <c r="N50" s="13">
        <f t="shared" si="5"/>
        <v>5.9009102697352665E-7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2.6152731102801949</v>
      </c>
      <c r="H51" s="10">
        <f t="shared" si="6"/>
        <v>-3.4308895977084726</v>
      </c>
      <c r="I51">
        <f t="shared" si="2"/>
        <v>-41.170675172501674</v>
      </c>
      <c r="K51">
        <f t="shared" si="3"/>
        <v>-3.4315863961485222</v>
      </c>
      <c r="M51">
        <f t="shared" si="4"/>
        <v>-3.4315863961485222</v>
      </c>
      <c r="N51" s="13">
        <f t="shared" si="5"/>
        <v>4.8552806605564224E-7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2.6286452093894188</v>
      </c>
      <c r="H52" s="10">
        <f t="shared" si="6"/>
        <v>-3.4689831587599591</v>
      </c>
      <c r="I52">
        <f t="shared" si="2"/>
        <v>-41.627797905119508</v>
      </c>
      <c r="K52">
        <f t="shared" si="3"/>
        <v>-3.4696118184200326</v>
      </c>
      <c r="M52">
        <f t="shared" si="4"/>
        <v>-3.4696118184200326</v>
      </c>
      <c r="N52" s="13">
        <f t="shared" si="5"/>
        <v>3.9521296820376285E-7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2.6420173084986436</v>
      </c>
      <c r="H53" s="10">
        <f t="shared" si="6"/>
        <v>-3.5041377799380822</v>
      </c>
      <c r="I53">
        <f t="shared" si="2"/>
        <v>-42.049653359256986</v>
      </c>
      <c r="K53">
        <f t="shared" si="3"/>
        <v>-3.5047016627484613</v>
      </c>
      <c r="M53">
        <f t="shared" si="4"/>
        <v>-3.5047016627484613</v>
      </c>
      <c r="N53" s="13">
        <f t="shared" si="5"/>
        <v>3.1796382384104635E-7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2.6553894076078679</v>
      </c>
      <c r="H54" s="10">
        <f t="shared" si="6"/>
        <v>-3.5364615072971151</v>
      </c>
      <c r="I54">
        <f t="shared" si="2"/>
        <v>-42.437538087565379</v>
      </c>
      <c r="K54">
        <f t="shared" si="3"/>
        <v>-3.536964068752626</v>
      </c>
      <c r="M54">
        <f t="shared" si="4"/>
        <v>-3.536964068752626</v>
      </c>
      <c r="N54" s="13">
        <f t="shared" si="5"/>
        <v>2.5256801656530947E-7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2.6687615067170922</v>
      </c>
      <c r="H55" s="10">
        <f t="shared" si="6"/>
        <v>-3.5660590326092834</v>
      </c>
      <c r="I55">
        <f t="shared" si="2"/>
        <v>-42.7927083913114</v>
      </c>
      <c r="K55">
        <f t="shared" si="3"/>
        <v>-3.5665037927455314</v>
      </c>
      <c r="M55">
        <f t="shared" si="4"/>
        <v>-3.5665037927455314</v>
      </c>
      <c r="N55" s="13">
        <f t="shared" si="5"/>
        <v>1.9781157879539012E-7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2.6821336058263165</v>
      </c>
      <c r="H56" s="10">
        <f t="shared" si="6"/>
        <v>-3.593031790272184</v>
      </c>
      <c r="I56">
        <f t="shared" si="2"/>
        <v>-43.11638148326621</v>
      </c>
      <c r="K56">
        <f t="shared" si="3"/>
        <v>-3.593422307212415</v>
      </c>
      <c r="M56">
        <f t="shared" si="4"/>
        <v>-3.593422307212415</v>
      </c>
      <c r="N56" s="13">
        <f t="shared" si="5"/>
        <v>1.5250348060734811E-7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2.6955057049355409</v>
      </c>
      <c r="H57" s="10">
        <f t="shared" si="6"/>
        <v>-3.61747805152811</v>
      </c>
      <c r="I57">
        <f t="shared" si="2"/>
        <v>-43.40973661833732</v>
      </c>
      <c r="K57">
        <f t="shared" si="3"/>
        <v>-3.6178178974435564</v>
      </c>
      <c r="M57">
        <f t="shared" si="4"/>
        <v>-3.6178178974435564</v>
      </c>
      <c r="N57" s="13">
        <f t="shared" si="5"/>
        <v>1.1549524624563303E-7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2.7088778040447652</v>
      </c>
      <c r="H58" s="10">
        <f t="shared" si="6"/>
        <v>-3.6394930160677901</v>
      </c>
      <c r="I58">
        <f t="shared" si="2"/>
        <v>-43.673916192813479</v>
      </c>
      <c r="K58">
        <f t="shared" si="3"/>
        <v>-3.6397857554021531</v>
      </c>
      <c r="M58">
        <f t="shared" si="4"/>
        <v>-3.6397857554021531</v>
      </c>
      <c r="N58" s="13">
        <f t="shared" si="5"/>
        <v>8.5696317883306114E-8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2.72224990315399</v>
      </c>
      <c r="H59" s="10">
        <f t="shared" si="6"/>
        <v>-3.6591689010891093</v>
      </c>
      <c r="I59">
        <f t="shared" si="2"/>
        <v>-43.910026813069308</v>
      </c>
      <c r="K59">
        <f t="shared" si="3"/>
        <v>-3.6594180709053763</v>
      </c>
      <c r="M59">
        <f t="shared" si="4"/>
        <v>-3.6594180709053763</v>
      </c>
      <c r="N59" s="13">
        <f t="shared" si="5"/>
        <v>6.2085597338526536E-8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2.7356220022632138</v>
      </c>
      <c r="H60" s="10">
        <f t="shared" si="6"/>
        <v>-3.6765950278795354</v>
      </c>
      <c r="I60">
        <f t="shared" si="2"/>
        <v>-44.119140334554423</v>
      </c>
      <c r="K60">
        <f t="shared" si="3"/>
        <v>-3.6768041201944213</v>
      </c>
      <c r="M60">
        <f t="shared" si="4"/>
        <v>-3.6768041201944213</v>
      </c>
      <c r="N60" s="13">
        <f t="shared" si="5"/>
        <v>4.3719596144328234E-8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2.7489941013724382</v>
      </c>
      <c r="H61" s="10">
        <f t="shared" si="6"/>
        <v>-3.6918579059891394</v>
      </c>
      <c r="I61">
        <f t="shared" si="2"/>
        <v>-44.302294871869677</v>
      </c>
      <c r="K61">
        <f t="shared" si="3"/>
        <v>-3.6920303519673379</v>
      </c>
      <c r="M61">
        <f t="shared" si="4"/>
        <v>-3.6920303519673379</v>
      </c>
      <c r="N61" s="13">
        <f t="shared" si="5"/>
        <v>2.9737615396814158E-8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2.7623662004816629</v>
      </c>
      <c r="H62" s="10">
        <f t="shared" si="6"/>
        <v>-3.7050413150593626</v>
      </c>
      <c r="I62">
        <f t="shared" si="2"/>
        <v>-44.46049578071235</v>
      </c>
      <c r="K62">
        <f t="shared" si="3"/>
        <v>-3.7051804709463187</v>
      </c>
      <c r="M62">
        <f t="shared" si="4"/>
        <v>-3.7051804709463187</v>
      </c>
      <c r="N62" s="13">
        <f t="shared" si="5"/>
        <v>1.9364360874544888E-8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2.7757382995908872</v>
      </c>
      <c r="H63" s="10">
        <f t="shared" si="6"/>
        <v>-3.7162263843709384</v>
      </c>
      <c r="I63">
        <f t="shared" si="2"/>
        <v>-44.594716612451265</v>
      </c>
      <c r="K63">
        <f t="shared" si="3"/>
        <v>-3.7163355190490863</v>
      </c>
      <c r="M63">
        <f t="shared" si="4"/>
        <v>-3.7163355190490863</v>
      </c>
      <c r="N63" s="13">
        <f t="shared" si="5"/>
        <v>1.1910377974441774E-8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2.7891103987001116</v>
      </c>
      <c r="H64" s="10">
        <f t="shared" si="6"/>
        <v>-3.7254916701726857</v>
      </c>
      <c r="I64">
        <f t="shared" si="2"/>
        <v>-44.70590004207223</v>
      </c>
      <c r="K64">
        <f t="shared" si="3"/>
        <v>-3.7255739542321358</v>
      </c>
      <c r="M64">
        <f t="shared" si="4"/>
        <v>-3.7255739542321358</v>
      </c>
      <c r="N64" s="13">
        <f t="shared" si="5"/>
        <v>6.7706664395875144E-9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2.8024824978093359</v>
      </c>
      <c r="H65" s="10">
        <f t="shared" si="6"/>
        <v>-3.7329132308513242</v>
      </c>
      <c r="I65">
        <f t="shared" si="2"/>
        <v>-44.794958770215892</v>
      </c>
      <c r="K65">
        <f t="shared" si="3"/>
        <v>-3.7329717270715834</v>
      </c>
      <c r="M65">
        <f t="shared" si="4"/>
        <v>-3.7329717270715834</v>
      </c>
      <c r="N65" s="13">
        <f t="shared" si="5"/>
        <v>3.4218077846150336E-9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2.8158545969185602</v>
      </c>
      <c r="H66" s="10">
        <f t="shared" si="6"/>
        <v>-3.7385647000007709</v>
      </c>
      <c r="I66">
        <f t="shared" si="2"/>
        <v>-44.862776400009253</v>
      </c>
      <c r="K66">
        <f t="shared" si="3"/>
        <v>-3.738602355145642</v>
      </c>
      <c r="M66">
        <f t="shared" si="4"/>
        <v>-3.738602355145642</v>
      </c>
      <c r="N66" s="13">
        <f t="shared" si="5"/>
        <v>1.4179099352623916E-9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2.8292266960277845</v>
      </c>
      <c r="H67" s="10">
        <f t="shared" si="6"/>
        <v>-3.742517357447924</v>
      </c>
      <c r="I67">
        <f t="shared" si="2"/>
        <v>-44.910208289375092</v>
      </c>
      <c r="K67">
        <f t="shared" si="3"/>
        <v>-3.7425369952808674</v>
      </c>
      <c r="M67">
        <f t="shared" si="4"/>
        <v>-3.7425369952808674</v>
      </c>
      <c r="N67" s="13">
        <f t="shared" si="5"/>
        <v>3.8564448271061635E-10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2.8425987951370093</v>
      </c>
      <c r="H68" s="10">
        <f t="shared" si="6"/>
        <v>-3.7448401982903716</v>
      </c>
      <c r="I68">
        <f t="shared" si="2"/>
        <v>-44.938082379484456</v>
      </c>
      <c r="K68">
        <f t="shared" si="3"/>
        <v>-3.7448445137225925</v>
      </c>
      <c r="M68">
        <f t="shared" si="4"/>
        <v>-3.7448445137225925</v>
      </c>
      <c r="N68" s="13">
        <f t="shared" si="5"/>
        <v>1.8622955253205147E-7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2.8559708942462327</v>
      </c>
      <c r="H69" s="60">
        <f t="shared" si="6"/>
        <v>-3.7456</v>
      </c>
      <c r="I69" s="59">
        <f t="shared" si="2"/>
        <v>-44.947200000000002</v>
      </c>
      <c r="J69" s="59"/>
      <c r="K69">
        <f t="shared" si="3"/>
        <v>-3.7455915542883003</v>
      </c>
      <c r="M69">
        <f t="shared" si="4"/>
        <v>-3.7455915542883003</v>
      </c>
      <c r="N69" s="61">
        <f t="shared" si="5"/>
        <v>7.133004611577135E-7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2.8693429933554575</v>
      </c>
      <c r="H70" s="10">
        <f t="shared" si="6"/>
        <v>-3.7448613876450851</v>
      </c>
      <c r="I70">
        <f t="shared" si="2"/>
        <v>-44.938336651741025</v>
      </c>
      <c r="K70">
        <f t="shared" si="3"/>
        <v>-3.7448426045609802</v>
      </c>
      <c r="M70">
        <f t="shared" si="4"/>
        <v>-3.7448426045609802</v>
      </c>
      <c r="N70" s="13">
        <f t="shared" si="5"/>
        <v>3.5280424849428009E-6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2.8827150924646814</v>
      </c>
      <c r="H71" s="10">
        <f t="shared" si="6"/>
        <v>-3.7426868972819891</v>
      </c>
      <c r="I71">
        <f t="shared" si="2"/>
        <v>-44.912242767383873</v>
      </c>
      <c r="K71">
        <f t="shared" si="3"/>
        <v>-3.7426600601779763</v>
      </c>
      <c r="M71">
        <f t="shared" si="4"/>
        <v>-3.7426600601779763</v>
      </c>
      <c r="N71" s="13">
        <f t="shared" si="5"/>
        <v>7.2023015179683342E-10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2.8960871915739057</v>
      </c>
      <c r="H72" s="10">
        <f t="shared" si="6"/>
        <v>-3.7391370375662918</v>
      </c>
      <c r="I72">
        <f t="shared" si="2"/>
        <v>-44.869644450795505</v>
      </c>
      <c r="K72">
        <f t="shared" si="3"/>
        <v>-3.7391042872692308</v>
      </c>
      <c r="M72">
        <f t="shared" si="4"/>
        <v>-3.7391042872692308</v>
      </c>
      <c r="N72" s="13">
        <f t="shared" si="5"/>
        <v>1.0725819575809433E-9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2.9094592906831305</v>
      </c>
      <c r="H73" s="10">
        <f t="shared" si="6"/>
        <v>-3.7342703496318177</v>
      </c>
      <c r="I73">
        <f t="shared" si="2"/>
        <v>-44.811244195581814</v>
      </c>
      <c r="K73">
        <f t="shared" si="3"/>
        <v>-3.7342336830973148</v>
      </c>
      <c r="M73">
        <f t="shared" si="4"/>
        <v>-3.7342336830973148</v>
      </c>
      <c r="N73" s="13">
        <f t="shared" si="5"/>
        <v>1.3444347524486456E-9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2.9228313897923544</v>
      </c>
      <c r="H74" s="10">
        <f t="shared" si="6"/>
        <v>-3.7281434652847492</v>
      </c>
      <c r="I74">
        <f t="shared" si="2"/>
        <v>-44.737721583416992</v>
      </c>
      <c r="K74">
        <f t="shared" si="3"/>
        <v>-3.7281047349502008</v>
      </c>
      <c r="M74">
        <f t="shared" si="4"/>
        <v>-3.7281047349502008</v>
      </c>
      <c r="N74" s="13">
        <f t="shared" si="5"/>
        <v>1.5000388142291137E-9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2.9362034889015791</v>
      </c>
      <c r="H75" s="10">
        <f t="shared" si="6"/>
        <v>-3.7208111635587691</v>
      </c>
      <c r="I75">
        <f t="shared" si="2"/>
        <v>-44.649733962705227</v>
      </c>
      <c r="K75">
        <f t="shared" si="3"/>
        <v>-3.7207720773362478</v>
      </c>
      <c r="M75">
        <f t="shared" si="4"/>
        <v>-3.7207720773362478</v>
      </c>
      <c r="N75" s="13">
        <f t="shared" si="5"/>
        <v>1.5277327909802924E-9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2.9495755880108034</v>
      </c>
      <c r="H76" s="10">
        <f t="shared" si="6"/>
        <v>-3.7123264256759279</v>
      </c>
      <c r="I76">
        <f t="shared" si="2"/>
        <v>-44.547917108111136</v>
      </c>
      <c r="K76">
        <f t="shared" si="3"/>
        <v>-3.7122885475295462</v>
      </c>
      <c r="M76">
        <f t="shared" si="4"/>
        <v>-3.7122885475295462</v>
      </c>
      <c r="N76" s="13">
        <f t="shared" si="5"/>
        <v>1.4347539733116556E-9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2.9629476871200273</v>
      </c>
      <c r="H77" s="10">
        <f t="shared" si="6"/>
        <v>-3.7027404884567763</v>
      </c>
      <c r="I77">
        <f t="shared" si="2"/>
        <v>-44.432885861481317</v>
      </c>
      <c r="K77">
        <f t="shared" si="3"/>
        <v>-3.7027052395123339</v>
      </c>
      <c r="M77">
        <f t="shared" si="4"/>
        <v>-3.7027052395123339</v>
      </c>
      <c r="N77" s="13">
        <f t="shared" si="5"/>
        <v>1.2424880843034651E-9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2.9763197862292521</v>
      </c>
      <c r="H78" s="10">
        <f t="shared" si="6"/>
        <v>-3.6921028962221065</v>
      </c>
      <c r="I78">
        <f t="shared" si="2"/>
        <v>-44.305234754665278</v>
      </c>
      <c r="K78">
        <f t="shared" si="3"/>
        <v>-3.6920715563599651</v>
      </c>
      <c r="M78">
        <f t="shared" si="4"/>
        <v>-3.6920715563599651</v>
      </c>
      <c r="N78" s="13">
        <f t="shared" si="5"/>
        <v>9.8218695904402013E-10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2.9896918853384769</v>
      </c>
      <c r="H79" s="10">
        <f t="shared" si="6"/>
        <v>-3.6804615512275465</v>
      </c>
      <c r="I79">
        <f t="shared" si="2"/>
        <v>-44.165538614730558</v>
      </c>
      <c r="K79">
        <f t="shared" si="3"/>
        <v>-3.6804352611125788</v>
      </c>
      <c r="M79">
        <f t="shared" si="4"/>
        <v>-3.6804352611125788</v>
      </c>
      <c r="N79" s="13">
        <f t="shared" si="5"/>
        <v>6.911701450141688E-10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3.0030639844477007</v>
      </c>
      <c r="H80" s="10">
        <f t="shared" si="6"/>
        <v>-3.667862762671132</v>
      </c>
      <c r="I80">
        <f t="shared" si="2"/>
        <v>-44.014353152053587</v>
      </c>
      <c r="K80">
        <f t="shared" si="3"/>
        <v>-3.6678425261763983</v>
      </c>
      <c r="M80">
        <f t="shared" si="4"/>
        <v>-3.6678425261763983</v>
      </c>
      <c r="N80" s="13">
        <f t="shared" si="5"/>
        <v>4.0951571910728058E-10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3.0164360835569251</v>
      </c>
      <c r="H81" s="10">
        <f t="shared" si="6"/>
        <v>-3.6543512943129324</v>
      </c>
      <c r="I81">
        <f t="shared" si="2"/>
        <v>-43.852215531755192</v>
      </c>
      <c r="K81">
        <f t="shared" si="3"/>
        <v>-3.6543379812963632</v>
      </c>
      <c r="M81">
        <f t="shared" si="4"/>
        <v>-3.6543379812963632</v>
      </c>
      <c r="N81" s="13">
        <f t="shared" si="5"/>
        <v>1.7723641017045546E-10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3.0298081826661498</v>
      </c>
      <c r="H82" s="10">
        <f t="shared" si="6"/>
        <v>-3.6399704107447293</v>
      </c>
      <c r="I82">
        <f t="shared" si="2"/>
        <v>-43.679644928936753</v>
      </c>
      <c r="K82">
        <f t="shared" si="3"/>
        <v>-3.6399647601406664</v>
      </c>
      <c r="M82">
        <f t="shared" si="4"/>
        <v>-3.6399647601406664</v>
      </c>
      <c r="N82" s="13">
        <f t="shared" si="5"/>
        <v>3.1929326275424472E-11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3.0431802817753737</v>
      </c>
      <c r="H83" s="10">
        <f t="shared" si="6"/>
        <v>-3.6247619223467722</v>
      </c>
      <c r="I83">
        <f t="shared" si="2"/>
        <v>-43.497143068161265</v>
      </c>
      <c r="K83">
        <f t="shared" si="3"/>
        <v>-3.624764545536582</v>
      </c>
      <c r="M83">
        <f t="shared" si="4"/>
        <v>-3.624764545536582</v>
      </c>
      <c r="N83" s="13">
        <f t="shared" si="5"/>
        <v>6.8811247783115291E-12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3.0565523808845985</v>
      </c>
      <c r="H84" s="10">
        <f t="shared" si="6"/>
        <v>-3.6087662289676099</v>
      </c>
      <c r="I84">
        <f t="shared" ref="I84:I147" si="9">H84*$E$6</f>
        <v>-43.305194747611317</v>
      </c>
      <c r="K84">
        <f t="shared" ref="K84:K147" si="10">(1/2)*($L$9*$L$4*EXP(-$L$7*$O$6*(G84/$O$6-1))-($L$9*$L$6*EXP(-$L$5*$O$6*(G84/$O$6-1))))</f>
        <v>-3.608777613395866</v>
      </c>
      <c r="M84">
        <f t="shared" ref="M84:M147" si="11">(1/2)*($L$9*$O$4*EXP(-$O$8*$O$6*(G84/$O$6-1))-($L$9*$O$7*EXP(-$O$5*$O$6*(G84/$O$6-1))))</f>
        <v>-3.608777613395866</v>
      </c>
      <c r="N84" s="13">
        <f t="shared" ref="N84:N147" si="12">(M84-H84)^2*O84</f>
        <v>1.2960520671829766E-10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3.0699244799938228</v>
      </c>
      <c r="H85" s="10">
        <f t="shared" ref="H85:H148" si="13">-(-$B$4)*(1+D85+$E$5*D85^3)*EXP(-D85)</f>
        <v>-3.5920223623620569</v>
      </c>
      <c r="I85">
        <f t="shared" si="9"/>
        <v>-43.104268348344682</v>
      </c>
      <c r="K85">
        <f t="shared" si="10"/>
        <v>-3.5920428753669915</v>
      </c>
      <c r="M85">
        <f t="shared" si="11"/>
        <v>-3.5920428753669915</v>
      </c>
      <c r="N85" s="13">
        <f t="shared" si="12"/>
        <v>4.2078337144953196E-10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3.0832965791030467</v>
      </c>
      <c r="H86" s="10">
        <f t="shared" si="13"/>
        <v>-3.5745680274214102</v>
      </c>
      <c r="I86">
        <f t="shared" si="9"/>
        <v>-42.894816329056923</v>
      </c>
      <c r="K86">
        <f t="shared" si="10"/>
        <v>-3.574597920250342</v>
      </c>
      <c r="M86">
        <f t="shared" si="11"/>
        <v>-3.574597920250342</v>
      </c>
      <c r="N86" s="13">
        <f t="shared" si="12"/>
        <v>8.9358122154181739E-10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3.0966686782122714</v>
      </c>
      <c r="H87" s="10">
        <f t="shared" si="13"/>
        <v>-3.55643964222911</v>
      </c>
      <c r="I87">
        <f t="shared" si="9"/>
        <v>-42.67727570674932</v>
      </c>
      <c r="K87">
        <f t="shared" si="10"/>
        <v>-3.5564790542115441</v>
      </c>
      <c r="M87">
        <f t="shared" si="11"/>
        <v>-3.5564790542115441</v>
      </c>
      <c r="N87" s="13">
        <f t="shared" si="12"/>
        <v>1.553304359383264E-9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3.1100407773214958</v>
      </c>
      <c r="H88" s="10">
        <f t="shared" si="13"/>
        <v>-3.5376723769741605</v>
      </c>
      <c r="I88">
        <f t="shared" si="9"/>
        <v>-42.452068523689924</v>
      </c>
      <c r="K88">
        <f t="shared" si="10"/>
        <v>-3.5377213398271112</v>
      </c>
      <c r="M88">
        <f t="shared" si="11"/>
        <v>-3.5377213398271112</v>
      </c>
      <c r="N88" s="13">
        <f t="shared" si="12"/>
        <v>2.3973609690768963E-9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3.1234128764307205</v>
      </c>
      <c r="H89" s="10">
        <f t="shared" si="13"/>
        <v>-3.5183001917537498</v>
      </c>
      <c r="I89">
        <f t="shared" si="9"/>
        <v>-42.219602301045001</v>
      </c>
      <c r="K89">
        <f t="shared" si="10"/>
        <v>-3.5183586339955633</v>
      </c>
      <c r="M89">
        <f t="shared" si="11"/>
        <v>-3.5183586339955633</v>
      </c>
      <c r="N89" s="13">
        <f t="shared" si="12"/>
        <v>3.4154956281882559E-9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3.1367849755399444</v>
      </c>
      <c r="H90" s="10">
        <f t="shared" si="13"/>
        <v>-3.4983558732956808</v>
      </c>
      <c r="I90">
        <f t="shared" si="9"/>
        <v>-41.980270479548167</v>
      </c>
      <c r="K90">
        <f t="shared" si="10"/>
        <v>-3.4984236247463407</v>
      </c>
      <c r="M90">
        <f t="shared" si="11"/>
        <v>-3.4984236247463407</v>
      </c>
      <c r="N90" s="13">
        <f t="shared" si="12"/>
        <v>4.5902590665288015E-9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3.1501570746491692</v>
      </c>
      <c r="H91" s="10">
        <f t="shared" si="13"/>
        <v>-3.4778710706303815</v>
      </c>
      <c r="I91">
        <f t="shared" si="9"/>
        <v>-41.734452847564576</v>
      </c>
      <c r="K91">
        <f t="shared" si="10"/>
        <v>-3.4779478669778281</v>
      </c>
      <c r="M91">
        <f t="shared" si="11"/>
        <v>-3.4779478669778281</v>
      </c>
      <c r="N91" s="13">
        <f t="shared" si="12"/>
        <v>5.8976789811415356E-9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3.1635291737583935</v>
      </c>
      <c r="H92" s="10">
        <f t="shared" si="13"/>
        <v>-3.4568763297414771</v>
      </c>
      <c r="I92">
        <f t="shared" si="9"/>
        <v>-41.482515956897728</v>
      </c>
      <c r="K92">
        <f t="shared" si="10"/>
        <v>-3.4569618171549985</v>
      </c>
      <c r="M92">
        <f t="shared" si="11"/>
        <v>-3.4569618171549985</v>
      </c>
      <c r="N92" s="13">
        <f t="shared" si="12"/>
        <v>7.308097870584745E-9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3.1769012728676178</v>
      </c>
      <c r="H93" s="10">
        <f t="shared" si="13"/>
        <v>-3.4354011272231375</v>
      </c>
      <c r="I93">
        <f t="shared" si="9"/>
        <v>-41.22481352667765</v>
      </c>
      <c r="K93">
        <f t="shared" si="10"/>
        <v>-3.4354948669962724</v>
      </c>
      <c r="M93">
        <f t="shared" si="11"/>
        <v>-3.4354948669962724</v>
      </c>
      <c r="N93" s="13">
        <f t="shared" si="12"/>
        <v>8.787145067377088E-9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3.1902733719768421</v>
      </c>
      <c r="H94" s="10">
        <f t="shared" si="13"/>
        <v>-3.4134739029716257</v>
      </c>
      <c r="I94">
        <f t="shared" si="9"/>
        <v>-40.961686835659506</v>
      </c>
      <c r="K94">
        <f t="shared" si="10"/>
        <v>-3.4135753761783958</v>
      </c>
      <c r="M94">
        <f t="shared" si="11"/>
        <v>-3.4135753761783958</v>
      </c>
      <c r="N94" s="13">
        <f t="shared" si="12"/>
        <v>1.029681169221145E-8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3.2036454710860669</v>
      </c>
      <c r="H95" s="10">
        <f t="shared" si="13"/>
        <v>-3.3911220919377665</v>
      </c>
      <c r="I95">
        <f t="shared" si="9"/>
        <v>-40.693465103253196</v>
      </c>
      <c r="K95">
        <f t="shared" si="10"/>
        <v>-3.391230704087286</v>
      </c>
      <c r="M95">
        <f t="shared" si="11"/>
        <v>-3.391230704087286</v>
      </c>
      <c r="N95" s="13">
        <f t="shared" si="12"/>
        <v>1.1796599023249659E-8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3.2170175701952908</v>
      </c>
      <c r="H96" s="10">
        <f t="shared" si="13"/>
        <v>-3.3683721549663161</v>
      </c>
      <c r="I96">
        <f t="shared" si="9"/>
        <v>-40.420465859595794</v>
      </c>
      <c r="K96">
        <f t="shared" si="10"/>
        <v>-3.3684872406420694</v>
      </c>
      <c r="M96">
        <f t="shared" si="11"/>
        <v>-3.3684872406420694</v>
      </c>
      <c r="N96" s="13">
        <f t="shared" si="12"/>
        <v>1.3244712763581253E-8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3.2303896693045151</v>
      </c>
      <c r="H97" s="10">
        <f t="shared" si="13"/>
        <v>-3.3452496087475194</v>
      </c>
      <c r="I97">
        <f t="shared" si="9"/>
        <v>-40.142995304970235</v>
      </c>
      <c r="K97">
        <f t="shared" si="10"/>
        <v>-3.3453704362186794</v>
      </c>
      <c r="M97">
        <f t="shared" si="11"/>
        <v>-3.3453704362186794</v>
      </c>
      <c r="N97" s="13">
        <f t="shared" si="12"/>
        <v>1.4599277786904784E-8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3.2437617684137399</v>
      </c>
      <c r="H98" s="10">
        <f t="shared" si="13"/>
        <v>-3.3217790549054587</v>
      </c>
      <c r="I98">
        <f t="shared" si="9"/>
        <v>-39.861348658865502</v>
      </c>
      <c r="K98">
        <f t="shared" si="10"/>
        <v>-3.3219048306987373</v>
      </c>
      <c r="M98">
        <f t="shared" si="11"/>
        <v>-3.3219048306987373</v>
      </c>
      <c r="N98" s="13">
        <f t="shared" si="12"/>
        <v>1.5819550174876117E-8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3.2571338675229637</v>
      </c>
      <c r="H99" s="10">
        <f t="shared" si="13"/>
        <v>-3.2979842082471458</v>
      </c>
      <c r="I99">
        <f t="shared" si="9"/>
        <v>-39.575810498965751</v>
      </c>
      <c r="K99">
        <f t="shared" si="10"/>
        <v>-3.2981140816686403</v>
      </c>
      <c r="M99">
        <f t="shared" si="11"/>
        <v>-3.2981140816686403</v>
      </c>
      <c r="N99" s="13">
        <f t="shared" si="12"/>
        <v>1.6867105610690272E-8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3.2705059666321885</v>
      </c>
      <c r="H100" s="10">
        <f t="shared" si="13"/>
        <v>-3.2738879241956353</v>
      </c>
      <c r="I100">
        <f t="shared" si="9"/>
        <v>-39.286655090347622</v>
      </c>
      <c r="K100">
        <f t="shared" si="10"/>
        <v>-3.2740209917931131</v>
      </c>
      <c r="M100">
        <f t="shared" si="11"/>
        <v>-3.2740209917931131</v>
      </c>
      <c r="N100" s="13">
        <f t="shared" si="12"/>
        <v>1.770698549850747E-8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3.2838780657414128</v>
      </c>
      <c r="H101" s="10">
        <f t="shared" si="13"/>
        <v>-3.2495122254298416</v>
      </c>
      <c r="I101">
        <f t="shared" si="9"/>
        <v>-38.994146705158101</v>
      </c>
      <c r="K101">
        <f t="shared" si="10"/>
        <v>-3.2496475353867771</v>
      </c>
      <c r="M101">
        <f t="shared" si="11"/>
        <v>-3.2496475353867771</v>
      </c>
      <c r="N101" s="13">
        <f t="shared" si="12"/>
        <v>1.8308784445872703E-8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3.2972501648506367</v>
      </c>
      <c r="H102" s="10">
        <f t="shared" si="13"/>
        <v>-3.2248783277531068</v>
      </c>
      <c r="I102">
        <f t="shared" si="9"/>
        <v>-38.698539933037281</v>
      </c>
      <c r="K102">
        <f t="shared" si="10"/>
        <v>-3.2250148842066597</v>
      </c>
      <c r="M102">
        <f t="shared" si="11"/>
        <v>-3.2250148842066597</v>
      </c>
      <c r="N102" s="13">
        <f t="shared" si="12"/>
        <v>1.8647665006952802E-8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3.3106222639598615</v>
      </c>
      <c r="H103" s="10">
        <f t="shared" si="13"/>
        <v>-3.200006665211983</v>
      </c>
      <c r="I103">
        <f t="shared" si="9"/>
        <v>-38.400079982543794</v>
      </c>
      <c r="K103">
        <f t="shared" si="10"/>
        <v>-3.200143432487859</v>
      </c>
      <c r="M103">
        <f t="shared" si="11"/>
        <v>-3.200143432487859</v>
      </c>
      <c r="N103" s="13">
        <f t="shared" si="12"/>
        <v>1.8705287750564279E-8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3.3239943630690862</v>
      </c>
      <c r="H104" s="10">
        <f t="shared" si="13"/>
        <v>-3.1749169144860931</v>
      </c>
      <c r="I104">
        <f t="shared" si="9"/>
        <v>-38.099002973833116</v>
      </c>
      <c r="K104">
        <f t="shared" si="10"/>
        <v>-3.175052821244047</v>
      </c>
      <c r="M104">
        <f t="shared" si="11"/>
        <v>-3.175052821244047</v>
      </c>
      <c r="N104" s="13">
        <f t="shared" si="12"/>
        <v>1.8470646857520876E-8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3.3373664621783101</v>
      </c>
      <c r="H105" s="10">
        <f t="shared" si="13"/>
        <v>-3.1496280185694063</v>
      </c>
      <c r="I105">
        <f t="shared" si="9"/>
        <v>-37.79553622283288</v>
      </c>
      <c r="K105">
        <f t="shared" si="10"/>
        <v>-3.1497619618537609</v>
      </c>
      <c r="M105">
        <f t="shared" si="11"/>
        <v>-3.1497619618537609</v>
      </c>
      <c r="N105" s="13">
        <f t="shared" si="12"/>
        <v>1.7940803423687897E-8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3.3507385612875344</v>
      </c>
      <c r="H106" s="10">
        <f t="shared" si="13"/>
        <v>-3.1241582097626663</v>
      </c>
      <c r="I106">
        <f t="shared" si="9"/>
        <v>-37.489898517152</v>
      </c>
      <c r="K106">
        <f t="shared" si="10"/>
        <v>-3.1242890589529466</v>
      </c>
      <c r="M106">
        <f t="shared" si="11"/>
        <v>-3.1242890589529466</v>
      </c>
      <c r="N106" s="13">
        <f t="shared" si="12"/>
        <v>1.7121510597004914E-8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3.3641106603967592</v>
      </c>
      <c r="H107" s="10">
        <f t="shared" si="13"/>
        <v>-3.098525031996219</v>
      </c>
      <c r="I107">
        <f t="shared" si="9"/>
        <v>-37.182300383954626</v>
      </c>
      <c r="K107">
        <f t="shared" si="10"/>
        <v>-3.0986516326536</v>
      </c>
      <c r="M107">
        <f t="shared" si="11"/>
        <v>-3.0986516326536</v>
      </c>
      <c r="N107" s="13">
        <f t="shared" si="12"/>
        <v>1.6027726449305204E-8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3.3774827595059831</v>
      </c>
      <c r="H108" s="10">
        <f t="shared" si="13"/>
        <v>-3.0727453625019296</v>
      </c>
      <c r="I108">
        <f t="shared" si="9"/>
        <v>-36.872944350023154</v>
      </c>
      <c r="K108">
        <f t="shared" si="10"/>
        <v>-3.0728665401077793</v>
      </c>
      <c r="M108">
        <f t="shared" si="11"/>
        <v>-3.0728665401077793</v>
      </c>
      <c r="N108" s="13">
        <f t="shared" si="12"/>
        <v>1.4684012159445995E-8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3.3908548586152079</v>
      </c>
      <c r="H109" s="10">
        <f t="shared" si="13"/>
        <v>-3.0468354328524048</v>
      </c>
      <c r="I109">
        <f t="shared" si="9"/>
        <v>-36.562025194228859</v>
      </c>
      <c r="K109">
        <f t="shared" si="10"/>
        <v>-3.0469499964357185</v>
      </c>
      <c r="M109">
        <f t="shared" si="11"/>
        <v>-3.0469499964357185</v>
      </c>
      <c r="N109" s="13">
        <f t="shared" si="12"/>
        <v>1.3124814621684845E-8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3.4042269577244322</v>
      </c>
      <c r="H110" s="10">
        <f t="shared" si="13"/>
        <v>-3.0208108493852035</v>
      </c>
      <c r="I110">
        <f t="shared" si="9"/>
        <v>-36.249730192622444</v>
      </c>
      <c r="K110">
        <f t="shared" si="10"/>
        <v>-3.0209175950362885</v>
      </c>
      <c r="M110">
        <f t="shared" si="11"/>
        <v>-3.0209175950362885</v>
      </c>
      <c r="N110" s="13">
        <f t="shared" si="12"/>
        <v>1.1394634025568763E-8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3.4175990568336561</v>
      </c>
      <c r="H111" s="10">
        <f t="shared" si="13"/>
        <v>-2.9946866130292773</v>
      </c>
      <c r="I111">
        <f t="shared" si="9"/>
        <v>-35.936239356351329</v>
      </c>
      <c r="K111">
        <f t="shared" si="10"/>
        <v>-2.9947843272974728</v>
      </c>
      <c r="M111">
        <f t="shared" si="11"/>
        <v>-2.9947843272974728</v>
      </c>
      <c r="N111" s="13">
        <f t="shared" si="12"/>
        <v>9.5480782089806046E-9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3.4309711559428808</v>
      </c>
      <c r="H112" s="10">
        <f t="shared" si="13"/>
        <v>-2.9684771385503863</v>
      </c>
      <c r="I112">
        <f t="shared" si="9"/>
        <v>-35.621725662604632</v>
      </c>
      <c r="K112">
        <f t="shared" si="10"/>
        <v>-2.9685646017240597</v>
      </c>
      <c r="M112">
        <f t="shared" si="11"/>
        <v>-2.9685646017240597</v>
      </c>
      <c r="N112" s="13">
        <f t="shared" si="12"/>
        <v>7.6498067490169142E-6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3.4443432550521056</v>
      </c>
      <c r="H113" s="10">
        <f t="shared" si="13"/>
        <v>-2.9421962732317914</v>
      </c>
      <c r="I113">
        <f t="shared" si="9"/>
        <v>-35.306355278781496</v>
      </c>
      <c r="K113">
        <f t="shared" si="10"/>
        <v>-2.9422722624992881</v>
      </c>
      <c r="M113">
        <f t="shared" si="11"/>
        <v>-2.9422722624992881</v>
      </c>
      <c r="N113" s="13">
        <f t="shared" si="12"/>
        <v>5.7743687746750698E-6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3.4577153541613295</v>
      </c>
      <c r="H114" s="10">
        <f t="shared" si="13"/>
        <v>-2.9158573150060763</v>
      </c>
      <c r="I114">
        <f t="shared" si="9"/>
        <v>-34.990287780072919</v>
      </c>
      <c r="K114">
        <f t="shared" si="10"/>
        <v>-2.9159206074966448</v>
      </c>
      <c r="M114">
        <f t="shared" si="11"/>
        <v>-2.9159206074966448</v>
      </c>
      <c r="N114" s="13">
        <f t="shared" si="12"/>
        <v>4.0059393623735766E-6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3.4710874532705538</v>
      </c>
      <c r="H115" s="10">
        <f t="shared" si="13"/>
        <v>-2.8894730300535296</v>
      </c>
      <c r="I115">
        <f t="shared" si="9"/>
        <v>-34.673676360642354</v>
      </c>
      <c r="K115">
        <f t="shared" si="10"/>
        <v>-2.8895224057576216</v>
      </c>
      <c r="M115">
        <f t="shared" si="11"/>
        <v>-2.8895224057576216</v>
      </c>
      <c r="N115" s="13">
        <f t="shared" si="12"/>
        <v>2.4379601545832218E-9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3.4844595523797786</v>
      </c>
      <c r="H116" s="10">
        <f t="shared" si="13"/>
        <v>-2.863055669882081</v>
      </c>
      <c r="I116">
        <f t="shared" si="9"/>
        <v>-34.356668038584971</v>
      </c>
      <c r="K116">
        <f t="shared" si="10"/>
        <v>-2.8630899144507707</v>
      </c>
      <c r="M116">
        <f t="shared" si="11"/>
        <v>-2.8630899144507707</v>
      </c>
      <c r="N116" s="13">
        <f t="shared" si="12"/>
        <v>1.1726904847375552E-9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3.4978316514890024</v>
      </c>
      <c r="H117" s="10">
        <f t="shared" si="13"/>
        <v>-2.8366169879033896</v>
      </c>
      <c r="I117">
        <f t="shared" si="9"/>
        <v>-34.039403854840671</v>
      </c>
      <c r="K117">
        <f t="shared" si="10"/>
        <v>-2.83663489532693</v>
      </c>
      <c r="M117">
        <f t="shared" si="11"/>
        <v>-2.83663489532693</v>
      </c>
      <c r="N117" s="13">
        <f t="shared" si="12"/>
        <v>3.2067581785756966E-10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3.5112037505982272</v>
      </c>
      <c r="H118" s="10">
        <f t="shared" si="13"/>
        <v>-2.8101682555192848</v>
      </c>
      <c r="I118">
        <f t="shared" si="9"/>
        <v>-33.722019066231418</v>
      </c>
      <c r="K118">
        <f t="shared" si="10"/>
        <v>-2.8101686306851228</v>
      </c>
      <c r="M118">
        <f t="shared" si="11"/>
        <v>-2.8101686306851228</v>
      </c>
      <c r="N118" s="13">
        <f t="shared" si="12"/>
        <v>1.407494059657653E-13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3.5245758497074515</v>
      </c>
      <c r="H119" s="10">
        <f t="shared" si="13"/>
        <v>-2.7837202777323573</v>
      </c>
      <c r="I119">
        <f t="shared" si="9"/>
        <v>-33.404643332788289</v>
      </c>
      <c r="K119">
        <f t="shared" si="10"/>
        <v>-2.7837019388631998</v>
      </c>
      <c r="M119">
        <f t="shared" si="11"/>
        <v>-2.7837019388631998</v>
      </c>
      <c r="N119" s="13">
        <f t="shared" si="12"/>
        <v>3.3631412197498217E-10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3.5379479488166754</v>
      </c>
      <c r="H120" s="10">
        <f t="shared" si="13"/>
        <v>-2.75728340829414</v>
      </c>
      <c r="I120">
        <f t="shared" si="9"/>
        <v>-33.087400899529683</v>
      </c>
      <c r="K120">
        <f t="shared" si="10"/>
        <v>-2.7572451892668659</v>
      </c>
      <c r="M120">
        <f t="shared" si="11"/>
        <v>-2.7572451892668659</v>
      </c>
      <c r="N120" s="13">
        <f t="shared" si="12"/>
        <v>1.4606940457767095E-9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3.5513200479259002</v>
      </c>
      <c r="H121" s="10">
        <f t="shared" si="13"/>
        <v>-2.7308675644039355</v>
      </c>
      <c r="I121">
        <f t="shared" si="9"/>
        <v>-32.770410772847228</v>
      </c>
      <c r="K121">
        <f t="shared" si="10"/>
        <v>-2.7308083169504154</v>
      </c>
      <c r="M121">
        <f t="shared" si="11"/>
        <v>-2.7308083169504154</v>
      </c>
      <c r="N121" s="13">
        <f t="shared" si="12"/>
        <v>3.5102607486223787E-9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3.5646921470351249</v>
      </c>
      <c r="H122" s="10">
        <f t="shared" si="13"/>
        <v>-2.7044822409709992</v>
      </c>
      <c r="I122">
        <f t="shared" si="9"/>
        <v>-32.453786891651987</v>
      </c>
      <c r="K122">
        <f t="shared" si="10"/>
        <v>-2.7044008367620624</v>
      </c>
      <c r="M122">
        <f t="shared" si="11"/>
        <v>-2.7044008367620624</v>
      </c>
      <c r="N122" s="13">
        <f t="shared" si="12"/>
        <v>6.6266452326203156E-9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3.5780642461443488</v>
      </c>
      <c r="H123" s="10">
        <f t="shared" si="13"/>
        <v>-2.6781365244524369</v>
      </c>
      <c r="I123">
        <f t="shared" si="9"/>
        <v>-32.137638293429241</v>
      </c>
      <c r="K123">
        <f t="shared" si="10"/>
        <v>-2.6780318570664008</v>
      </c>
      <c r="M123">
        <f t="shared" si="11"/>
        <v>-2.6780318570664008</v>
      </c>
      <c r="N123" s="13">
        <f t="shared" si="12"/>
        <v>1.0955261699628874E-8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3.5914363452535731</v>
      </c>
      <c r="H124" s="10">
        <f t="shared" si="13"/>
        <v>-2.6518391062788322</v>
      </c>
      <c r="I124">
        <f t="shared" si="9"/>
        <v>-31.822069275345989</v>
      </c>
      <c r="K124">
        <f t="shared" si="10"/>
        <v>-2.6517100930561979</v>
      </c>
      <c r="M124">
        <f t="shared" si="11"/>
        <v>-2.6517100930561979</v>
      </c>
      <c r="N124" s="13">
        <f t="shared" si="12"/>
        <v>1.6644411614504627E-8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3.6048084443627979</v>
      </c>
      <c r="H125" s="10">
        <f t="shared" si="13"/>
        <v>-2.6255982958792896</v>
      </c>
      <c r="I125">
        <f t="shared" si="9"/>
        <v>-31.507179550551477</v>
      </c>
      <c r="K125">
        <f t="shared" si="10"/>
        <v>-2.6254438796653519</v>
      </c>
      <c r="M125">
        <f t="shared" si="11"/>
        <v>-2.6254438796653519</v>
      </c>
      <c r="N125" s="13">
        <f t="shared" si="12"/>
        <v>2.3844367126868038E-8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3.6181805434720218</v>
      </c>
      <c r="H126" s="10">
        <f t="shared" si="13"/>
        <v>-2.5994220333172811</v>
      </c>
      <c r="I126">
        <f t="shared" si="9"/>
        <v>-31.193064399807373</v>
      </c>
      <c r="K126">
        <f t="shared" si="10"/>
        <v>-2.5992411840945375</v>
      </c>
      <c r="M126">
        <f t="shared" si="11"/>
        <v>-2.5992411840945375</v>
      </c>
      <c r="N126" s="13">
        <f t="shared" si="12"/>
        <v>3.2706441366938485E-8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3.6315526425812465</v>
      </c>
      <c r="H127" s="10">
        <f t="shared" si="13"/>
        <v>-2.5733179015483207</v>
      </c>
      <c r="I127">
        <f t="shared" si="9"/>
        <v>-30.879814818579849</v>
      </c>
      <c r="K127">
        <f t="shared" si="10"/>
        <v>-2.5731096179606827</v>
      </c>
      <c r="M127">
        <f t="shared" si="11"/>
        <v>-2.5731096179606827</v>
      </c>
      <c r="N127" s="13">
        <f t="shared" si="12"/>
        <v>4.3382052879366896E-8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3.6449247416904709</v>
      </c>
      <c r="H128" s="10">
        <f t="shared" si="13"/>
        <v>-2.5472931383102506</v>
      </c>
      <c r="I128">
        <f t="shared" si="9"/>
        <v>-30.567517659723009</v>
      </c>
      <c r="K128">
        <f t="shared" si="10"/>
        <v>-2.5470564490811829</v>
      </c>
      <c r="M128">
        <f t="shared" si="11"/>
        <v>-2.5470564490811829</v>
      </c>
      <c r="N128" s="13">
        <f t="shared" si="12"/>
        <v>5.6021791156672283E-8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3.6582968407996947</v>
      </c>
      <c r="H129" s="10">
        <f t="shared" si="13"/>
        <v>-2.52135464765658</v>
      </c>
      <c r="I129">
        <f t="shared" si="9"/>
        <v>-30.256255771878962</v>
      </c>
      <c r="K129">
        <f t="shared" si="10"/>
        <v>-2.5210886129033758</v>
      </c>
      <c r="M129">
        <f t="shared" si="11"/>
        <v>-2.5210886129033758</v>
      </c>
      <c r="N129" s="13">
        <f t="shared" si="12"/>
        <v>7.0774489912415231E-8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3.6716689399089195</v>
      </c>
      <c r="H130" s="10">
        <f t="shared" si="13"/>
        <v>-2.4955090111430365</v>
      </c>
      <c r="I130">
        <f t="shared" si="9"/>
        <v>-29.946108133716436</v>
      </c>
      <c r="K130">
        <f t="shared" si="10"/>
        <v>-2.4952127235895465</v>
      </c>
      <c r="M130">
        <f t="shared" si="11"/>
        <v>-2.4952127235895465</v>
      </c>
      <c r="N130" s="13">
        <f t="shared" si="12"/>
        <v>8.7786314353079097E-8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3.6850410390181438</v>
      </c>
      <c r="H131" s="10">
        <f t="shared" si="13"/>
        <v>-2.4697624986772508</v>
      </c>
      <c r="I131">
        <f t="shared" si="9"/>
        <v>-29.63714998412701</v>
      </c>
      <c r="K131">
        <f t="shared" si="10"/>
        <v>-2.4694350847674298</v>
      </c>
      <c r="M131">
        <f t="shared" si="11"/>
        <v>-2.4694350847674298</v>
      </c>
      <c r="N131" s="13">
        <f t="shared" si="12"/>
        <v>1.0719986834430696E-7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3.6984131381273682</v>
      </c>
      <c r="H132" s="10">
        <f t="shared" si="13"/>
        <v>-2.4441210790411514</v>
      </c>
      <c r="I132">
        <f t="shared" si="9"/>
        <v>-29.329452948493817</v>
      </c>
      <c r="K132">
        <f t="shared" si="10"/>
        <v>-2.4437616999558802</v>
      </c>
      <c r="M132">
        <f t="shared" si="11"/>
        <v>-2.4437616999558802</v>
      </c>
      <c r="N132" s="13">
        <f t="shared" si="12"/>
        <v>1.2915332693034434E-7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3.7117852372365925</v>
      </c>
      <c r="H133" s="10">
        <f t="shared" si="13"/>
        <v>-2.4185904300954517</v>
      </c>
      <c r="I133">
        <f t="shared" si="9"/>
        <v>-29.023085161145421</v>
      </c>
      <c r="K133">
        <f t="shared" si="10"/>
        <v>-2.4181982826751169</v>
      </c>
      <c r="M133">
        <f t="shared" si="11"/>
        <v>-2.4181982826751169</v>
      </c>
      <c r="N133" s="13">
        <f t="shared" si="12"/>
        <v>1.5377959927521976E-7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3.7251573363458172</v>
      </c>
      <c r="H134" s="10">
        <f t="shared" si="13"/>
        <v>-2.3931759486753035</v>
      </c>
      <c r="I134">
        <f t="shared" si="9"/>
        <v>-28.718111384103644</v>
      </c>
      <c r="K134">
        <f t="shared" si="10"/>
        <v>-2.3927502662507019</v>
      </c>
      <c r="M134">
        <f t="shared" si="11"/>
        <v>-2.3927502662507019</v>
      </c>
      <c r="N134" s="13">
        <f t="shared" si="12"/>
        <v>1.8120552661470916E-7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3.7385294354550411</v>
      </c>
      <c r="H135" s="10">
        <f t="shared" si="13"/>
        <v>-2.3678827601859731</v>
      </c>
      <c r="I135">
        <f t="shared" si="9"/>
        <v>-28.414593122231679</v>
      </c>
      <c r="K135">
        <f t="shared" si="10"/>
        <v>-2.3674228133201125</v>
      </c>
      <c r="M135">
        <f t="shared" si="11"/>
        <v>-2.3674228133201125</v>
      </c>
      <c r="N135" s="13">
        <f t="shared" si="12"/>
        <v>2.1155111941498354E-7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3.7519015345642659</v>
      </c>
      <c r="H136" s="10">
        <f t="shared" si="13"/>
        <v>-2.3427157279071236</v>
      </c>
      <c r="I136">
        <f t="shared" si="9"/>
        <v>-28.112588734885485</v>
      </c>
      <c r="K136">
        <f t="shared" si="10"/>
        <v>-2.3422208250505334</v>
      </c>
      <c r="M136">
        <f t="shared" si="11"/>
        <v>-2.3422208250505334</v>
      </c>
      <c r="N136" s="13">
        <f t="shared" si="12"/>
        <v>2.4492883746109199E-7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3.7652736336734902</v>
      </c>
      <c r="H137" s="10">
        <f t="shared" si="13"/>
        <v>-2.3176794620140728</v>
      </c>
      <c r="I137">
        <f t="shared" si="9"/>
        <v>-27.812153544168872</v>
      </c>
      <c r="K137">
        <f t="shared" si="10"/>
        <v>-2.3171489500762723</v>
      </c>
      <c r="M137">
        <f t="shared" si="11"/>
        <v>-2.3171489500762723</v>
      </c>
      <c r="N137" s="13">
        <f t="shared" si="12"/>
        <v>2.8144291614885773E-7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3.7786457327827141</v>
      </c>
      <c r="H138" s="10">
        <f t="shared" si="13"/>
        <v>-2.2927783283241499</v>
      </c>
      <c r="I138">
        <f t="shared" si="9"/>
        <v>-27.513339939889796</v>
      </c>
      <c r="K138">
        <f t="shared" si="10"/>
        <v>-2.2922115931639215</v>
      </c>
      <c r="M138">
        <f t="shared" si="11"/>
        <v>-2.2922115931639215</v>
      </c>
      <c r="N138" s="13">
        <f t="shared" si="12"/>
        <v>3.2118874183901442E-7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3.7920178318919389</v>
      </c>
      <c r="H139" s="10">
        <f t="shared" si="13"/>
        <v>-2.2680164567760599</v>
      </c>
      <c r="I139">
        <f t="shared" si="9"/>
        <v>-27.216197481312719</v>
      </c>
      <c r="K139">
        <f t="shared" si="10"/>
        <v>-2.2674129236131799</v>
      </c>
      <c r="M139">
        <f t="shared" si="11"/>
        <v>-2.2674129236131799</v>
      </c>
      <c r="N139" s="13">
        <f t="shared" si="12"/>
        <v>3.6425227869590851E-7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3.8053899310011632</v>
      </c>
      <c r="H140" s="10">
        <f t="shared" si="13"/>
        <v>-2.2433977496499309</v>
      </c>
      <c r="I140">
        <f t="shared" si="9"/>
        <v>-26.920772995799169</v>
      </c>
      <c r="K140">
        <f t="shared" si="10"/>
        <v>-2.2427568834010509</v>
      </c>
      <c r="M140">
        <f t="shared" si="11"/>
        <v>-2.2427568834010509</v>
      </c>
      <c r="N140" s="13">
        <f t="shared" si="12"/>
        <v>4.1070954895343797E-7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3.8187620301103875</v>
      </c>
      <c r="H141" s="10">
        <f t="shared" si="13"/>
        <v>-2.2189258895355226</v>
      </c>
      <c r="I141">
        <f t="shared" si="9"/>
        <v>-26.62711067442627</v>
      </c>
      <c r="K141">
        <f t="shared" si="10"/>
        <v>-2.2182471950768416</v>
      </c>
      <c r="M141">
        <f t="shared" si="11"/>
        <v>-2.2182471950768416</v>
      </c>
      <c r="N141" s="13">
        <f t="shared" si="12"/>
        <v>4.6062616824424374E-7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3.8321341292196118</v>
      </c>
      <c r="H142" s="10">
        <f t="shared" si="13"/>
        <v>-2.1946043470558574</v>
      </c>
      <c r="I142">
        <f t="shared" si="9"/>
        <v>-26.335252164670287</v>
      </c>
      <c r="K142">
        <f t="shared" si="10"/>
        <v>-2.1938873694152456</v>
      </c>
      <c r="M142">
        <f t="shared" si="11"/>
        <v>-2.1938873694152456</v>
      </c>
      <c r="N142" s="13">
        <f t="shared" si="12"/>
        <v>5.1405693713717428E-7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3.8455062283288366</v>
      </c>
      <c r="H143" s="10">
        <f t="shared" si="13"/>
        <v>-2.1704363883533282</v>
      </c>
      <c r="I143">
        <f t="shared" si="9"/>
        <v>-26.045236660239937</v>
      </c>
      <c r="K143">
        <f t="shared" si="10"/>
        <v>-2.1696807128345652</v>
      </c>
      <c r="M143">
        <f t="shared" si="11"/>
        <v>-2.1696807128345652</v>
      </c>
      <c r="N143" s="13">
        <f t="shared" si="12"/>
        <v>5.7104548965771141E-7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3.8588783274380605</v>
      </c>
      <c r="H144" s="10">
        <f t="shared" si="13"/>
        <v>-2.146425082345166</v>
      </c>
      <c r="I144">
        <f t="shared" si="9"/>
        <v>-25.757100988141993</v>
      </c>
      <c r="K144">
        <f t="shared" si="10"/>
        <v>-2.1456303345869019</v>
      </c>
      <c r="M144">
        <f t="shared" si="11"/>
        <v>-2.1456303345869019</v>
      </c>
      <c r="N144" s="13">
        <f t="shared" si="12"/>
        <v>6.3162399926590486E-7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3.8722504265472848</v>
      </c>
      <c r="H145" s="10">
        <f t="shared" si="13"/>
        <v>-2.1225733077549176</v>
      </c>
      <c r="I145">
        <f t="shared" si="9"/>
        <v>-25.470879693059011</v>
      </c>
      <c r="K145">
        <f t="shared" si="10"/>
        <v>-2.1217391537269714</v>
      </c>
      <c r="M145">
        <f t="shared" si="11"/>
        <v>-2.1217391537269714</v>
      </c>
      <c r="N145" s="13">
        <f t="shared" si="12"/>
        <v>6.9581294233883109E-7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3.8856225256565096</v>
      </c>
      <c r="H146" s="10">
        <f t="shared" si="13"/>
        <v>-2.0988837599264412</v>
      </c>
      <c r="I146">
        <f t="shared" si="9"/>
        <v>-25.186605119117296</v>
      </c>
      <c r="K146">
        <f t="shared" si="10"/>
        <v>-2.0980099058660349</v>
      </c>
      <c r="M146">
        <f t="shared" si="11"/>
        <v>-2.0980099058660349</v>
      </c>
      <c r="N146" s="13">
        <f t="shared" si="12"/>
        <v>7.6362091888857446E-7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3.8989946247657334</v>
      </c>
      <c r="H147" s="10">
        <f t="shared" si="13"/>
        <v>-2.0753589574267166</v>
      </c>
      <c r="I147">
        <f t="shared" si="9"/>
        <v>-24.904307489120598</v>
      </c>
      <c r="K147">
        <f t="shared" si="10"/>
        <v>-2.0744451497171825</v>
      </c>
      <c r="M147">
        <f t="shared" si="11"/>
        <v>-2.0744451497171825</v>
      </c>
      <c r="N147" s="13">
        <f t="shared" si="12"/>
        <v>8.3504453000393406E-7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3.9123667238749582</v>
      </c>
      <c r="H148" s="10">
        <f t="shared" si="13"/>
        <v>-2.0520012484436059</v>
      </c>
      <c r="I148">
        <f t="shared" ref="I148:I211" si="16">H148*$E$6</f>
        <v>-24.62401498132327</v>
      </c>
      <c r="K148">
        <f t="shared" ref="K148:K211" si="17">(1/2)*($L$9*$L$4*EXP(-$L$7*$O$6*(G148/$O$6-1))-($L$9*$L$6*EXP(-$L$5*$O$6*(G148/$O$6-1))))</f>
        <v>-2.0510472734381016</v>
      </c>
      <c r="M148">
        <f t="shared" ref="M148:M211" si="18">(1/2)*($L$9*$O$4*EXP(-$O$8*$O$6*(G148/$O$6-1))-($L$9*$O$7*EXP(-$O$5*$O$6*(G148/$O$6-1))))</f>
        <v>-2.0510472734381016</v>
      </c>
      <c r="N148" s="13">
        <f t="shared" ref="N148:N211" si="19">(M148-H148)^2*O148</f>
        <v>9.1006831112695786E-7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3.9257388229841825</v>
      </c>
      <c r="H149" s="10">
        <f t="shared" ref="H149:H212" si="20">-(-$B$4)*(1+D149+$E$5*D149^3)*EXP(-D149)</f>
        <v>-2.0288128169845203</v>
      </c>
      <c r="I149">
        <f t="shared" si="16"/>
        <v>-24.345753803814244</v>
      </c>
      <c r="K149">
        <f t="shared" si="17"/>
        <v>-2.0278185007772529</v>
      </c>
      <c r="M149">
        <f t="shared" si="18"/>
        <v>-2.0278185007772529</v>
      </c>
      <c r="N149" s="13">
        <f t="shared" si="19"/>
        <v>9.8866472003466809E-7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3.9391109220934069</v>
      </c>
      <c r="H150" s="10">
        <f t="shared" si="20"/>
        <v>-2.0057956888817952</v>
      </c>
      <c r="I150">
        <f t="shared" si="16"/>
        <v>-24.069548266581542</v>
      </c>
      <c r="K150">
        <f t="shared" si="17"/>
        <v>-2.0047608970291924</v>
      </c>
      <c r="M150">
        <f t="shared" si="18"/>
        <v>-2.0047608970291924</v>
      </c>
      <c r="N150" s="13">
        <f t="shared" si="19"/>
        <v>1.070794178213137E-6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3.9524830212026312</v>
      </c>
      <c r="H151" s="10">
        <f t="shared" si="20"/>
        <v>-1.9829517376103891</v>
      </c>
      <c r="I151">
        <f t="shared" si="16"/>
        <v>-23.795420851324671</v>
      </c>
      <c r="K151">
        <f t="shared" si="17"/>
        <v>-1.9818763748046571</v>
      </c>
      <c r="M151">
        <f t="shared" si="18"/>
        <v>-1.9818763748046571</v>
      </c>
      <c r="N151" s="13">
        <f t="shared" si="19"/>
        <v>1.15640516395193E-6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3.9658551203118559</v>
      </c>
      <c r="H152" s="10">
        <f t="shared" si="20"/>
        <v>-1.9602826899234038</v>
      </c>
      <c r="I152">
        <f t="shared" si="16"/>
        <v>-23.523392279080845</v>
      </c>
      <c r="K152">
        <f t="shared" si="17"/>
        <v>-1.9591666996208303</v>
      </c>
      <c r="M152">
        <f t="shared" si="18"/>
        <v>-1.9591666996208303</v>
      </c>
      <c r="N152" s="13">
        <f t="shared" si="19"/>
        <v>1.2454343554380418E-6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3.9792272194210798</v>
      </c>
      <c r="H153" s="10">
        <f t="shared" si="20"/>
        <v>-1.9377901313107202</v>
      </c>
      <c r="I153">
        <f t="shared" si="16"/>
        <v>-23.253481575728642</v>
      </c>
      <c r="K153">
        <f t="shared" si="17"/>
        <v>-1.9366334953170763</v>
      </c>
      <c r="M153">
        <f t="shared" si="18"/>
        <v>-1.9366334953170763</v>
      </c>
      <c r="N153" s="13">
        <f t="shared" si="19"/>
        <v>1.3378068217926265E-6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3.9925993185303041</v>
      </c>
      <c r="H154" s="10">
        <f t="shared" si="20"/>
        <v>-1.9154755112859461</v>
      </c>
      <c r="I154">
        <f t="shared" si="16"/>
        <v>-22.985706135431354</v>
      </c>
      <c r="K154">
        <f t="shared" si="17"/>
        <v>-1.914278249301256</v>
      </c>
      <c r="M154">
        <f t="shared" si="18"/>
        <v>-1.914278249301256</v>
      </c>
      <c r="N154" s="13">
        <f t="shared" si="19"/>
        <v>1.4334362599839736E-6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4.0059714176395289</v>
      </c>
      <c r="H155" s="10">
        <f t="shared" si="20"/>
        <v>-1.8933401485066779</v>
      </c>
      <c r="I155">
        <f t="shared" si="16"/>
        <v>-22.720081782080136</v>
      </c>
      <c r="K155">
        <f t="shared" si="17"/>
        <v>-1.8921023176316267</v>
      </c>
      <c r="M155">
        <f t="shared" si="18"/>
        <v>-1.8921023176316267</v>
      </c>
      <c r="N155" s="13">
        <f t="shared" si="19"/>
        <v>1.5322252752298659E-6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4.0193435167487532</v>
      </c>
      <c r="H156" s="10">
        <f t="shared" si="20"/>
        <v>-1.8713852357329859</v>
      </c>
      <c r="I156">
        <f t="shared" si="16"/>
        <v>-22.45662282879583</v>
      </c>
      <c r="K156">
        <f t="shared" si="17"/>
        <v>-1.8701069299391437</v>
      </c>
      <c r="M156">
        <f t="shared" si="18"/>
        <v>-1.8701069299391437</v>
      </c>
      <c r="N156" s="13">
        <f t="shared" si="19"/>
        <v>1.6340657025703793E-6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4.0327156158579776</v>
      </c>
      <c r="H157" s="10">
        <f t="shared" si="20"/>
        <v>-1.8496118446288496</v>
      </c>
      <c r="I157">
        <f t="shared" si="16"/>
        <v>-22.195342135546195</v>
      </c>
      <c r="K157">
        <f t="shared" si="17"/>
        <v>-1.848293194194877</v>
      </c>
      <c r="M157">
        <f t="shared" si="18"/>
        <v>-1.848293194194877</v>
      </c>
      <c r="N157" s="13">
        <f t="shared" si="19"/>
        <v>1.738838967016159E-6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4.0460877149672019</v>
      </c>
      <c r="H158" s="10">
        <f t="shared" si="20"/>
        <v>-1.8280209304111732</v>
      </c>
      <c r="I158">
        <f t="shared" si="16"/>
        <v>-21.936251164934077</v>
      </c>
      <c r="K158">
        <f t="shared" si="17"/>
        <v>-1.8266621013270936</v>
      </c>
      <c r="M158">
        <f t="shared" si="18"/>
        <v>-1.8266621013270936</v>
      </c>
      <c r="N158" s="13">
        <f t="shared" si="19"/>
        <v>1.8464164797405571E-6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4.0594598140764262</v>
      </c>
      <c r="H159" s="10">
        <f t="shared" si="20"/>
        <v>-1.8066133363508547</v>
      </c>
      <c r="I159">
        <f t="shared" si="16"/>
        <v>-21.679360036210255</v>
      </c>
      <c r="K159">
        <f t="shared" si="17"/>
        <v>-1.8052145296924631</v>
      </c>
      <c r="M159">
        <f t="shared" si="18"/>
        <v>-1.8052145296924631</v>
      </c>
      <c r="N159" s="13">
        <f t="shared" si="19"/>
        <v>1.956660067560812E-6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4.0728319131856505</v>
      </c>
      <c r="H160" s="10">
        <f t="shared" si="20"/>
        <v>-1.785389798130276</v>
      </c>
      <c r="I160">
        <f t="shared" si="16"/>
        <v>-21.424677577563312</v>
      </c>
      <c r="K160">
        <f t="shared" si="17"/>
        <v>-1.7839512494056717</v>
      </c>
      <c r="M160">
        <f t="shared" si="18"/>
        <v>-1.7839512494056717</v>
      </c>
      <c r="N160" s="13">
        <f t="shared" si="19"/>
        <v>2.0694224330605129E-6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4.0862040122948748</v>
      </c>
      <c r="H161" s="10">
        <f t="shared" si="20"/>
        <v>-1.7643509480614374</v>
      </c>
      <c r="I161">
        <f t="shared" si="16"/>
        <v>-21.172211376737248</v>
      </c>
      <c r="K161">
        <f t="shared" si="17"/>
        <v>-1.7628729265316365</v>
      </c>
      <c r="M161">
        <f t="shared" si="18"/>
        <v>-1.7628729265316365</v>
      </c>
      <c r="N161" s="13">
        <f t="shared" si="19"/>
        <v>2.1845476425550559E-6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4.0995761114041001</v>
      </c>
      <c r="H162" s="10">
        <f t="shared" si="20"/>
        <v>-1.7434973191688703</v>
      </c>
      <c r="I162">
        <f t="shared" si="16"/>
        <v>-20.921967830026443</v>
      </c>
      <c r="K162">
        <f t="shared" si="17"/>
        <v>-1.7419801271443915</v>
      </c>
      <c r="M162">
        <f t="shared" si="18"/>
        <v>-1.7419801271443915</v>
      </c>
      <c r="N162" s="13">
        <f t="shared" si="19"/>
        <v>2.3018716391419365E-6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4.1129482105133235</v>
      </c>
      <c r="H163" s="10">
        <f t="shared" si="20"/>
        <v>-1.722829349141302</v>
      </c>
      <c r="I163">
        <f t="shared" si="16"/>
        <v>-20.673952189695626</v>
      </c>
      <c r="K163">
        <f t="shared" si="17"/>
        <v>-1.7212733212565858</v>
      </c>
      <c r="M163">
        <f t="shared" si="18"/>
        <v>-1.7212733212565858</v>
      </c>
      <c r="N163" s="13">
        <f t="shared" si="19"/>
        <v>2.4212227780143861E-6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4.1263203096225478</v>
      </c>
      <c r="H164" s="10">
        <f t="shared" si="20"/>
        <v>-1.7023473841559864</v>
      </c>
      <c r="I164">
        <f t="shared" si="16"/>
        <v>-20.428168609871836</v>
      </c>
      <c r="K164">
        <f t="shared" si="17"/>
        <v>-1.700752886623415</v>
      </c>
      <c r="M164">
        <f t="shared" si="18"/>
        <v>-1.700752886623415</v>
      </c>
      <c r="N164" s="13">
        <f t="shared" si="19"/>
        <v>2.5424223813764725E-6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4.1396924087317721</v>
      </c>
      <c r="H165" s="10">
        <f t="shared" si="20"/>
        <v>-1.6820516825794578</v>
      </c>
      <c r="I165">
        <f t="shared" si="16"/>
        <v>-20.184620190953495</v>
      </c>
      <c r="K165">
        <f t="shared" si="17"/>
        <v>-1.6804191124247523</v>
      </c>
      <c r="M165">
        <f t="shared" si="18"/>
        <v>-1.6804191124247523</v>
      </c>
      <c r="N165" s="13">
        <f t="shared" si="19"/>
        <v>2.6652853100352251E-6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4.1530645078409965</v>
      </c>
      <c r="H166" s="10">
        <f t="shared" si="20"/>
        <v>-1.6619424185483807</v>
      </c>
      <c r="I166">
        <f t="shared" si="16"/>
        <v>-19.943309022580568</v>
      </c>
      <c r="K166">
        <f t="shared" si="17"/>
        <v>-1.6602722028290375</v>
      </c>
      <c r="M166">
        <f t="shared" si="18"/>
        <v>-1.6602722028290375</v>
      </c>
      <c r="N166" s="13">
        <f t="shared" si="19"/>
        <v>2.7896205491408407E-6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4.1664366069502217</v>
      </c>
      <c r="H167" s="10">
        <f t="shared" si="20"/>
        <v>-1.6420196854340694</v>
      </c>
      <c r="I167">
        <f t="shared" si="16"/>
        <v>-19.704236225208831</v>
      </c>
      <c r="K167">
        <f t="shared" si="17"/>
        <v>-1.6403122804424928</v>
      </c>
      <c r="M167">
        <f t="shared" si="18"/>
        <v>-1.6403122804424928</v>
      </c>
      <c r="N167" s="13">
        <f t="shared" si="19"/>
        <v>2.9152318052607647E-6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4.1798087060594451</v>
      </c>
      <c r="H168" s="10">
        <f t="shared" si="20"/>
        <v>-1.6222834991941304</v>
      </c>
      <c r="I168">
        <f t="shared" si="16"/>
        <v>-19.467401990329563</v>
      </c>
      <c r="K168">
        <f t="shared" si="17"/>
        <v>-1.6205393896470399</v>
      </c>
      <c r="M168">
        <f t="shared" si="18"/>
        <v>-1.6205393896470399</v>
      </c>
      <c r="N168" s="13">
        <f t="shared" si="19"/>
        <v>3.0419181122521512E-6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4.1931808051686694</v>
      </c>
      <c r="H169" s="10">
        <f t="shared" si="20"/>
        <v>-1.6027338016145998</v>
      </c>
      <c r="I169">
        <f t="shared" si="16"/>
        <v>-19.232805619375199</v>
      </c>
      <c r="K169">
        <f t="shared" si="17"/>
        <v>-1.6009534998302413</v>
      </c>
      <c r="M169">
        <f t="shared" si="18"/>
        <v>-1.6009534998302413</v>
      </c>
      <c r="N169" s="13">
        <f t="shared" si="19"/>
        <v>3.1694744433900829E-6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4.2065529042778946</v>
      </c>
      <c r="H170" s="10">
        <f t="shared" si="20"/>
        <v>-1.5833704634458454</v>
      </c>
      <c r="I170">
        <f t="shared" si="16"/>
        <v>-19.000445561350144</v>
      </c>
      <c r="K170">
        <f t="shared" si="17"/>
        <v>-1.5815545085105107</v>
      </c>
      <c r="M170">
        <f t="shared" si="18"/>
        <v>-1.5815545085105107</v>
      </c>
      <c r="N170" s="13">
        <f t="shared" si="19"/>
        <v>3.2976923271664801E-6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4.219925003387119</v>
      </c>
      <c r="H171" s="10">
        <f t="shared" si="20"/>
        <v>-1.564193287435409</v>
      </c>
      <c r="I171">
        <f t="shared" si="16"/>
        <v>-18.770319449224907</v>
      </c>
      <c r="K171">
        <f t="shared" si="17"/>
        <v>-1.5623422443606776</v>
      </c>
      <c r="M171">
        <f t="shared" si="18"/>
        <v>-1.5623422443606776</v>
      </c>
      <c r="N171" s="13">
        <f t="shared" si="19"/>
        <v>3.4263604645110176E-6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4.2332971024963433</v>
      </c>
      <c r="H172" s="10">
        <f t="shared" si="20"/>
        <v>-1.5452020112608729</v>
      </c>
      <c r="I172">
        <f t="shared" si="16"/>
        <v>-18.542424135130474</v>
      </c>
      <c r="K172">
        <f t="shared" si="17"/>
        <v>-1.5433164701329636</v>
      </c>
      <c r="M172">
        <f t="shared" si="18"/>
        <v>-1.5433164701329636</v>
      </c>
      <c r="N172" s="13">
        <f t="shared" si="19"/>
        <v>3.5552653450374182E-6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4.2466692016055676</v>
      </c>
      <c r="H173" s="10">
        <f t="shared" si="20"/>
        <v>-1.5263963103657552</v>
      </c>
      <c r="I173">
        <f t="shared" si="16"/>
        <v>-18.316755724389061</v>
      </c>
      <c r="K173">
        <f t="shared" si="17"/>
        <v>-1.5244768854883266</v>
      </c>
      <c r="M173">
        <f t="shared" si="18"/>
        <v>-1.5244768854883266</v>
      </c>
      <c r="N173" s="13">
        <f t="shared" si="19"/>
        <v>3.6841918600917086E-6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4.2600413007147919</v>
      </c>
      <c r="H174" s="10">
        <f t="shared" si="20"/>
        <v>-1.5077758007013433</v>
      </c>
      <c r="I174">
        <f t="shared" si="16"/>
        <v>-18.093309608416121</v>
      </c>
      <c r="K174">
        <f t="shared" si="17"/>
        <v>-1.5058231297330256</v>
      </c>
      <c r="M174">
        <f t="shared" si="18"/>
        <v>-1.5058231297330256</v>
      </c>
      <c r="N174" s="13">
        <f t="shared" si="19"/>
        <v>3.8129239105109757E-6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4.2734133998240171</v>
      </c>
      <c r="H175" s="10">
        <f t="shared" si="20"/>
        <v>-1.4893400413772926</v>
      </c>
      <c r="I175">
        <f t="shared" si="16"/>
        <v>-17.872080496527509</v>
      </c>
      <c r="K175">
        <f t="shared" si="17"/>
        <v>-1.4873547844651789</v>
      </c>
      <c r="M175">
        <f t="shared" si="18"/>
        <v>-1.4873547844651789</v>
      </c>
      <c r="N175" s="13">
        <f t="shared" si="19"/>
        <v>3.9412450070952573E-6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4.2867854989332406</v>
      </c>
      <c r="H176" s="10">
        <f t="shared" si="20"/>
        <v>-1.4710885372237459</v>
      </c>
      <c r="I176">
        <f t="shared" si="16"/>
        <v>-17.653062446684949</v>
      </c>
      <c r="K176">
        <f t="shared" si="17"/>
        <v>-1.4690713761340461</v>
      </c>
      <c r="M176">
        <f t="shared" si="18"/>
        <v>-1.4690713761340461</v>
      </c>
      <c r="N176" s="13">
        <f t="shared" si="19"/>
        <v>4.0689388617986313E-6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4.3001575980424649</v>
      </c>
      <c r="H177" s="10">
        <f t="shared" si="20"/>
        <v>-1.4530207412676361</v>
      </c>
      <c r="I177">
        <f t="shared" si="16"/>
        <v>-17.436248895211634</v>
      </c>
      <c r="K177">
        <f t="shared" si="17"/>
        <v>-1.4509723785146127</v>
      </c>
      <c r="M177">
        <f t="shared" si="18"/>
        <v>-1.4509723785146127</v>
      </c>
      <c r="N177" s="13">
        <f t="shared" si="19"/>
        <v>4.1957899679737959E-6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4.3135296971516901</v>
      </c>
      <c r="H178" s="10">
        <f t="shared" si="20"/>
        <v>-1.4351360571257725</v>
      </c>
      <c r="I178">
        <f t="shared" si="16"/>
        <v>-17.22163268550927</v>
      </c>
      <c r="K178">
        <f t="shared" si="17"/>
        <v>-1.4330572151000696</v>
      </c>
      <c r="M178">
        <f t="shared" si="18"/>
        <v>-1.4330572151000696</v>
      </c>
      <c r="N178" s="13">
        <f t="shared" si="19"/>
        <v>4.3215841678288066E-6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4.3269017962609135</v>
      </c>
      <c r="H179" s="10">
        <f t="shared" si="20"/>
        <v>-1.4174338413172261</v>
      </c>
      <c r="I179">
        <f t="shared" si="16"/>
        <v>-17.009206095806711</v>
      </c>
      <c r="K179">
        <f t="shared" si="17"/>
        <v>-1.4153252614146394</v>
      </c>
      <c r="M179">
        <f t="shared" si="18"/>
        <v>-1.4153252614146394</v>
      </c>
      <c r="N179" s="13">
        <f t="shared" si="19"/>
        <v>4.4461092055921827E-6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4.3402738953701387</v>
      </c>
      <c r="H180" s="10">
        <f t="shared" si="20"/>
        <v>-1.3999134054974598</v>
      </c>
      <c r="I180">
        <f t="shared" si="16"/>
        <v>-16.798960865969519</v>
      </c>
      <c r="K180">
        <f t="shared" si="17"/>
        <v>-1.397775847249132</v>
      </c>
      <c r="M180">
        <f t="shared" si="18"/>
        <v>-1.397775847249132</v>
      </c>
      <c r="N180" s="13">
        <f t="shared" si="19"/>
        <v>4.5691552649943927E-6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4.3536459944793631</v>
      </c>
      <c r="H181" s="10">
        <f t="shared" si="20"/>
        <v>-1.3825740186165856</v>
      </c>
      <c r="I181">
        <f t="shared" si="16"/>
        <v>-16.590888223399027</v>
      </c>
      <c r="K181">
        <f t="shared" si="17"/>
        <v>-1.3804082588216151</v>
      </c>
      <c r="M181">
        <f t="shared" si="18"/>
        <v>-1.3804082588216151</v>
      </c>
      <c r="N181" s="13">
        <f t="shared" si="19"/>
        <v>4.690515489510522E-6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4.3670180935885865</v>
      </c>
      <c r="H182" s="10">
        <f t="shared" si="20"/>
        <v>-1.3654149090040513</v>
      </c>
      <c r="I182">
        <f t="shared" si="16"/>
        <v>-16.384978908048616</v>
      </c>
      <c r="K182">
        <f t="shared" si="17"/>
        <v>-1.3632217408654024</v>
      </c>
      <c r="M182">
        <f t="shared" si="18"/>
        <v>-1.3632217408654024</v>
      </c>
      <c r="N182" s="13">
        <f t="shared" si="19"/>
        <v>4.8099864843846514E-6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4.3803901926978108</v>
      </c>
      <c r="H183" s="10">
        <f t="shared" si="20"/>
        <v>-1.3484352663819985</v>
      </c>
      <c r="I183">
        <f t="shared" si="16"/>
        <v>-16.181223196583982</v>
      </c>
      <c r="K183">
        <f t="shared" si="17"/>
        <v>-1.3462154986466022</v>
      </c>
      <c r="M183">
        <f t="shared" si="18"/>
        <v>-1.3462154986466022</v>
      </c>
      <c r="N183" s="13">
        <f t="shared" si="19"/>
        <v>4.9273687991065894E-6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4.3937622918070351</v>
      </c>
      <c r="H184" s="10">
        <f t="shared" si="20"/>
        <v>-1.3316342438094777</v>
      </c>
      <c r="I184">
        <f t="shared" si="16"/>
        <v>-15.979610925713732</v>
      </c>
      <c r="K184">
        <f t="shared" si="17"/>
        <v>-1.3293886999133557</v>
      </c>
      <c r="M184">
        <f t="shared" si="18"/>
        <v>-1.3293886999133557</v>
      </c>
      <c r="N184" s="13">
        <f t="shared" si="19"/>
        <v>5.0424673894106413E-6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4.4071343909162604</v>
      </c>
      <c r="H185" s="10">
        <f t="shared" si="20"/>
        <v>-1.3150109595596209</v>
      </c>
      <c r="I185">
        <f t="shared" si="16"/>
        <v>-15.78013151471545</v>
      </c>
      <c r="K185">
        <f t="shared" si="17"/>
        <v>-1.3127404767788142</v>
      </c>
      <c r="M185">
        <f t="shared" si="18"/>
        <v>-1.3127404767788142</v>
      </c>
      <c r="N185" s="13">
        <f t="shared" si="19"/>
        <v>5.1550920579395419E-6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4.4205064900254838</v>
      </c>
      <c r="H186" s="10">
        <f t="shared" si="20"/>
        <v>-1.2985644989318377</v>
      </c>
      <c r="I186">
        <f t="shared" si="16"/>
        <v>-15.582773987182051</v>
      </c>
      <c r="K186">
        <f t="shared" si="17"/>
        <v>-1.2962699275399032</v>
      </c>
      <c r="M186">
        <f t="shared" si="18"/>
        <v>-1.2962699275399032</v>
      </c>
      <c r="N186" s="13">
        <f t="shared" si="19"/>
        <v>5.2650578726840099E-6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4.4338785891347081</v>
      </c>
      <c r="H187" s="10">
        <f t="shared" si="20"/>
        <v>-1.2822939160010212</v>
      </c>
      <c r="I187">
        <f t="shared" si="16"/>
        <v>-15.387526992012255</v>
      </c>
      <c r="K187">
        <f t="shared" si="17"/>
        <v>-1.279976118433791</v>
      </c>
      <c r="M187">
        <f t="shared" si="18"/>
        <v>-1.279976118433791</v>
      </c>
      <c r="N187" s="13">
        <f t="shared" si="19"/>
        <v>5.3721855626580573E-6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4.4472506882439333</v>
      </c>
      <c r="H188" s="10">
        <f t="shared" si="20"/>
        <v>-1.266198235305704</v>
      </c>
      <c r="I188">
        <f t="shared" si="16"/>
        <v>-15.194378823668448</v>
      </c>
      <c r="K188">
        <f t="shared" si="17"/>
        <v>-1.263858085334002</v>
      </c>
      <c r="M188">
        <f t="shared" si="18"/>
        <v>-1.263858085334002</v>
      </c>
      <c r="N188" s="13">
        <f t="shared" si="19"/>
        <v>5.4763018900566592E-6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4.4606227873531568</v>
      </c>
      <c r="H189" s="10">
        <f t="shared" si="20"/>
        <v>-1.250276453477039</v>
      </c>
      <c r="I189">
        <f t="shared" si="16"/>
        <v>-15.003317441724468</v>
      </c>
      <c r="K189">
        <f t="shared" si="17"/>
        <v>-1.2479148353879854</v>
      </c>
      <c r="M189">
        <f t="shared" si="18"/>
        <v>-1.2479148353879854</v>
      </c>
      <c r="N189" s="13">
        <f t="shared" si="19"/>
        <v>5.5772399985449507E-6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4.473994886462382</v>
      </c>
      <c r="H190" s="10">
        <f t="shared" si="20"/>
        <v>-1.2345275408104404</v>
      </c>
      <c r="I190">
        <f t="shared" si="16"/>
        <v>-14.814330489725284</v>
      </c>
      <c r="K190">
        <f t="shared" si="17"/>
        <v>-1.2321453485979312</v>
      </c>
      <c r="M190">
        <f t="shared" si="18"/>
        <v>-1.2321453485979312</v>
      </c>
      <c r="N190" s="13">
        <f t="shared" si="19"/>
        <v>5.6748397373391282E-6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4.4873669855716063</v>
      </c>
      <c r="H191" s="10">
        <f t="shared" si="20"/>
        <v>-1.2189504427816444</v>
      </c>
      <c r="I191">
        <f t="shared" si="16"/>
        <v>-14.627405313379732</v>
      </c>
      <c r="K191">
        <f t="shared" si="17"/>
        <v>-1.2165485793465991</v>
      </c>
      <c r="M191">
        <f t="shared" si="18"/>
        <v>-1.2165485793465991</v>
      </c>
      <c r="N191" s="13">
        <f t="shared" si="19"/>
        <v>5.7689479606077862E-6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4.5007390846808297</v>
      </c>
      <c r="H192" s="10">
        <f t="shared" si="20"/>
        <v>-1.2035440815089222</v>
      </c>
      <c r="I192">
        <f t="shared" si="16"/>
        <v>-14.442528978107067</v>
      </c>
      <c r="K192">
        <f t="shared" si="17"/>
        <v>-1.2011234578698051</v>
      </c>
      <c r="M192">
        <f t="shared" si="18"/>
        <v>-1.2011234578698051</v>
      </c>
      <c r="N192" s="13">
        <f t="shared" si="19"/>
        <v>5.859418802252528E-6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4.5141111837900549</v>
      </c>
      <c r="H193" s="10">
        <f t="shared" si="20"/>
        <v>-1.18830735716311</v>
      </c>
      <c r="I193">
        <f t="shared" si="16"/>
        <v>-14.259688285957321</v>
      </c>
      <c r="K193">
        <f t="shared" si="17"/>
        <v>-1.185868891677236</v>
      </c>
      <c r="M193">
        <f t="shared" si="18"/>
        <v>-1.185868891677236</v>
      </c>
      <c r="N193" s="13">
        <f t="shared" si="19"/>
        <v>5.9461139257987641E-6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4.5274832828992793</v>
      </c>
      <c r="H194" s="10">
        <f t="shared" si="20"/>
        <v>-1.1732391493270786</v>
      </c>
      <c r="I194">
        <f t="shared" si="16"/>
        <v>-14.078869791924944</v>
      </c>
      <c r="K194">
        <f t="shared" si="17"/>
        <v>-1.170783766923178</v>
      </c>
      <c r="M194">
        <f t="shared" si="18"/>
        <v>-1.170783766923178</v>
      </c>
      <c r="N194" s="13">
        <f t="shared" si="19"/>
        <v>6.0289027493848915E-6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4.5408553820085036</v>
      </c>
      <c r="H195" s="10">
        <f t="shared" si="20"/>
        <v>-1.158338318306221</v>
      </c>
      <c r="I195">
        <f t="shared" si="16"/>
        <v>-13.900059819674652</v>
      </c>
      <c r="K195">
        <f t="shared" si="17"/>
        <v>-1.1558669497286793</v>
      </c>
      <c r="M195">
        <f t="shared" si="18"/>
        <v>-1.1558669497286793</v>
      </c>
      <c r="N195" s="13">
        <f t="shared" si="19"/>
        <v>6.1076626460605377E-6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4.5542274811177288</v>
      </c>
      <c r="H196" s="10">
        <f t="shared" si="20"/>
        <v>-1.143603706391481</v>
      </c>
      <c r="I196">
        <f t="shared" si="16"/>
        <v>-13.723244476697772</v>
      </c>
      <c r="K196">
        <f t="shared" si="17"/>
        <v>-1.1411172874566677</v>
      </c>
      <c r="M196">
        <f t="shared" si="18"/>
        <v>-1.1411172874566677</v>
      </c>
      <c r="N196" s="13">
        <f t="shared" si="19"/>
        <v>6.1822791193979694E-6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4.5675995802269522</v>
      </c>
      <c r="H197" s="10">
        <f t="shared" si="20"/>
        <v>-1.1290341390764149</v>
      </c>
      <c r="I197">
        <f t="shared" si="16"/>
        <v>-13.548409668916978</v>
      </c>
      <c r="K197">
        <f t="shared" si="17"/>
        <v>-1.126533609941482</v>
      </c>
      <c r="M197">
        <f t="shared" si="18"/>
        <v>-1.126533609941482</v>
      </c>
      <c r="N197" s="13">
        <f t="shared" si="19"/>
        <v>6.2526459546484136E-6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4.5809716793361765</v>
      </c>
      <c r="H198" s="10">
        <f t="shared" si="20"/>
        <v>-1.1146284262297184</v>
      </c>
      <c r="I198">
        <f t="shared" si="16"/>
        <v>-13.37554111475662</v>
      </c>
      <c r="K198">
        <f t="shared" si="17"/>
        <v>-1.1121147306741952</v>
      </c>
      <c r="M198">
        <f t="shared" si="18"/>
        <v>-1.1121147306741952</v>
      </c>
      <c r="N198" s="13">
        <f t="shared" si="19"/>
        <v>6.3186653458569154E-6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4.5943437784454018</v>
      </c>
      <c r="H199" s="10">
        <f t="shared" si="20"/>
        <v>-1.1003853632246234</v>
      </c>
      <c r="I199">
        <f t="shared" si="16"/>
        <v>-13.204624358695481</v>
      </c>
      <c r="K199">
        <f t="shared" si="17"/>
        <v>-1.0978594479451462</v>
      </c>
      <c r="M199">
        <f t="shared" si="18"/>
        <v>-1.0978594479451462</v>
      </c>
      <c r="N199" s="13">
        <f t="shared" si="19"/>
        <v>6.3802479990964259E-6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4.6077158775546252</v>
      </c>
      <c r="H200" s="10">
        <f t="shared" si="20"/>
        <v>-1.0863037320265214</v>
      </c>
      <c r="I200">
        <f t="shared" si="16"/>
        <v>-13.035644784318258</v>
      </c>
      <c r="K200">
        <f t="shared" si="17"/>
        <v>-1.0837665459449797</v>
      </c>
      <c r="M200">
        <f t="shared" si="18"/>
        <v>-1.0837665459449797</v>
      </c>
      <c r="N200" s="13">
        <f t="shared" si="19"/>
        <v>6.4373132123691414E-6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4.6210879766638504</v>
      </c>
      <c r="H201" s="10">
        <f t="shared" si="20"/>
        <v>-1.0723823022401271</v>
      </c>
      <c r="I201">
        <f t="shared" si="16"/>
        <v>-12.868587626881524</v>
      </c>
      <c r="K201">
        <f t="shared" si="17"/>
        <v>-1.0698347958254806</v>
      </c>
      <c r="M201">
        <f t="shared" si="18"/>
        <v>-1.0698347958254806</v>
      </c>
      <c r="N201" s="13">
        <f t="shared" si="19"/>
        <v>6.4897889326651489E-6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4.6344600757730747</v>
      </c>
      <c r="H202" s="10">
        <f t="shared" si="20"/>
        <v>-1.0586198321174665</v>
      </c>
      <c r="I202">
        <f t="shared" si="16"/>
        <v>-12.703437985409597</v>
      </c>
      <c r="K202">
        <f t="shared" si="17"/>
        <v>-1.0560629567214965</v>
      </c>
      <c r="M202">
        <f t="shared" si="18"/>
        <v>-1.0560629567214965</v>
      </c>
      <c r="N202" s="13">
        <f t="shared" si="19"/>
        <v>6.5376117905164246E-6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4.6478321748822991</v>
      </c>
      <c r="H203" s="10">
        <f t="shared" si="20"/>
        <v>-1.0450150695279263</v>
      </c>
      <c r="I203">
        <f t="shared" si="16"/>
        <v>-12.540180834335116</v>
      </c>
      <c r="K203">
        <f t="shared" si="17"/>
        <v>-1.0424497767351086</v>
      </c>
      <c r="M203">
        <f t="shared" si="18"/>
        <v>-1.0424497767351086</v>
      </c>
      <c r="N203" s="13">
        <f t="shared" si="19"/>
        <v>6.5807271128824208E-6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4.6612042739915234</v>
      </c>
      <c r="H204" s="10">
        <f t="shared" si="20"/>
        <v>-1.0315667528915715</v>
      </c>
      <c r="I204">
        <f t="shared" si="16"/>
        <v>-12.378801034698858</v>
      </c>
      <c r="K204">
        <f t="shared" si="17"/>
        <v>-1.0289939938832831</v>
      </c>
      <c r="M204">
        <f t="shared" si="18"/>
        <v>-1.0289939938832831</v>
      </c>
      <c r="N204" s="13">
        <f t="shared" si="19"/>
        <v>6.6190889147294259E-6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4.6745763731007477</v>
      </c>
      <c r="H205" s="10">
        <f t="shared" si="20"/>
        <v>-1.0182736120769007</v>
      </c>
      <c r="I205">
        <f t="shared" si="16"/>
        <v>-12.219283344922808</v>
      </c>
      <c r="K205">
        <f t="shared" si="17"/>
        <v>-1.0156943370101195</v>
      </c>
      <c r="M205">
        <f t="shared" si="18"/>
        <v>-1.0156943370101195</v>
      </c>
      <c r="N205" s="13">
        <f t="shared" si="19"/>
        <v>6.6526598701193658E-6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4.687948472209972</v>
      </c>
      <c r="H206" s="10">
        <f t="shared" si="20"/>
        <v>-1.0051343692641717</v>
      </c>
      <c r="I206">
        <f t="shared" si="16"/>
        <v>-12.06161243117006</v>
      </c>
      <c r="K206">
        <f t="shared" si="17"/>
        <v>-1.0025495266648139</v>
      </c>
      <c r="M206">
        <f t="shared" si="18"/>
        <v>-1.0025495266648139</v>
      </c>
      <c r="N206" s="13">
        <f t="shared" si="19"/>
        <v>6.6814112634545907E-6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4.7013205713191955</v>
      </c>
      <c r="H207" s="10">
        <f t="shared" si="20"/>
        <v>-0.99214773977539772</v>
      </c>
      <c r="I207">
        <f t="shared" si="16"/>
        <v>-11.905772877304774</v>
      </c>
      <c r="K207">
        <f t="shared" si="17"/>
        <v>-0.98955827594642853</v>
      </c>
      <c r="M207">
        <f t="shared" si="18"/>
        <v>-0.98955827594642853</v>
      </c>
      <c r="N207" s="13">
        <f t="shared" si="19"/>
        <v>6.7053229215397536E-6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4.7146926704284207</v>
      </c>
      <c r="H208" s="10">
        <f t="shared" si="20"/>
        <v>-0.97931243287208702</v>
      </c>
      <c r="I208">
        <f t="shared" si="16"/>
        <v>-11.751749194465045</v>
      </c>
      <c r="K208">
        <f t="shared" si="17"/>
        <v>-0.97671929131649371</v>
      </c>
      <c r="M208">
        <f t="shared" si="18"/>
        <v>-0.97671929131649371</v>
      </c>
      <c r="N208" s="13">
        <f t="shared" si="19"/>
        <v>6.7243831273449159E-6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4.728064769537645</v>
      </c>
      <c r="H209" s="10">
        <f t="shared" si="20"/>
        <v>-0.96662715252175613</v>
      </c>
      <c r="I209">
        <f t="shared" si="16"/>
        <v>-11.599525830261074</v>
      </c>
      <c r="K209">
        <f t="shared" si="17"/>
        <v>-0.96403127338048789</v>
      </c>
      <c r="M209">
        <f t="shared" si="18"/>
        <v>-0.96403127338048789</v>
      </c>
      <c r="N209" s="13">
        <f t="shared" si="19"/>
        <v>6.7385885160715476E-6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4.7414368686468684</v>
      </c>
      <c r="H210" s="10">
        <f t="shared" si="20"/>
        <v>-0.95409059813422914</v>
      </c>
      <c r="I210">
        <f t="shared" si="16"/>
        <v>-11.44908717761075</v>
      </c>
      <c r="K210">
        <f t="shared" si="17"/>
        <v>-0.95149291763915445</v>
      </c>
      <c r="M210">
        <f t="shared" si="18"/>
        <v>-0.95149291763915445</v>
      </c>
      <c r="N210" s="13">
        <f t="shared" si="19"/>
        <v>6.7479439544915106E-6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4.7548089677560936</v>
      </c>
      <c r="H211" s="10">
        <f t="shared" si="20"/>
        <v>-0.94170146526869136</v>
      </c>
      <c r="I211">
        <f t="shared" si="16"/>
        <v>-11.300417583224297</v>
      </c>
      <c r="K211">
        <f t="shared" si="17"/>
        <v>-0.93910291521062694</v>
      </c>
      <c r="M211">
        <f t="shared" si="18"/>
        <v>-0.93910291521062694</v>
      </c>
      <c r="N211" s="13">
        <f t="shared" si="19"/>
        <v>6.7524624042665974E-6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4.768181066865318</v>
      </c>
      <c r="H212" s="10">
        <f t="shared" si="20"/>
        <v>-0.92945844631245211</v>
      </c>
      <c r="I212">
        <f t="shared" ref="I212:I275" si="23">H212*$E$6</f>
        <v>-11.153501355749425</v>
      </c>
      <c r="K212">
        <f t="shared" ref="K212:K275" si="24">(1/2)*($L$9*$L$4*EXP(-$L$7*$O$6*(G212/$O$6-1))-($L$9*$L$6*EXP(-$L$5*$O$6*(G212/$O$6-1))))</f>
        <v>-0.92685995352430472</v>
      </c>
      <c r="M212">
        <f t="shared" ref="M212:M275" si="25">(1/2)*($L$9*$O$4*EXP(-$O$8*$O$6*(G212/$O$6-1))-($L$9*$O$7*EXP(-$O$5*$O$6*(G212/$O$6-1))))</f>
        <v>-0.92685995352430472</v>
      </c>
      <c r="N212" s="13">
        <f t="shared" ref="N212:N275" si="26">(M212-H212)^2*O212</f>
        <v>6.7521647700539884E-6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4.7815531659745423</v>
      </c>
      <c r="H213" s="10">
        <f t="shared" ref="H213:H276" si="27">-(-$B$4)*(1+D213+$E$5*D213^3)*EXP(-D213)</f>
        <v>-0.91736023113232856</v>
      </c>
      <c r="I213">
        <f t="shared" si="23"/>
        <v>-11.008322773587942</v>
      </c>
      <c r="K213">
        <f t="shared" si="24"/>
        <v>-0.91476271698734457</v>
      </c>
      <c r="M213">
        <f t="shared" si="25"/>
        <v>-0.91476271698734457</v>
      </c>
      <c r="N213" s="13">
        <f t="shared" si="26"/>
        <v>6.7470797333919207E-6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4.7949252650837675</v>
      </c>
      <c r="H214" s="10">
        <f t="shared" si="27"/>
        <v>-0.90540550769954486</v>
      </c>
      <c r="I214">
        <f t="shared" si="23"/>
        <v>-10.864866092394539</v>
      </c>
      <c r="K214">
        <f t="shared" si="24"/>
        <v>-0.90280988762468273</v>
      </c>
      <c r="M214">
        <f t="shared" si="25"/>
        <v>-0.90280988762468273</v>
      </c>
      <c r="N214" s="13">
        <f t="shared" si="26"/>
        <v>6.737243573027327E-6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4.8082973641929909</v>
      </c>
      <c r="H215" s="10">
        <f t="shared" si="27"/>
        <v>-0.89359296268901101</v>
      </c>
      <c r="I215">
        <f t="shared" si="23"/>
        <v>-10.723115552268132</v>
      </c>
      <c r="K215">
        <f t="shared" si="24"/>
        <v>-0.89100014569341957</v>
      </c>
      <c r="M215">
        <f t="shared" si="25"/>
        <v>-0.89100014569341957</v>
      </c>
      <c r="N215" s="13">
        <f t="shared" si="26"/>
        <v>6.7226999726278237E-6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4.8216694633022152</v>
      </c>
      <c r="H216" s="10">
        <f t="shared" si="27"/>
        <v>-0.88192128205381981</v>
      </c>
      <c r="I216">
        <f t="shared" si="23"/>
        <v>-10.583055384645839</v>
      </c>
      <c r="K216">
        <f t="shared" si="24"/>
        <v>-0.87933217027237587</v>
      </c>
      <c r="M216">
        <f t="shared" si="25"/>
        <v>-0.87933217027237587</v>
      </c>
      <c r="N216" s="13">
        <f t="shared" si="26"/>
        <v>6.7034998168118248E-6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4.8350415624114405</v>
      </c>
      <c r="H217" s="10">
        <f t="shared" si="27"/>
        <v>-0.87038915157577246</v>
      </c>
      <c r="I217">
        <f t="shared" si="23"/>
        <v>-10.444669818909269</v>
      </c>
      <c r="K217">
        <f t="shared" si="24"/>
        <v>-0.86780463982765632</v>
      </c>
      <c r="M217">
        <f t="shared" si="25"/>
        <v>-0.86780463982765632</v>
      </c>
      <c r="N217" s="13">
        <f t="shared" si="26"/>
        <v>6.6797009761503262E-6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4.8484136615206639</v>
      </c>
      <c r="H218" s="10">
        <f t="shared" si="27"/>
        <v>-0.85899525739272697</v>
      </c>
      <c r="I218">
        <f t="shared" si="23"/>
        <v>-10.307943088712724</v>
      </c>
      <c r="K218">
        <f t="shared" si="24"/>
        <v>-0.85641623275495971</v>
      </c>
      <c r="M218">
        <f t="shared" si="25"/>
        <v>-0.85641623275495971</v>
      </c>
      <c r="N218" s="13">
        <f t="shared" si="26"/>
        <v>6.6513680822105915E-6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4.8617857606298891</v>
      </c>
      <c r="H219" s="10">
        <f t="shared" si="27"/>
        <v>-0.84773828650352967</v>
      </c>
      <c r="I219">
        <f t="shared" si="23"/>
        <v>-10.172859438042355</v>
      </c>
      <c r="K219">
        <f t="shared" si="24"/>
        <v>-0.84516562789940408</v>
      </c>
      <c r="M219">
        <f t="shared" si="25"/>
        <v>-0.84516562789940408</v>
      </c>
      <c r="N219" s="13">
        <f t="shared" si="26"/>
        <v>6.6185722933814204E-6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4.8751578597391134</v>
      </c>
      <c r="H220" s="10">
        <f t="shared" si="27"/>
        <v>-0.83661692725127468</v>
      </c>
      <c r="I220">
        <f t="shared" si="23"/>
        <v>-10.039403127015296</v>
      </c>
      <c r="K220">
        <f t="shared" si="24"/>
        <v>-0.83405150505361303</v>
      </c>
      <c r="M220">
        <f t="shared" si="25"/>
        <v>-0.83405150505361303</v>
      </c>
      <c r="N220" s="13">
        <f t="shared" si="26"/>
        <v>6.5813910522551233E-6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4.8885299588483369</v>
      </c>
      <c r="H221" s="10">
        <f t="shared" si="27"/>
        <v>-0.82562986978560993</v>
      </c>
      <c r="I221">
        <f t="shared" si="23"/>
        <v>-9.9075584374273191</v>
      </c>
      <c r="K221">
        <f t="shared" si="24"/>
        <v>-0.82307254543473163</v>
      </c>
      <c r="M221">
        <f t="shared" si="25"/>
        <v>-0.82307254543473163</v>
      </c>
      <c r="N221" s="13">
        <f t="shared" si="26"/>
        <v>6.5399078355951097E-6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4.9019020579575621</v>
      </c>
      <c r="H222" s="10">
        <f t="shared" si="27"/>
        <v>-0.81477580650478831</v>
      </c>
      <c r="I222">
        <f t="shared" si="23"/>
        <v>-9.7773096780574598</v>
      </c>
      <c r="K222">
        <f t="shared" si="24"/>
        <v>-0.81222743214109672</v>
      </c>
      <c r="M222">
        <f t="shared" si="25"/>
        <v>-0.81222743214109672</v>
      </c>
      <c r="N222" s="13">
        <f t="shared" si="26"/>
        <v>6.4942118975205507E-6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4.9152741570667864</v>
      </c>
      <c r="H223" s="10">
        <f t="shared" si="27"/>
        <v>-0.80405343247813976</v>
      </c>
      <c r="I223">
        <f t="shared" si="23"/>
        <v>-9.6486411897376776</v>
      </c>
      <c r="K223">
        <f t="shared" si="24"/>
        <v>-0.80151485058921501</v>
      </c>
      <c r="M223">
        <f t="shared" si="25"/>
        <v>-0.80151485058921501</v>
      </c>
      <c r="N223" s="13">
        <f t="shared" si="26"/>
        <v>6.4443980067767583E-6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4.9286462561760107</v>
      </c>
      <c r="H224" s="10">
        <f t="shared" si="27"/>
        <v>-0.79346144584962275</v>
      </c>
      <c r="I224">
        <f t="shared" si="23"/>
        <v>-9.521537350195473</v>
      </c>
      <c r="K224">
        <f t="shared" si="24"/>
        <v>-0.7909334889316858</v>
      </c>
      <c r="M224">
        <f t="shared" si="25"/>
        <v>-0.7909334889316858</v>
      </c>
      <c r="N224" s="13">
        <f t="shared" si="26"/>
        <v>6.3905661789452661E-6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4.942018355285235</v>
      </c>
      <c r="H225" s="10">
        <f t="shared" si="27"/>
        <v>-0.78299854822308923</v>
      </c>
      <c r="I225">
        <f t="shared" si="23"/>
        <v>-9.3959825786770708</v>
      </c>
      <c r="K225">
        <f t="shared" si="24"/>
        <v>-0.78048203845671082</v>
      </c>
      <c r="M225">
        <f t="shared" si="25"/>
        <v>-0.78048203845671082</v>
      </c>
      <c r="N225" s="13">
        <f t="shared" si="26"/>
        <v>6.3328214042778961E-6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4.9553904543944594</v>
      </c>
      <c r="H226" s="10">
        <f t="shared" si="27"/>
        <v>-0.77266344502987894</v>
      </c>
      <c r="I226">
        <f t="shared" si="23"/>
        <v>-9.2719613403585477</v>
      </c>
      <c r="K226">
        <f t="shared" si="24"/>
        <v>-0.77015919396979093</v>
      </c>
      <c r="M226">
        <f t="shared" si="25"/>
        <v>-0.77015919396979093</v>
      </c>
      <c r="N226" s="13">
        <f t="shared" si="26"/>
        <v>6.2712733719518868E-6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4.9687625535036837</v>
      </c>
      <c r="H227" s="10">
        <f t="shared" si="27"/>
        <v>-0.76245484587934809</v>
      </c>
      <c r="I227">
        <f t="shared" si="23"/>
        <v>-9.1494581505521779</v>
      </c>
      <c r="K227">
        <f t="shared" si="24"/>
        <v>-0.75996365415820111</v>
      </c>
      <c r="M227">
        <f t="shared" si="25"/>
        <v>-0.75996365415820111</v>
      </c>
      <c r="N227" s="13">
        <f t="shared" si="26"/>
        <v>6.2060361915112488E-6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4.982134652612908</v>
      </c>
      <c r="H228" s="10">
        <f t="shared" si="27"/>
        <v>-0.75237146489290219</v>
      </c>
      <c r="I228">
        <f t="shared" si="23"/>
        <v>-9.0284575787148267</v>
      </c>
      <c r="K228">
        <f t="shared" si="24"/>
        <v>-0.74989412193881866</v>
      </c>
      <c r="M228">
        <f t="shared" si="25"/>
        <v>-0.74989412193881866</v>
      </c>
      <c r="N228" s="13">
        <f t="shared" si="26"/>
        <v>6.1372281121473005E-6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4.9955067517221323</v>
      </c>
      <c r="H229" s="10">
        <f t="shared" si="27"/>
        <v>-0.74241202102210579</v>
      </c>
      <c r="I229">
        <f t="shared" si="23"/>
        <v>-8.90894425226527</v>
      </c>
      <c r="K229">
        <f t="shared" si="24"/>
        <v>-0.73994930478985643</v>
      </c>
      <c r="M229">
        <f t="shared" si="25"/>
        <v>-0.73994930478985643</v>
      </c>
      <c r="N229" s="13">
        <f t="shared" si="26"/>
        <v>6.0649712405844953E-6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5.0088788508313566</v>
      </c>
      <c r="H230" s="10">
        <f t="shared" si="27"/>
        <v>-0.73257523835140381</v>
      </c>
      <c r="I230">
        <f t="shared" si="23"/>
        <v>-8.7909028602168462</v>
      </c>
      <c r="K230">
        <f t="shared" si="24"/>
        <v>-0.730127915067041</v>
      </c>
      <c r="M230">
        <f t="shared" si="25"/>
        <v>-0.730127915067041</v>
      </c>
      <c r="N230" s="13">
        <f t="shared" si="26"/>
        <v>5.989391258184383E-6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5.022250949940581</v>
      </c>
      <c r="H231" s="10">
        <f t="shared" si="27"/>
        <v>-0.72285984638599265</v>
      </c>
      <c r="I231">
        <f t="shared" si="23"/>
        <v>-8.6743181566319123</v>
      </c>
      <c r="K231">
        <f t="shared" si="24"/>
        <v>-0.72042867030475832</v>
      </c>
      <c r="M231">
        <f t="shared" si="25"/>
        <v>-0.72042867030475832</v>
      </c>
      <c r="N231" s="13">
        <f t="shared" si="26"/>
        <v>5.9106171379659229E-6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5.0356230490498062</v>
      </c>
      <c r="H232" s="10">
        <f t="shared" si="27"/>
        <v>-0.71326458032534612</v>
      </c>
      <c r="I232">
        <f t="shared" si="23"/>
        <v>-8.5591749639041534</v>
      </c>
      <c r="K232">
        <f t="shared" si="24"/>
        <v>-0.71085029350267048</v>
      </c>
      <c r="M232">
        <f t="shared" si="25"/>
        <v>-0.71085029350267048</v>
      </c>
      <c r="N232" s="13">
        <f t="shared" si="26"/>
        <v>5.8287808621452257E-6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5.0489951481590296</v>
      </c>
      <c r="H233" s="10">
        <f t="shared" si="27"/>
        <v>-0.70378818132289411</v>
      </c>
      <c r="I233">
        <f t="shared" si="23"/>
        <v>-8.4454581758747302</v>
      </c>
      <c r="K233">
        <f t="shared" si="24"/>
        <v>-0.70139151339830341</v>
      </c>
      <c r="M233">
        <f t="shared" si="25"/>
        <v>-0.70139151339830341</v>
      </c>
      <c r="N233" s="13">
        <f t="shared" si="26"/>
        <v>5.7440171407618971E-6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5.0623672472682539</v>
      </c>
      <c r="H234" s="10">
        <f t="shared" si="27"/>
        <v>-0.6944293967323395</v>
      </c>
      <c r="I234">
        <f t="shared" si="23"/>
        <v>-8.3331527607880744</v>
      </c>
      <c r="K234">
        <f t="shared" si="24"/>
        <v>-0.69205106472606082</v>
      </c>
      <c r="M234">
        <f t="shared" si="25"/>
        <v>-0.69205106472606082</v>
      </c>
      <c r="N234" s="13">
        <f t="shared" si="26"/>
        <v>5.6564631320895844E-6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5.0757393463774791</v>
      </c>
      <c r="H235" s="10">
        <f t="shared" si="27"/>
        <v>-0.68518698034107128</v>
      </c>
      <c r="I235">
        <f t="shared" si="23"/>
        <v>-8.2222437640928554</v>
      </c>
      <c r="K235">
        <f t="shared" si="24"/>
        <v>-0.68282768846315578</v>
      </c>
      <c r="M235">
        <f t="shared" si="25"/>
        <v>-0.68282768846315578</v>
      </c>
      <c r="N235" s="13">
        <f t="shared" si="26"/>
        <v>5.5662581651980636E-6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5.0891114454867026</v>
      </c>
      <c r="H236" s="10">
        <f t="shared" si="27"/>
        <v>-0.67605969259113385</v>
      </c>
      <c r="I236">
        <f t="shared" si="23"/>
        <v>-8.1127163110936067</v>
      </c>
      <c r="K236">
        <f t="shared" si="24"/>
        <v>-0.67372013206288439</v>
      </c>
      <c r="M236">
        <f t="shared" si="25"/>
        <v>-0.67372013206288439</v>
      </c>
      <c r="N236" s="13">
        <f t="shared" si="26"/>
        <v>5.4735434653429041E-6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5.1024835445959278</v>
      </c>
      <c r="H237" s="10">
        <f t="shared" si="27"/>
        <v>-0.66704630078818472</v>
      </c>
      <c r="I237">
        <f t="shared" si="23"/>
        <v>-8.0045556094582171</v>
      </c>
      <c r="K237">
        <f t="shared" si="24"/>
        <v>-0.66472714967567492</v>
      </c>
      <c r="M237">
        <f t="shared" si="25"/>
        <v>-0.66472714967567492</v>
      </c>
      <c r="N237" s="13">
        <f t="shared" si="26"/>
        <v>5.3784618826554365E-6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5.1158556437051521</v>
      </c>
      <c r="H238" s="10">
        <f t="shared" si="27"/>
        <v>-0.65814557929886719</v>
      </c>
      <c r="I238">
        <f t="shared" si="23"/>
        <v>-7.8977469515864058</v>
      </c>
      <c r="K238">
        <f t="shared" si="24"/>
        <v>-0.6558475023583602</v>
      </c>
      <c r="M238">
        <f t="shared" si="25"/>
        <v>-0.6558475023583602</v>
      </c>
      <c r="N238" s="13">
        <f t="shared" si="26"/>
        <v>5.2811576244899577E-6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5.1292277428143755</v>
      </c>
      <c r="H239" s="10">
        <f t="shared" si="27"/>
        <v>-0.64935630973700809</v>
      </c>
      <c r="I239">
        <f t="shared" si="23"/>
        <v>-7.792275716844097</v>
      </c>
      <c r="K239">
        <f t="shared" si="24"/>
        <v>-0.64707995827204046</v>
      </c>
      <c r="M239">
        <f t="shared" si="25"/>
        <v>-0.64707995827204046</v>
      </c>
      <c r="N239" s="13">
        <f t="shared" si="26"/>
        <v>5.1817759920602743E-6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5.1425998419236008</v>
      </c>
      <c r="H240" s="10">
        <f t="shared" si="27"/>
        <v>-0.64067728113903977</v>
      </c>
      <c r="I240">
        <f t="shared" si="23"/>
        <v>-7.6881273736684772</v>
      </c>
      <c r="K240">
        <f t="shared" si="24"/>
        <v>-0.63842329286896671</v>
      </c>
      <c r="M240">
        <f t="shared" si="25"/>
        <v>-0.63842329286896671</v>
      </c>
      <c r="N240" s="13">
        <f t="shared" si="26"/>
        <v>5.0804631216269436E-6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5.1559719410328251</v>
      </c>
      <c r="H241" s="10">
        <f t="shared" si="27"/>
        <v>-0.63210729012903133</v>
      </c>
      <c r="I241">
        <f t="shared" si="23"/>
        <v>-7.5852874815483755</v>
      </c>
      <c r="K241">
        <f t="shared" si="24"/>
        <v>-0.62987628906881354</v>
      </c>
      <c r="M241">
        <f t="shared" si="25"/>
        <v>-0.62987628906881354</v>
      </c>
      <c r="N241" s="13">
        <f t="shared" si="26"/>
        <v>4.9773657306928831E-6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5.1693440401420494</v>
      </c>
      <c r="H242" s="10">
        <f t="shared" si="27"/>
        <v>-0.62364514107370295</v>
      </c>
      <c r="I242">
        <f t="shared" si="23"/>
        <v>-7.4837416928844354</v>
      </c>
      <c r="K242">
        <f t="shared" si="24"/>
        <v>-0.62143773742470587</v>
      </c>
      <c r="M242">
        <f t="shared" si="25"/>
        <v>-0.62143773742470587</v>
      </c>
      <c r="N242" s="13">
        <f t="shared" si="26"/>
        <v>4.8726308696056021E-6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5.1827161392512737</v>
      </c>
      <c r="H243" s="10">
        <f t="shared" si="27"/>
        <v>-0.61528964622778326</v>
      </c>
      <c r="I243">
        <f t="shared" si="23"/>
        <v>-7.3834757547333991</v>
      </c>
      <c r="K243">
        <f t="shared" si="24"/>
        <v>-0.61310643627937778</v>
      </c>
      <c r="M243">
        <f t="shared" si="25"/>
        <v>-0.61310643627937778</v>
      </c>
      <c r="N243" s="13">
        <f t="shared" si="26"/>
        <v>4.7664056788166781E-6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5.196088238360498</v>
      </c>
      <c r="H244" s="10">
        <f t="shared" si="27"/>
        <v>-0.60703962587006577</v>
      </c>
      <c r="I244">
        <f t="shared" si="23"/>
        <v>-7.2844755104407888</v>
      </c>
      <c r="K244">
        <f t="shared" si="24"/>
        <v>-0.60488119191179324</v>
      </c>
      <c r="M244">
        <f t="shared" si="25"/>
        <v>-0.60488119191179324</v>
      </c>
      <c r="N244" s="13">
        <f t="shared" si="26"/>
        <v>4.6588371522240303E-6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5.2094603374697224</v>
      </c>
      <c r="H245" s="10">
        <f t="shared" si="27"/>
        <v>-0.59889390843049739</v>
      </c>
      <c r="I245">
        <f t="shared" si="23"/>
        <v>-7.1867269011659687</v>
      </c>
      <c r="K245">
        <f t="shared" si="24"/>
        <v>-0.59676081867458397</v>
      </c>
      <c r="M245">
        <f t="shared" si="25"/>
        <v>-0.59676081867458397</v>
      </c>
      <c r="N245" s="13">
        <f t="shared" si="26"/>
        <v>4.550071906782773E-6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5.2228324365789467</v>
      </c>
      <c r="H246" s="10">
        <f t="shared" si="27"/>
        <v>-0.59085133060863249</v>
      </c>
      <c r="I246">
        <f t="shared" si="23"/>
        <v>-7.0902159673035898</v>
      </c>
      <c r="K246">
        <f t="shared" si="24"/>
        <v>-0.58874413912261736</v>
      </c>
      <c r="M246">
        <f t="shared" si="25"/>
        <v>-0.58874413912261736</v>
      </c>
      <c r="N246" s="13">
        <f t="shared" si="26"/>
        <v>4.4402559587346319E-6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5.236204535688171</v>
      </c>
      <c r="H247" s="10">
        <f t="shared" si="27"/>
        <v>-0.58291073748376809</v>
      </c>
      <c r="I247">
        <f t="shared" si="23"/>
        <v>-6.9949288498052171</v>
      </c>
      <c r="K247">
        <f t="shared" si="24"/>
        <v>-0.580829984133023</v>
      </c>
      <c r="M247">
        <f t="shared" si="25"/>
        <v>-0.580829984133023</v>
      </c>
      <c r="N247" s="13">
        <f t="shared" si="26"/>
        <v>4.3295345066369207E-6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5.2495766347973953</v>
      </c>
      <c r="H248" s="10">
        <f t="shared" si="27"/>
        <v>-0.5750709826170709</v>
      </c>
      <c r="I248">
        <f t="shared" si="23"/>
        <v>-6.9008517914048504</v>
      </c>
      <c r="K248">
        <f t="shared" si="24"/>
        <v>-0.57301719301698284</v>
      </c>
      <c r="M248">
        <f t="shared" si="25"/>
        <v>-0.57301719301698284</v>
      </c>
      <c r="N248" s="13">
        <f t="shared" si="26"/>
        <v>4.2180517214298853E-6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5.2629487339066197</v>
      </c>
      <c r="H249" s="10">
        <f t="shared" si="27"/>
        <v>-0.5673309281459934</v>
      </c>
      <c r="I249">
        <f t="shared" si="23"/>
        <v>-6.8079711377519203</v>
      </c>
      <c r="K249">
        <f t="shared" si="24"/>
        <v>-0.56530461362357609</v>
      </c>
      <c r="M249">
        <f t="shared" si="25"/>
        <v>-0.56530461362357609</v>
      </c>
      <c r="N249" s="13">
        <f t="shared" si="26"/>
        <v>4.105950543759271E-6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5.276320833015844</v>
      </c>
      <c r="H250" s="10">
        <f t="shared" si="27"/>
        <v>-0.55968944487126737</v>
      </c>
      <c r="I250">
        <f t="shared" si="23"/>
        <v>-6.716273338455208</v>
      </c>
      <c r="K250">
        <f t="shared" si="24"/>
        <v>-0.55769110243598086</v>
      </c>
      <c r="M250">
        <f t="shared" si="25"/>
        <v>-0.55769110243598086</v>
      </c>
      <c r="N250" s="13">
        <f t="shared" si="26"/>
        <v>3.993372488666841E-6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5.2896929321250683</v>
      </c>
      <c r="H251" s="10">
        <f t="shared" si="27"/>
        <v>-0.55214541233675718</v>
      </c>
      <c r="I251">
        <f t="shared" si="23"/>
        <v>-6.6257449480410866</v>
      </c>
      <c r="K251">
        <f t="shared" si="24"/>
        <v>-0.55017552466029929</v>
      </c>
      <c r="M251">
        <f t="shared" si="25"/>
        <v>-0.55017552466029929</v>
      </c>
      <c r="N251" s="13">
        <f t="shared" si="26"/>
        <v>3.8804574578606775E-6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5.3030650312342926</v>
      </c>
      <c r="H252" s="10">
        <f t="shared" si="27"/>
        <v>-0.54469771890244079</v>
      </c>
      <c r="I252">
        <f t="shared" si="23"/>
        <v>-6.536372626829289</v>
      </c>
      <c r="K252">
        <f t="shared" si="24"/>
        <v>-0.54275675430728787</v>
      </c>
      <c r="M252">
        <f t="shared" si="25"/>
        <v>-0.54275675430728787</v>
      </c>
      <c r="N252" s="13">
        <f t="shared" si="26"/>
        <v>3.7673435596371247E-6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5.3164371303435178</v>
      </c>
      <c r="H253" s="10">
        <f t="shared" si="27"/>
        <v>-0.5373452618107829</v>
      </c>
      <c r="I253">
        <f t="shared" si="23"/>
        <v>-6.4481431417293944</v>
      </c>
      <c r="K253">
        <f t="shared" si="24"/>
        <v>-0.53543367426724919</v>
      </c>
      <c r="M253">
        <f t="shared" si="25"/>
        <v>-0.53543367426724919</v>
      </c>
      <c r="N253" s="13">
        <f t="shared" si="26"/>
        <v>3.6541669365932454E-6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5.3298092294527413</v>
      </c>
      <c r="H254" s="10">
        <f t="shared" si="27"/>
        <v>-0.53008694724675309</v>
      </c>
      <c r="I254">
        <f t="shared" si="23"/>
        <v>-6.3610433669610371</v>
      </c>
      <c r="K254">
        <f t="shared" si="24"/>
        <v>-0.52820517637834308</v>
      </c>
      <c r="M254">
        <f t="shared" si="25"/>
        <v>-0.52820517637834308</v>
      </c>
      <c r="N254" s="13">
        <f t="shared" si="26"/>
        <v>3.5410616011965834E-6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5.3431813285619665</v>
      </c>
      <c r="H255" s="10">
        <f t="shared" si="27"/>
        <v>-0.52292169039173497</v>
      </c>
      <c r="I255">
        <f t="shared" si="23"/>
        <v>-6.2750602847008192</v>
      </c>
      <c r="K255">
        <f t="shared" si="24"/>
        <v>-0.52107016148855789</v>
      </c>
      <c r="M255">
        <f t="shared" si="25"/>
        <v>-0.52107016148855789</v>
      </c>
      <c r="N255" s="13">
        <f t="shared" si="26"/>
        <v>3.4281592793001205E-6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5.3565534276711908</v>
      </c>
      <c r="H256" s="10">
        <f t="shared" si="27"/>
        <v>-0.51584841547156335</v>
      </c>
      <c r="I256">
        <f t="shared" si="23"/>
        <v>-6.1901809856587597</v>
      </c>
      <c r="K256">
        <f t="shared" si="24"/>
        <v>-0.5140275395115923</v>
      </c>
      <c r="M256">
        <f t="shared" si="25"/>
        <v>-0.5140275395115923</v>
      </c>
      <c r="N256" s="13">
        <f t="shared" si="26"/>
        <v>3.3155892616004807E-6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5.3699255267804142</v>
      </c>
      <c r="H257" s="10">
        <f t="shared" si="27"/>
        <v>-0.50886605579892119</v>
      </c>
      <c r="I257">
        <f t="shared" si="23"/>
        <v>-6.1063926695870538</v>
      </c>
      <c r="K257">
        <f t="shared" si="24"/>
        <v>-0.50707622947686803</v>
      </c>
      <c r="M257">
        <f t="shared" si="25"/>
        <v>-0.50707622947686803</v>
      </c>
      <c r="N257" s="13">
        <f t="shared" si="26"/>
        <v>3.2034782631143286E-6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5.3832976258896394</v>
      </c>
      <c r="H258" s="10">
        <f t="shared" si="27"/>
        <v>-0.50197355381031561</v>
      </c>
      <c r="I258">
        <f t="shared" si="23"/>
        <v>-6.0236826457237873</v>
      </c>
      <c r="K258">
        <f t="shared" si="24"/>
        <v>-0.50021515957389606</v>
      </c>
      <c r="M258">
        <f t="shared" si="25"/>
        <v>-0.50021515957389606</v>
      </c>
      <c r="N258" s="13">
        <f t="shared" si="26"/>
        <v>3.0919502906734819E-6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5.3966697249988638</v>
      </c>
      <c r="H259" s="10">
        <f t="shared" si="27"/>
        <v>-0.4951698610978536</v>
      </c>
      <c r="I259">
        <f t="shared" si="23"/>
        <v>-5.942038333174243</v>
      </c>
      <c r="K259">
        <f t="shared" si="24"/>
        <v>-0.49344326719123061</v>
      </c>
      <c r="M259">
        <f t="shared" si="25"/>
        <v>-0.49344326719123061</v>
      </c>
      <c r="N259" s="13">
        <f t="shared" si="26"/>
        <v>2.9811265183876637E-6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5.4100418241080881</v>
      </c>
      <c r="H260" s="10">
        <f t="shared" si="27"/>
        <v>-0.48845393843601931</v>
      </c>
      <c r="I260">
        <f t="shared" si="23"/>
        <v>-5.8614472612322315</v>
      </c>
      <c r="K260">
        <f t="shared" si="24"/>
        <v>-0.48675949895019416</v>
      </c>
      <c r="M260">
        <f t="shared" si="25"/>
        <v>-0.48675949895019416</v>
      </c>
      <c r="N260" s="13">
        <f t="shared" si="26"/>
        <v>2.8711251711233986E-6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5.4234139232173124</v>
      </c>
      <c r="H261" s="10">
        <f t="shared" si="27"/>
        <v>-0.48182475580365997</v>
      </c>
      <c r="I261">
        <f t="shared" si="23"/>
        <v>-5.7818970696439198</v>
      </c>
      <c r="K261">
        <f t="shared" si="24"/>
        <v>-0.48016281073360079</v>
      </c>
      <c r="M261">
        <f t="shared" si="25"/>
        <v>-0.48016281073360079</v>
      </c>
      <c r="N261" s="13">
        <f t="shared" si="26"/>
        <v>2.7620614158940082E-6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5.4367860223265367</v>
      </c>
      <c r="H262" s="10">
        <f t="shared" si="27"/>
        <v>-0.47528129240137262</v>
      </c>
      <c r="I262">
        <f t="shared" si="23"/>
        <v>-5.703375508816471</v>
      </c>
      <c r="K262">
        <f t="shared" si="24"/>
        <v>-0.47365216770966323</v>
      </c>
      <c r="M262">
        <f t="shared" si="25"/>
        <v>-0.47365216770966323</v>
      </c>
      <c r="N262" s="13">
        <f t="shared" si="26"/>
        <v>2.6540472611372275E-6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5.4501581214357611</v>
      </c>
      <c r="H263" s="10">
        <f t="shared" si="27"/>
        <v>-0.46882253666448015</v>
      </c>
      <c r="I263">
        <f t="shared" si="23"/>
        <v>-5.6258704399737613</v>
      </c>
      <c r="K263">
        <f t="shared" si="24"/>
        <v>-0.46722654435127048</v>
      </c>
      <c r="M263">
        <f t="shared" si="25"/>
        <v>-0.46722654435127048</v>
      </c>
      <c r="N263" s="13">
        <f t="shared" si="26"/>
        <v>2.5471914638243566E-6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5.4635302205449854</v>
      </c>
      <c r="H264" s="10">
        <f t="shared" si="27"/>
        <v>-0.46244748627178023</v>
      </c>
      <c r="I264">
        <f t="shared" si="23"/>
        <v>-5.5493698352613627</v>
      </c>
      <c r="K264">
        <f t="shared" si="24"/>
        <v>-0.46088492445083407</v>
      </c>
      <c r="M264">
        <f t="shared" si="25"/>
        <v>-0.46088492445083407</v>
      </c>
      <c r="N264" s="13">
        <f t="shared" si="26"/>
        <v>2.4415994442785863E-6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5.4769023196542097</v>
      </c>
      <c r="H265" s="10">
        <f t="shared" si="27"/>
        <v>-0.45615514815024205</v>
      </c>
      <c r="I265">
        <f t="shared" si="23"/>
        <v>-5.4738617778029042</v>
      </c>
      <c r="K265">
        <f t="shared" si="24"/>
        <v>-0.45462630113086527</v>
      </c>
      <c r="M265">
        <f t="shared" si="25"/>
        <v>-0.45462630113086527</v>
      </c>
      <c r="N265" s="13">
        <f t="shared" si="26"/>
        <v>2.3373732086572574E-6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5.490274418763434</v>
      </c>
      <c r="H266" s="10">
        <f t="shared" si="27"/>
        <v>-0.44994453847582311</v>
      </c>
      <c r="I266">
        <f t="shared" si="23"/>
        <v>-5.3993344617098771</v>
      </c>
      <c r="K266">
        <f t="shared" si="24"/>
        <v>-0.44844967685046927</v>
      </c>
      <c r="M266">
        <f t="shared" si="25"/>
        <v>-0.44844967685046927</v>
      </c>
      <c r="N266" s="13">
        <f t="shared" si="26"/>
        <v>2.234611278955519E-6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5.5036465178726584</v>
      </c>
      <c r="H267" s="10">
        <f t="shared" si="27"/>
        <v>-0.44381468267056862</v>
      </c>
      <c r="I267">
        <f t="shared" si="23"/>
        <v>-5.3257761920468232</v>
      </c>
      <c r="K267">
        <f t="shared" si="24"/>
        <v>-0.44235406340791644</v>
      </c>
      <c r="M267">
        <f t="shared" si="25"/>
        <v>-0.44235406340791644</v>
      </c>
      <c r="N267" s="13">
        <f t="shared" si="26"/>
        <v>2.1334086304305807E-6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5.5170186169818827</v>
      </c>
      <c r="H268" s="10">
        <f t="shared" si="27"/>
        <v>-0.43776461539615436</v>
      </c>
      <c r="I268">
        <f t="shared" si="23"/>
        <v>-5.2531753847538525</v>
      </c>
      <c r="K268">
        <f t="shared" si="24"/>
        <v>-0.43633848193945202</v>
      </c>
      <c r="M268">
        <f t="shared" si="25"/>
        <v>-0.43633848193945202</v>
      </c>
      <c r="N268" s="13">
        <f t="shared" si="26"/>
        <v>2.0338566363257612E-6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5.530390716091107</v>
      </c>
      <c r="H269" s="10">
        <f t="shared" si="27"/>
        <v>-0.43179338054402666</v>
      </c>
      <c r="I269">
        <f t="shared" si="23"/>
        <v>-5.1815205665283202</v>
      </c>
      <c r="K269">
        <f t="shared" si="24"/>
        <v>-0.43040196291450733</v>
      </c>
      <c r="M269">
        <f t="shared" si="25"/>
        <v>-0.43040196291450733</v>
      </c>
      <c r="N269" s="13">
        <f t="shared" si="26"/>
        <v>1.9360430197371957E-6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5.5437628152003313</v>
      </c>
      <c r="H270" s="10">
        <f t="shared" si="27"/>
        <v>-0.42590003122228914</v>
      </c>
      <c r="I270">
        <f t="shared" si="23"/>
        <v>-5.1108003746674697</v>
      </c>
      <c r="K270">
        <f t="shared" si="24"/>
        <v>-0.42454354612745454</v>
      </c>
      <c r="M270">
        <f t="shared" si="25"/>
        <v>-0.42454354612745454</v>
      </c>
      <c r="N270" s="13">
        <f t="shared" si="26"/>
        <v>1.840051812508442E-6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5.5571349143095565</v>
      </c>
      <c r="H271" s="10">
        <f t="shared" si="27"/>
        <v>-0.42008362973947638</v>
      </c>
      <c r="I271">
        <f t="shared" si="23"/>
        <v>-5.0410035568737168</v>
      </c>
      <c r="K271">
        <f t="shared" si="24"/>
        <v>-0.41876228068605953</v>
      </c>
      <c r="M271">
        <f t="shared" si="25"/>
        <v>-0.41876228068605953</v>
      </c>
      <c r="N271" s="13">
        <f t="shared" si="26"/>
        <v>1.7459633209656153E-6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5.57050701341878</v>
      </c>
      <c r="H272" s="10">
        <f t="shared" si="27"/>
        <v>-0.41434324758536062</v>
      </c>
      <c r="I272">
        <f t="shared" si="23"/>
        <v>-4.9721189710243276</v>
      </c>
      <c r="K272">
        <f t="shared" si="24"/>
        <v>-0.41305722499677322</v>
      </c>
      <c r="M272">
        <f t="shared" si="25"/>
        <v>-0.41305722499677322</v>
      </c>
      <c r="N272" s="13">
        <f t="shared" si="26"/>
        <v>1.653854098357034E-6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5.5838791125280052</v>
      </c>
      <c r="H273" s="10">
        <f t="shared" si="27"/>
        <v>-0.40867796540891654</v>
      </c>
      <c r="I273">
        <f t="shared" si="23"/>
        <v>-4.9041355849069985</v>
      </c>
      <c r="K273">
        <f t="shared" si="24"/>
        <v>-0.40742744674698866</v>
      </c>
      <c r="M273">
        <f t="shared" si="25"/>
        <v>-0.40742744674698866</v>
      </c>
      <c r="N273" s="13">
        <f t="shared" si="26"/>
        <v>1.5637969238298944E-6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5.5972512116372295</v>
      </c>
      <c r="H274" s="10">
        <f t="shared" si="27"/>
        <v>-0.40308687299358326</v>
      </c>
      <c r="I274">
        <f t="shared" si="23"/>
        <v>-4.8370424759229991</v>
      </c>
      <c r="K274">
        <f t="shared" si="24"/>
        <v>-0.40187202288441631</v>
      </c>
      <c r="M274">
        <f t="shared" si="25"/>
        <v>-0.40187202288441631</v>
      </c>
      <c r="N274" s="13">
        <f t="shared" si="26"/>
        <v>1.4758607877429329E-6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5.6106233107464529</v>
      </c>
      <c r="H275" s="10">
        <f t="shared" si="27"/>
        <v>-0.39756906922994018</v>
      </c>
      <c r="I275">
        <f t="shared" si="23"/>
        <v>-4.7708288307592817</v>
      </c>
      <c r="K275">
        <f t="shared" si="24"/>
        <v>-0.39639003959368369</v>
      </c>
      <c r="M275">
        <f t="shared" si="25"/>
        <v>-0.39639003959368369</v>
      </c>
      <c r="N275" s="13">
        <f t="shared" si="26"/>
        <v>1.3901108831711113E-6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5.6239954098556781</v>
      </c>
      <c r="H276" s="10">
        <f t="shared" si="27"/>
        <v>-0.39212366208592586</v>
      </c>
      <c r="I276">
        <f t="shared" ref="I276:I339" si="30">H276*$E$6</f>
        <v>-4.7054839450311103</v>
      </c>
      <c r="K276">
        <f t="shared" ref="K276:K339" si="31">(1/2)*($L$9*$L$4*EXP(-$L$7*$O$6*(G276/$O$6-1))-($L$9*$L$6*EXP(-$L$5*$O$6*(G276/$O$6-1))))</f>
        <v>-0.39098059227029675</v>
      </c>
      <c r="M276">
        <f t="shared" ref="M276:M339" si="32">(1/2)*($L$9*$O$4*EXP(-$O$8*$O$6*(G276/$O$6-1))-($L$9*$O$7*EXP(-$O$5*$O$6*(G276/$O$6-1))))</f>
        <v>-0.39098059227029675</v>
      </c>
      <c r="N276" s="13">
        <f t="shared" ref="N276:N339" si="33">(M276-H276)^2*O276</f>
        <v>1.306608603402382E-6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5.6373675089649025</v>
      </c>
      <c r="H277" s="10">
        <f t="shared" ref="H277:H340" si="34">-(-$B$4)*(1+D277+$E$5*D277^3)*EXP(-D277)</f>
        <v>-0.38674976857470822</v>
      </c>
      <c r="I277">
        <f t="shared" si="30"/>
        <v>-4.6409972228964982</v>
      </c>
      <c r="K277">
        <f t="shared" si="31"/>
        <v>-0.38564278549208508</v>
      </c>
      <c r="M277">
        <f t="shared" si="32"/>
        <v>-0.38564278549208508</v>
      </c>
      <c r="N277" s="13">
        <f t="shared" si="33"/>
        <v>1.2254115452138216E-6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5.6507396080741339</v>
      </c>
      <c r="H278" s="10">
        <f t="shared" si="34"/>
        <v>-0.38144651472032565</v>
      </c>
      <c r="I278">
        <f t="shared" si="30"/>
        <v>-4.5773581766439078</v>
      </c>
      <c r="K278">
        <f t="shared" si="31"/>
        <v>-0.38037573298822863</v>
      </c>
      <c r="M278">
        <f t="shared" si="32"/>
        <v>-0.38037573298822863</v>
      </c>
      <c r="N278" s="13">
        <f t="shared" si="33"/>
        <v>1.1465735177926832E-6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5.6641117071833511</v>
      </c>
      <c r="H279" s="10">
        <f t="shared" si="34"/>
        <v>-0.37621303552121765</v>
      </c>
      <c r="I279">
        <f t="shared" si="30"/>
        <v>-4.5145564262546118</v>
      </c>
      <c r="K279">
        <f t="shared" si="31"/>
        <v>-0.37517855760601426</v>
      </c>
      <c r="M279">
        <f t="shared" si="32"/>
        <v>-0.37517855760601426</v>
      </c>
      <c r="N279" s="13">
        <f t="shared" si="33"/>
        <v>1.0701445570435545E-6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5.6774838062925754</v>
      </c>
      <c r="H280" s="10">
        <f t="shared" si="34"/>
        <v>-0.37104847491170045</v>
      </c>
      <c r="I280">
        <f t="shared" si="30"/>
        <v>-4.4525816989404055</v>
      </c>
      <c r="K280">
        <f t="shared" si="31"/>
        <v>-0.37005039127536399</v>
      </c>
      <c r="M280">
        <f t="shared" si="32"/>
        <v>-0.37005039127536399</v>
      </c>
      <c r="N280" s="13">
        <f t="shared" si="33"/>
        <v>9.9617094512262373E-7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5.6908559054017998</v>
      </c>
      <c r="H281" s="10">
        <f t="shared" si="34"/>
        <v>-0.365951985721579</v>
      </c>
      <c r="I281">
        <f t="shared" si="30"/>
        <v>-4.3914238286589482</v>
      </c>
      <c r="K281">
        <f t="shared" si="31"/>
        <v>-0.36499037497133563</v>
      </c>
      <c r="M281">
        <f t="shared" si="32"/>
        <v>-0.36499037497133563</v>
      </c>
      <c r="N281" s="13">
        <f t="shared" si="33"/>
        <v>9.2469523498361509E-7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5.7042280045110312</v>
      </c>
      <c r="H282" s="10">
        <f t="shared" si="34"/>
        <v>-0.3609227296339011</v>
      </c>
      <c r="I282">
        <f t="shared" si="30"/>
        <v>-4.3310727556068134</v>
      </c>
      <c r="K282">
        <f t="shared" si="31"/>
        <v>-0.35999765867460104</v>
      </c>
      <c r="M282">
        <f t="shared" si="32"/>
        <v>-0.35999765867460104</v>
      </c>
      <c r="N282" s="13">
        <f t="shared" si="33"/>
        <v>8.557562797403261E-7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5.7176001036202484</v>
      </c>
      <c r="H283" s="10">
        <f t="shared" si="34"/>
        <v>-0.35595987714101501</v>
      </c>
      <c r="I283">
        <f t="shared" si="30"/>
        <v>-4.2715185256921799</v>
      </c>
      <c r="K283">
        <f t="shared" si="31"/>
        <v>-0.35507140133007464</v>
      </c>
      <c r="M283">
        <f t="shared" si="32"/>
        <v>-0.35507140133007464</v>
      </c>
      <c r="N283" s="13">
        <f t="shared" si="33"/>
        <v>7.8938926662614829E-7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5.7309722027294727</v>
      </c>
      <c r="H284" s="10">
        <f t="shared" si="34"/>
        <v>-0.35106260749896018</v>
      </c>
      <c r="I284">
        <f t="shared" si="30"/>
        <v>-4.2127512899875219</v>
      </c>
      <c r="K284">
        <f t="shared" si="31"/>
        <v>-0.35021077080370899</v>
      </c>
      <c r="M284">
        <f t="shared" si="32"/>
        <v>-0.35021077080370899</v>
      </c>
      <c r="N284" s="13">
        <f t="shared" si="33"/>
        <v>7.2562575537645969E-7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5.7443443018386979</v>
      </c>
      <c r="H285" s="10">
        <f t="shared" si="34"/>
        <v>-0.34623010868035886</v>
      </c>
      <c r="I285">
        <f t="shared" si="30"/>
        <v>-4.1547613041643068</v>
      </c>
      <c r="K285">
        <f t="shared" si="31"/>
        <v>-0.34541494383765098</v>
      </c>
      <c r="M285">
        <f t="shared" si="32"/>
        <v>-0.34541494383765098</v>
      </c>
      <c r="N285" s="13">
        <f t="shared" si="33"/>
        <v>6.6449372078696734E-7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5.7577164009479276</v>
      </c>
      <c r="H286" s="10">
        <f t="shared" si="34"/>
        <v>-0.34146157732581289</v>
      </c>
      <c r="I286">
        <f t="shared" si="30"/>
        <v>-4.0975389279097545</v>
      </c>
      <c r="K286">
        <f t="shared" si="31"/>
        <v>-0.34068310600374396</v>
      </c>
      <c r="M286">
        <f t="shared" si="32"/>
        <v>-0.34068310600374396</v>
      </c>
      <c r="N286" s="13">
        <f t="shared" si="33"/>
        <v>6.0601759928374756E-7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5.7710885000571466</v>
      </c>
      <c r="H287" s="10">
        <f t="shared" si="34"/>
        <v>-0.33675621869394806</v>
      </c>
      <c r="I287">
        <f t="shared" si="30"/>
        <v>-4.0410746243273765</v>
      </c>
      <c r="K287">
        <f t="shared" si="31"/>
        <v>-0.33601445165553279</v>
      </c>
      <c r="M287">
        <f t="shared" si="32"/>
        <v>-0.33601445165553279</v>
      </c>
      <c r="N287" s="13">
        <f t="shared" si="33"/>
        <v>5.5021833927936838E-7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5.7844605991663691</v>
      </c>
      <c r="H288" s="10">
        <f t="shared" si="34"/>
        <v>-0.33211324661012676</v>
      </c>
      <c r="I288">
        <f t="shared" si="30"/>
        <v>-3.9853589593215211</v>
      </c>
      <c r="K288">
        <f t="shared" si="31"/>
        <v>-0.33140818387879972</v>
      </c>
      <c r="M288">
        <f t="shared" si="32"/>
        <v>-0.33140818387879972</v>
      </c>
      <c r="N288" s="13">
        <f t="shared" si="33"/>
        <v>4.9711345510633596E-7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5.7978326982755952</v>
      </c>
      <c r="H289" s="10">
        <f t="shared" si="34"/>
        <v>-0.32753188341398082</v>
      </c>
      <c r="I289">
        <f t="shared" si="30"/>
        <v>-3.9303826009677696</v>
      </c>
      <c r="K289">
        <f t="shared" si="31"/>
        <v>-0.32686351444077016</v>
      </c>
      <c r="M289">
        <f t="shared" si="32"/>
        <v>-0.32686351444077016</v>
      </c>
      <c r="N289" s="13">
        <f t="shared" si="33"/>
        <v>4.467170843506632E-7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5.8112047973848249</v>
      </c>
      <c r="H290" s="10">
        <f t="shared" si="34"/>
        <v>-0.32301135990576124</v>
      </c>
      <c r="I290">
        <f t="shared" si="30"/>
        <v>-3.8761363188691349</v>
      </c>
      <c r="K290">
        <f t="shared" si="31"/>
        <v>-0.32237966373800941</v>
      </c>
      <c r="M290">
        <f t="shared" si="32"/>
        <v>-0.32237966373800941</v>
      </c>
      <c r="N290" s="13">
        <f t="shared" si="33"/>
        <v>3.9904004835234482E-7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5.8245768964940439</v>
      </c>
      <c r="H291" s="10">
        <f t="shared" si="34"/>
        <v>-0.31855091529163365</v>
      </c>
      <c r="I291">
        <f t="shared" si="30"/>
        <v>-3.8226109834996036</v>
      </c>
      <c r="K291">
        <f t="shared" si="31"/>
        <v>-0.3179558607431211</v>
      </c>
      <c r="M291">
        <f t="shared" si="32"/>
        <v>-0.3179558607431211</v>
      </c>
      <c r="N291" s="13">
        <f t="shared" si="33"/>
        <v>3.5408991570547767E-7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5.8379489956032682</v>
      </c>
      <c r="H292" s="10">
        <f t="shared" si="34"/>
        <v>-0.31414979712793101</v>
      </c>
      <c r="I292">
        <f t="shared" si="30"/>
        <v>-3.7697975655351721</v>
      </c>
      <c r="K292">
        <f t="shared" si="31"/>
        <v>-0.31359134295028063</v>
      </c>
      <c r="M292">
        <f t="shared" si="32"/>
        <v>-0.31359134295028063</v>
      </c>
      <c r="N292" s="13">
        <f t="shared" si="33"/>
        <v>3.1187106853516262E-7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5.8513210947124934</v>
      </c>
      <c r="H293" s="10">
        <f t="shared" si="34"/>
        <v>-0.3098072612645022</v>
      </c>
      <c r="I293">
        <f t="shared" si="30"/>
        <v>-3.7176871351740264</v>
      </c>
      <c r="K293">
        <f t="shared" si="31"/>
        <v>-0.30928535631972931</v>
      </c>
      <c r="M293">
        <f t="shared" si="32"/>
        <v>-0.30928535631972931</v>
      </c>
      <c r="N293" s="13">
        <f t="shared" si="33"/>
        <v>2.723847713783918E-7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5.864693193821723</v>
      </c>
      <c r="H294" s="10">
        <f t="shared" si="34"/>
        <v>-0.30552257178714715</v>
      </c>
      <c r="I294">
        <f t="shared" si="30"/>
        <v>-3.6662708614457657</v>
      </c>
      <c r="K294">
        <f t="shared" si="31"/>
        <v>-0.30503715522123703</v>
      </c>
      <c r="M294">
        <f t="shared" si="32"/>
        <v>-0.30503715522123703</v>
      </c>
      <c r="N294" s="13">
        <f t="shared" si="33"/>
        <v>2.3562924245996692E-7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5.8780652929309412</v>
      </c>
      <c r="H295" s="10">
        <f t="shared" si="34"/>
        <v>-0.30129500095925316</v>
      </c>
      <c r="I295">
        <f t="shared" si="30"/>
        <v>-3.6155400115110377</v>
      </c>
      <c r="K295">
        <f t="shared" si="31"/>
        <v>-0.300846002376638</v>
      </c>
      <c r="M295">
        <f t="shared" si="32"/>
        <v>-0.300846002376638</v>
      </c>
      <c r="N295" s="13">
        <f t="shared" si="33"/>
        <v>2.0159972719041959E-7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5.8914373920401664</v>
      </c>
      <c r="H296" s="10">
        <f t="shared" si="34"/>
        <v>-0.29712382916263835</v>
      </c>
      <c r="I296">
        <f t="shared" si="30"/>
        <v>-3.5654859499516602</v>
      </c>
      <c r="K296">
        <f t="shared" si="31"/>
        <v>-0.29671116880146359</v>
      </c>
      <c r="M296">
        <f t="shared" si="32"/>
        <v>-0.29671116880146359</v>
      </c>
      <c r="N296" s="13">
        <f t="shared" si="33"/>
        <v>1.7028857368488825E-7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5.9048094911493889</v>
      </c>
      <c r="H297" s="10">
        <f t="shared" si="34"/>
        <v>-0.29300834483772936</v>
      </c>
      <c r="I297">
        <f t="shared" si="30"/>
        <v>-3.5161001380527521</v>
      </c>
      <c r="K297">
        <f t="shared" si="31"/>
        <v>-0.2926319337457855</v>
      </c>
      <c r="M297">
        <f t="shared" si="32"/>
        <v>-0.2926319337457855</v>
      </c>
      <c r="N297" s="13">
        <f t="shared" si="33"/>
        <v>1.416853101383708E-7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5.9181815902586203</v>
      </c>
      <c r="H298" s="10">
        <f t="shared" si="34"/>
        <v>-0.28894784442305332</v>
      </c>
      <c r="I298">
        <f t="shared" si="30"/>
        <v>-3.4673741330766399</v>
      </c>
      <c r="K298">
        <f t="shared" si="31"/>
        <v>-0.28860758463426461</v>
      </c>
      <c r="M298">
        <f t="shared" si="32"/>
        <v>-0.28860758463426461</v>
      </c>
      <c r="N298" s="13">
        <f t="shared" si="33"/>
        <v>1.1577672386653783E-7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5.9315536893678384</v>
      </c>
      <c r="H299" s="10">
        <f t="shared" si="34"/>
        <v>-0.28494163229415631</v>
      </c>
      <c r="I299">
        <f t="shared" si="30"/>
        <v>-3.419299587529876</v>
      </c>
      <c r="K299">
        <f t="shared" si="31"/>
        <v>-0.28463741700551942</v>
      </c>
      <c r="M299">
        <f t="shared" si="32"/>
        <v>-0.28463741700551942</v>
      </c>
      <c r="N299" s="13">
        <f t="shared" si="33"/>
        <v>9.254694184042552E-8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5.9449257884770619</v>
      </c>
      <c r="H300" s="10">
        <f t="shared" si="34"/>
        <v>-0.28098902070193832</v>
      </c>
      <c r="I300">
        <f t="shared" si="30"/>
        <v>-3.3718682484232598</v>
      </c>
      <c r="K300">
        <f t="shared" si="31"/>
        <v>-0.28072073445080059</v>
      </c>
      <c r="M300">
        <f t="shared" si="32"/>
        <v>-0.28072073445080059</v>
      </c>
      <c r="N300" s="13">
        <f t="shared" si="33"/>
        <v>7.1977512549536157E-8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5.9582978875862951</v>
      </c>
      <c r="H301" s="10">
        <f t="shared" si="34"/>
        <v>-0.27708932971052713</v>
      </c>
      <c r="I301">
        <f t="shared" si="30"/>
        <v>-3.3250719565263256</v>
      </c>
      <c r="K301">
        <f t="shared" si="31"/>
        <v>-0.27685684855210069</v>
      </c>
      <c r="M301">
        <f t="shared" si="32"/>
        <v>-0.27685684855210069</v>
      </c>
      <c r="N301" s="13">
        <f t="shared" si="33"/>
        <v>5.4047489023301931E-8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5.9716699866955176</v>
      </c>
      <c r="H302" s="10">
        <f t="shared" si="34"/>
        <v>-0.27324188713467501</v>
      </c>
      <c r="I302">
        <f t="shared" si="30"/>
        <v>-3.2789026456161001</v>
      </c>
      <c r="K302">
        <f t="shared" si="31"/>
        <v>-0.27304507881969281</v>
      </c>
      <c r="M302">
        <f t="shared" si="32"/>
        <v>-0.27304507881969281</v>
      </c>
      <c r="N302" s="13">
        <f t="shared" si="33"/>
        <v>3.8733512846132748E-8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5.9850420858047428</v>
      </c>
      <c r="H303" s="10">
        <f t="shared" si="34"/>
        <v>-0.26944602847673876</v>
      </c>
      <c r="I303">
        <f t="shared" si="30"/>
        <v>-3.2333523417208649</v>
      </c>
      <c r="K303">
        <f t="shared" si="31"/>
        <v>-0.26928475262914342</v>
      </c>
      <c r="M303">
        <f t="shared" si="32"/>
        <v>-0.26928475262914342</v>
      </c>
      <c r="N303" s="13">
        <f t="shared" si="33"/>
        <v>2.6009899017596471E-8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5.9984141849139601</v>
      </c>
      <c r="H304" s="10">
        <f t="shared" si="34"/>
        <v>-0.26570109686331206</v>
      </c>
      <c r="I304">
        <f t="shared" si="30"/>
        <v>-3.1884131623597449</v>
      </c>
      <c r="K304">
        <f t="shared" si="31"/>
        <v>-0.2655752051578954</v>
      </c>
      <c r="M304">
        <f t="shared" si="32"/>
        <v>-0.2655752051578954</v>
      </c>
      <c r="N304" s="13">
        <f t="shared" si="33"/>
        <v>1.5848721492714753E-8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6.0117862840231915</v>
      </c>
      <c r="H305" s="10">
        <f t="shared" si="34"/>
        <v>-0.26200644298150949</v>
      </c>
      <c r="I305">
        <f t="shared" si="30"/>
        <v>-3.1440773157781141</v>
      </c>
      <c r="K305">
        <f t="shared" si="31"/>
        <v>-0.26191577932140053</v>
      </c>
      <c r="M305">
        <f t="shared" si="32"/>
        <v>-0.26191577932140053</v>
      </c>
      <c r="N305" s="13">
        <f t="shared" si="33"/>
        <v>8.2198992643527205E-9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6.0251583831324158</v>
      </c>
      <c r="H306" s="10">
        <f t="shared" si="34"/>
        <v>-0.25836142501499498</v>
      </c>
      <c r="I306">
        <f t="shared" si="30"/>
        <v>-3.1003371001799396</v>
      </c>
      <c r="K306">
        <f t="shared" si="31"/>
        <v>-0.25830582570891464</v>
      </c>
      <c r="M306">
        <f t="shared" si="32"/>
        <v>-0.25830582570891464</v>
      </c>
      <c r="N306" s="13">
        <f t="shared" si="33"/>
        <v>3.0912828366158911E-9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6.0385304822416401</v>
      </c>
      <c r="H307" s="10">
        <f t="shared" si="34"/>
        <v>-0.25476540857972296</v>
      </c>
      <c r="I307">
        <f t="shared" si="30"/>
        <v>-3.0571849029566756</v>
      </c>
      <c r="K307">
        <f t="shared" si="31"/>
        <v>-0.25474470251891324</v>
      </c>
      <c r="M307">
        <f t="shared" si="32"/>
        <v>-0.25474470251891324</v>
      </c>
      <c r="N307" s="13">
        <f t="shared" si="33"/>
        <v>4.2874095425613671E-10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6.0519025813508582</v>
      </c>
      <c r="H308" s="10">
        <f t="shared" si="34"/>
        <v>-0.25121776665949797</v>
      </c>
      <c r="I308">
        <f t="shared" si="30"/>
        <v>-3.0146131999139758</v>
      </c>
      <c r="K308">
        <f t="shared" si="31"/>
        <v>-0.25123177549424741</v>
      </c>
      <c r="M308">
        <f t="shared" si="32"/>
        <v>-0.25123177549424741</v>
      </c>
      <c r="N308" s="13">
        <f t="shared" si="33"/>
        <v>1.9624745103728664E-10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6.0652746804600888</v>
      </c>
      <c r="H309" s="10">
        <f t="shared" si="34"/>
        <v>-0.24771787954133551</v>
      </c>
      <c r="I309">
        <f t="shared" si="30"/>
        <v>-2.9726145544960261</v>
      </c>
      <c r="K309">
        <f t="shared" si="31"/>
        <v>-0.24776641785701442</v>
      </c>
      <c r="M309">
        <f t="shared" si="32"/>
        <v>-0.24776641785701442</v>
      </c>
      <c r="N309" s="13">
        <f t="shared" si="33"/>
        <v>2.3559680889459391E-9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6.078646779569314</v>
      </c>
      <c r="H310" s="10">
        <f t="shared" si="34"/>
        <v>-0.2442651347507048</v>
      </c>
      <c r="I310">
        <f t="shared" si="30"/>
        <v>-2.9311816170084577</v>
      </c>
      <c r="K310">
        <f t="shared" si="31"/>
        <v>-0.24434801024323632</v>
      </c>
      <c r="M310">
        <f t="shared" si="32"/>
        <v>-0.24434801024323632</v>
      </c>
      <c r="N310" s="13">
        <f t="shared" si="33"/>
        <v>6.8683472623429547E-9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6.0920188786785365</v>
      </c>
      <c r="H311" s="10">
        <f t="shared" si="34"/>
        <v>-0.24085892698662842</v>
      </c>
      <c r="I311">
        <f t="shared" si="30"/>
        <v>-2.8903071238395412</v>
      </c>
      <c r="K311">
        <f t="shared" si="31"/>
        <v>-0.24097594063731947</v>
      </c>
      <c r="M311">
        <f t="shared" si="32"/>
        <v>-0.24097594063731947</v>
      </c>
      <c r="N311" s="13">
        <f t="shared" si="33"/>
        <v>1.3692194448048409E-8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6.1053909777877555</v>
      </c>
      <c r="H312" s="10">
        <f t="shared" si="34"/>
        <v>-0.23749865805672554</v>
      </c>
      <c r="I312">
        <f t="shared" si="30"/>
        <v>-2.8499838966807065</v>
      </c>
      <c r="K312">
        <f t="shared" si="31"/>
        <v>-0.23764960430637966</v>
      </c>
      <c r="M312">
        <f t="shared" si="32"/>
        <v>-0.23764960430637966</v>
      </c>
      <c r="N312" s="13">
        <f t="shared" si="33"/>
        <v>2.278477028464267E-8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6.1187630768969861</v>
      </c>
      <c r="H313" s="10">
        <f t="shared" si="34"/>
        <v>-0.23418373681218654</v>
      </c>
      <c r="I313">
        <f t="shared" si="30"/>
        <v>-2.8102048417462386</v>
      </c>
      <c r="K313">
        <f t="shared" si="31"/>
        <v>-0.23436840373443601</v>
      </c>
      <c r="M313">
        <f t="shared" si="32"/>
        <v>-0.23436840373443601</v>
      </c>
      <c r="N313" s="13">
        <f t="shared" si="33"/>
        <v>3.410187217309225E-8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6.1321351760062095</v>
      </c>
      <c r="H314" s="10">
        <f t="shared" si="34"/>
        <v>-0.23091357908274771</v>
      </c>
      <c r="I314">
        <f t="shared" si="30"/>
        <v>-2.7709629489929726</v>
      </c>
      <c r="K314">
        <f t="shared" si="31"/>
        <v>-0.23113174855653026</v>
      </c>
      <c r="M314">
        <f t="shared" si="32"/>
        <v>-0.23113174855653026</v>
      </c>
      <c r="N314" s="13">
        <f t="shared" si="33"/>
        <v>4.7597919290558709E-8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6.1455072751154347</v>
      </c>
      <c r="H315" s="10">
        <f t="shared" si="34"/>
        <v>-0.2276876076116405</v>
      </c>
      <c r="I315">
        <f t="shared" si="30"/>
        <v>-2.7322512913396859</v>
      </c>
      <c r="K315">
        <f t="shared" si="31"/>
        <v>-0.22793905549275656</v>
      </c>
      <c r="M315">
        <f t="shared" si="32"/>
        <v>-0.22793905549275656</v>
      </c>
      <c r="N315" s="13">
        <f t="shared" si="33"/>
        <v>6.322603691775473E-8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6.1588793742246528</v>
      </c>
      <c r="H316" s="10">
        <f t="shared" si="34"/>
        <v>-0.22450525199059396</v>
      </c>
      <c r="I316">
        <f t="shared" si="30"/>
        <v>-2.6940630238871277</v>
      </c>
      <c r="K316">
        <f t="shared" si="31"/>
        <v>-0.22478974828228648</v>
      </c>
      <c r="M316">
        <f t="shared" si="32"/>
        <v>-0.22478974828228648</v>
      </c>
      <c r="N316" s="13">
        <f t="shared" si="33"/>
        <v>8.0938139986799082E-8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6.1722514733338834</v>
      </c>
      <c r="H317" s="10">
        <f t="shared" si="34"/>
        <v>-0.22136594859487504</v>
      </c>
      <c r="I317">
        <f t="shared" si="30"/>
        <v>-2.6563913831385007</v>
      </c>
      <c r="K317">
        <f t="shared" si="31"/>
        <v>-0.22168325761736235</v>
      </c>
      <c r="M317">
        <f t="shared" si="32"/>
        <v>-0.22168325761736235</v>
      </c>
      <c r="N317" s="13">
        <f t="shared" si="33"/>
        <v>1.0068501575184929E-7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6.1856235724431086</v>
      </c>
      <c r="H318" s="10">
        <f t="shared" si="34"/>
        <v>-0.21826914051843005</v>
      </c>
      <c r="I318">
        <f t="shared" si="30"/>
        <v>-2.6192296862211606</v>
      </c>
      <c r="K318">
        <f t="shared" si="31"/>
        <v>-0.2186190210773416</v>
      </c>
      <c r="M318">
        <f t="shared" si="32"/>
        <v>-0.2186190210773416</v>
      </c>
      <c r="N318" s="13">
        <f t="shared" si="33"/>
        <v>1.2241640550426057E-7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6.198995671552332</v>
      </c>
      <c r="H319" s="10">
        <f t="shared" si="34"/>
        <v>-0.21521427750909852</v>
      </c>
      <c r="I319">
        <f t="shared" si="30"/>
        <v>-2.5825713301091824</v>
      </c>
      <c r="K319">
        <f t="shared" si="31"/>
        <v>-0.21559648306275159</v>
      </c>
      <c r="M319">
        <f t="shared" si="32"/>
        <v>-0.21559648306275159</v>
      </c>
      <c r="N319" s="13">
        <f t="shared" si="33"/>
        <v>1.4608108524324551E-7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6.2123677706615501</v>
      </c>
      <c r="H320" s="10">
        <f t="shared" si="34"/>
        <v>-0.21220081590397222</v>
      </c>
      <c r="I320">
        <f t="shared" si="30"/>
        <v>-2.5464097908476666</v>
      </c>
      <c r="K320">
        <f t="shared" si="31"/>
        <v>-0.21261509472943982</v>
      </c>
      <c r="M320">
        <f t="shared" si="32"/>
        <v>-0.21261509472943982</v>
      </c>
      <c r="N320" s="13">
        <f t="shared" si="33"/>
        <v>1.7162694523081509E-7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6.2257398697707815</v>
      </c>
      <c r="H321" s="10">
        <f t="shared" si="34"/>
        <v>-0.20922821856488091</v>
      </c>
      <c r="I321">
        <f t="shared" si="30"/>
        <v>-2.5107386227785708</v>
      </c>
      <c r="K321">
        <f t="shared" si="31"/>
        <v>-0.20967431392279737</v>
      </c>
      <c r="M321">
        <f t="shared" si="32"/>
        <v>-0.20967431392279737</v>
      </c>
      <c r="N321" s="13">
        <f t="shared" si="33"/>
        <v>1.9900106835460913E-7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6.2391119688800067</v>
      </c>
      <c r="H322" s="10">
        <f t="shared" si="34"/>
        <v>-0.2062959548140646</v>
      </c>
      <c r="I322">
        <f t="shared" si="30"/>
        <v>-2.4755514577687752</v>
      </c>
      <c r="K322">
        <f t="shared" si="31"/>
        <v>-0.20677360511212009</v>
      </c>
      <c r="M322">
        <f t="shared" si="32"/>
        <v>-0.20677360511212009</v>
      </c>
      <c r="N322" s="13">
        <f t="shared" si="33"/>
        <v>2.2814980723250139E-7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6.2524840679892293</v>
      </c>
      <c r="H323" s="10">
        <f t="shared" si="34"/>
        <v>-0.2034035003699976</v>
      </c>
      <c r="I323">
        <f t="shared" si="30"/>
        <v>-2.440842004439971</v>
      </c>
      <c r="K323">
        <f t="shared" si="31"/>
        <v>-0.20391243932507486</v>
      </c>
      <c r="M323">
        <f t="shared" si="32"/>
        <v>-0.20391243932507486</v>
      </c>
      <c r="N323" s="13">
        <f t="shared" si="33"/>
        <v>2.5901885999512701E-7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6.2658561670984465</v>
      </c>
      <c r="H324" s="10">
        <f t="shared" si="34"/>
        <v>-0.20055033728343608</v>
      </c>
      <c r="I324">
        <f t="shared" si="30"/>
        <v>-2.4066040474012329</v>
      </c>
      <c r="K324">
        <f t="shared" si="31"/>
        <v>-0.20109029408234236</v>
      </c>
      <c r="M324">
        <f t="shared" si="32"/>
        <v>-0.20109029408234236</v>
      </c>
      <c r="N324" s="13">
        <f t="shared" si="33"/>
        <v>2.9155334468511968E-7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6.2792282662076797</v>
      </c>
      <c r="H325" s="10">
        <f t="shared" si="34"/>
        <v>-0.19773595387366566</v>
      </c>
      <c r="I325">
        <f t="shared" si="30"/>
        <v>-2.3728314464839881</v>
      </c>
      <c r="K325">
        <f t="shared" si="31"/>
        <v>-0.19830665333241912</v>
      </c>
      <c r="M325">
        <f t="shared" si="32"/>
        <v>-0.19830665333241912</v>
      </c>
      <c r="N325" s="13">
        <f t="shared" si="33"/>
        <v>3.2569787222149188E-7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6.292600365316904</v>
      </c>
      <c r="H326" s="10">
        <f t="shared" si="34"/>
        <v>-0.19495984466500429</v>
      </c>
      <c r="I326">
        <f t="shared" si="30"/>
        <v>-2.3395181359800516</v>
      </c>
      <c r="K326">
        <f t="shared" si="31"/>
        <v>-0.1955610073866362</v>
      </c>
      <c r="M326">
        <f t="shared" si="32"/>
        <v>-0.1955610073866362</v>
      </c>
      <c r="N326" s="13">
        <f t="shared" si="33"/>
        <v>3.6139661787988449E-7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6.3059724644261275</v>
      </c>
      <c r="H327" s="10">
        <f t="shared" si="34"/>
        <v>-0.19222151032352555</v>
      </c>
      <c r="I327">
        <f t="shared" si="30"/>
        <v>-2.3066581238823067</v>
      </c>
      <c r="K327">
        <f t="shared" si="31"/>
        <v>-0.19285285285435158</v>
      </c>
      <c r="M327">
        <f t="shared" si="32"/>
        <v>-0.19285285285435158</v>
      </c>
      <c r="N327" s="13">
        <f t="shared" si="33"/>
        <v>3.9859339122981533E-7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6.3193445635353527</v>
      </c>
      <c r="H328" s="10">
        <f t="shared" si="34"/>
        <v>-0.18952045759406588</v>
      </c>
      <c r="I328">
        <f t="shared" si="30"/>
        <v>-2.2742454911287906</v>
      </c>
      <c r="K328">
        <f t="shared" si="31"/>
        <v>-0.19018169257839684</v>
      </c>
      <c r="M328">
        <f t="shared" si="32"/>
        <v>-0.19018169257839684</v>
      </c>
      <c r="N328" s="13">
        <f t="shared" si="33"/>
        <v>4.3723170450316573E-7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6.3327166626445752</v>
      </c>
      <c r="H329" s="10">
        <f t="shared" si="34"/>
        <v>-0.1868561992375018</v>
      </c>
      <c r="I329">
        <f t="shared" si="30"/>
        <v>-2.2422743908500218</v>
      </c>
      <c r="K329">
        <f t="shared" si="31"/>
        <v>-0.18754703557075747</v>
      </c>
      <c r="M329">
        <f t="shared" si="32"/>
        <v>-0.18754703557075747</v>
      </c>
      <c r="N329" s="13">
        <f t="shared" si="33"/>
        <v>4.7725483934614366E-7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6.3460887617538004</v>
      </c>
      <c r="H330" s="10">
        <f t="shared" si="34"/>
        <v>-0.18422825396831694</v>
      </c>
      <c r="I330">
        <f t="shared" si="30"/>
        <v>-2.2107390476198034</v>
      </c>
      <c r="K330">
        <f t="shared" si="31"/>
        <v>-0.18494839694850607</v>
      </c>
      <c r="M330">
        <f t="shared" si="32"/>
        <v>-0.18494839694850607</v>
      </c>
      <c r="N330" s="13">
        <f t="shared" si="33"/>
        <v>5.1860591191568354E-7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6.3594608608630256</v>
      </c>
      <c r="H331" s="10">
        <f t="shared" si="34"/>
        <v>-0.18163614639247425</v>
      </c>
      <c r="I331">
        <f t="shared" si="30"/>
        <v>-2.1796337567096908</v>
      </c>
      <c r="K331">
        <f t="shared" si="31"/>
        <v>-0.18238529787001476</v>
      </c>
      <c r="M331">
        <f t="shared" si="32"/>
        <v>-0.18238529787001476</v>
      </c>
      <c r="N331" s="13">
        <f t="shared" si="33"/>
        <v>5.6122793630113009E-7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6.3728329599722482</v>
      </c>
      <c r="H332" s="10">
        <f t="shared" si="34"/>
        <v>-0.1790794069456009</v>
      </c>
      <c r="I332">
        <f t="shared" si="30"/>
        <v>-2.1489528833472109</v>
      </c>
      <c r="K332">
        <f t="shared" si="31"/>
        <v>-0.17985726547144695</v>
      </c>
      <c r="M332">
        <f t="shared" si="32"/>
        <v>-0.17985726547144695</v>
      </c>
      <c r="N332" s="13">
        <f t="shared" si="33"/>
        <v>6.0506388623139554E-7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6.3862050590814734</v>
      </c>
      <c r="H333" s="10">
        <f t="shared" si="34"/>
        <v>-0.17655757183150081</v>
      </c>
      <c r="I333">
        <f t="shared" si="30"/>
        <v>-2.1186908619780098</v>
      </c>
      <c r="K333">
        <f t="shared" si="31"/>
        <v>-0.17736383280354864</v>
      </c>
      <c r="M333">
        <f t="shared" si="32"/>
        <v>-0.17736383280354864</v>
      </c>
      <c r="N333" s="13">
        <f t="shared" si="33"/>
        <v>6.5005675504751852E-7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6.3995771581906977</v>
      </c>
      <c r="H334" s="10">
        <f t="shared" si="34"/>
        <v>-0.17407018296100324</v>
      </c>
      <c r="I334">
        <f t="shared" si="30"/>
        <v>-2.0888421955320391</v>
      </c>
      <c r="K334">
        <f t="shared" si="31"/>
        <v>-0.17490453876875325</v>
      </c>
      <c r="M334">
        <f t="shared" si="32"/>
        <v>-0.17490453876875325</v>
      </c>
      <c r="N334" s="13">
        <f t="shared" si="33"/>
        <v>6.9614961392617936E-7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6.412949257299922</v>
      </c>
      <c r="H335" s="10">
        <f t="shared" si="34"/>
        <v>-0.17161678789115753</v>
      </c>
      <c r="I335">
        <f t="shared" si="30"/>
        <v>-2.0594014546938904</v>
      </c>
      <c r="K335">
        <f t="shared" si="31"/>
        <v>-0.17247892805860596</v>
      </c>
      <c r="M335">
        <f t="shared" si="32"/>
        <v>-0.17247892805860596</v>
      </c>
      <c r="N335" s="13">
        <f t="shared" si="33"/>
        <v>7.4328566832800254E-7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6.4263213564091473</v>
      </c>
      <c r="H336" s="10">
        <f t="shared" si="34"/>
        <v>-0.1691969397647855</v>
      </c>
      <c r="I336">
        <f t="shared" si="30"/>
        <v>-2.0303632771774263</v>
      </c>
      <c r="K336">
        <f t="shared" si="31"/>
        <v>-0.17008655109152143</v>
      </c>
      <c r="M336">
        <f t="shared" si="32"/>
        <v>-0.17008655109152143</v>
      </c>
      <c r="N336" s="13">
        <f t="shared" si="33"/>
        <v>7.9140831265685884E-7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6.4396934555183725</v>
      </c>
      <c r="H337" s="10">
        <f t="shared" si="34"/>
        <v>-0.16681019725039681</v>
      </c>
      <c r="I337">
        <f t="shared" si="30"/>
        <v>-2.0017223670047617</v>
      </c>
      <c r="K337">
        <f t="shared" si="31"/>
        <v>-0.16772696395088738</v>
      </c>
      <c r="M337">
        <f t="shared" si="32"/>
        <v>-0.16772696395088738</v>
      </c>
      <c r="N337" s="13">
        <f t="shared" si="33"/>
        <v>8.4046118312836239E-7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6.453065554627595</v>
      </c>
      <c r="H338" s="10">
        <f t="shared" si="34"/>
        <v>-0.16445612448248009</v>
      </c>
      <c r="I338">
        <f t="shared" si="30"/>
        <v>-1.9734734937897611</v>
      </c>
      <c r="K338">
        <f t="shared" si="31"/>
        <v>-0.16539972832352065</v>
      </c>
      <c r="M338">
        <f t="shared" si="32"/>
        <v>-0.16539972832352065</v>
      </c>
      <c r="N338" s="13">
        <f t="shared" si="33"/>
        <v>8.9038820882649439E-7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6.4664376537368202</v>
      </c>
      <c r="H339" s="10">
        <f t="shared" si="34"/>
        <v>-0.16213429100217314</v>
      </c>
      <c r="I339">
        <f t="shared" si="30"/>
        <v>-1.9456114920260776</v>
      </c>
      <c r="K339">
        <f t="shared" si="31"/>
        <v>-0.16310441143848453</v>
      </c>
      <c r="M339">
        <f t="shared" si="32"/>
        <v>-0.16310441143848453</v>
      </c>
      <c r="N339" s="13">
        <f t="shared" si="33"/>
        <v>9.4113366094901074E-7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6.4798097528460437</v>
      </c>
      <c r="H340" s="10">
        <f t="shared" si="34"/>
        <v>-0.15984427169832358</v>
      </c>
      <c r="I340">
        <f t="shared" ref="I340:I403" si="37">H340*$E$6</f>
        <v>-1.9181312603798828</v>
      </c>
      <c r="K340">
        <f t="shared" ref="K340:K403" si="38">(1/2)*($L$9*$L$4*EXP(-$L$7*$O$6*(G340/$O$6-1))-($L$9*$L$6*EXP(-$L$5*$O$6*(G340/$O$6-1))))</f>
        <v>-0.16084058600628423</v>
      </c>
      <c r="M340">
        <f t="shared" ref="M340:M403" si="39">(1/2)*($L$9*$O$4*EXP(-$O$8*$O$6*(G340/$O$6-1))-($L$9*$O$7*EXP(-$O$5*$O$6*(G340/$O$6-1))))</f>
        <v>-0.16084058600628423</v>
      </c>
      <c r="N340" s="13">
        <f t="shared" ref="N340:N403" si="40">(M340-H340)^2*O340</f>
        <v>9.9264220024711912E-7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6.4931818519552689</v>
      </c>
      <c r="H341" s="10">
        <f t="shared" ref="H341:H404" si="41">-(-$B$4)*(1+D341+$E$5*D341^3)*EXP(-D341)</f>
        <v>-0.15758564674894363</v>
      </c>
      <c r="I341">
        <f t="shared" si="37"/>
        <v>-1.8910277609873236</v>
      </c>
      <c r="K341">
        <f t="shared" si="38"/>
        <v>-0.1586078301584358</v>
      </c>
      <c r="M341">
        <f t="shared" si="39"/>
        <v>-0.1586078301584358</v>
      </c>
      <c r="N341" s="13">
        <f t="shared" si="40"/>
        <v>1.044858922641042E-6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6.5065539510644932</v>
      </c>
      <c r="H342" s="10">
        <f t="shared" si="41"/>
        <v>-0.15535800156306834</v>
      </c>
      <c r="I342">
        <f t="shared" si="37"/>
        <v>-1.8642960187568201</v>
      </c>
      <c r="K342">
        <f t="shared" si="38"/>
        <v>-0.15640572738742806</v>
      </c>
      <c r="M342">
        <f t="shared" si="39"/>
        <v>-0.15640572738742806</v>
      </c>
      <c r="N342" s="13">
        <f t="shared" si="40"/>
        <v>1.0977294030302521E-6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6.5199260501737184</v>
      </c>
      <c r="H343" s="10">
        <f t="shared" si="41"/>
        <v>-0.15316092672301981</v>
      </c>
      <c r="I343">
        <f t="shared" si="37"/>
        <v>-1.8379311206762377</v>
      </c>
      <c r="K343">
        <f t="shared" si="38"/>
        <v>-0.15423386648707707</v>
      </c>
      <c r="M343">
        <f t="shared" si="39"/>
        <v>-0.15423386648707707</v>
      </c>
      <c r="N343" s="13">
        <f t="shared" si="40"/>
        <v>1.1511997372952421E-6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6.5332981492829409</v>
      </c>
      <c r="H344" s="10">
        <f t="shared" si="41"/>
        <v>-0.15099401792708736</v>
      </c>
      <c r="I344">
        <f t="shared" si="37"/>
        <v>-1.8119282151250484</v>
      </c>
      <c r="K344">
        <f t="shared" si="38"/>
        <v>-0.15209184149328656</v>
      </c>
      <c r="M344">
        <f t="shared" si="39"/>
        <v>-0.15209184149328656</v>
      </c>
      <c r="N344" s="13">
        <f t="shared" si="40"/>
        <v>1.2052165825023214E-6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6.5466702483921662</v>
      </c>
      <c r="H345" s="10">
        <f t="shared" si="41"/>
        <v>-0.14885687593262392</v>
      </c>
      <c r="I345">
        <f t="shared" si="37"/>
        <v>-1.7862825111914871</v>
      </c>
      <c r="K345">
        <f t="shared" si="38"/>
        <v>-0.14997925162521256</v>
      </c>
      <c r="M345">
        <f t="shared" si="39"/>
        <v>-0.14997925162521256</v>
      </c>
      <c r="N345" s="13">
        <f t="shared" si="40"/>
        <v>1.259727195313816E-6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6.5600423475013914</v>
      </c>
      <c r="H346" s="10">
        <f t="shared" si="41"/>
        <v>-0.14674910649956804</v>
      </c>
      <c r="I346">
        <f t="shared" si="37"/>
        <v>-1.7609892779948164</v>
      </c>
      <c r="K346">
        <f t="shared" si="38"/>
        <v>-0.14789570122684911</v>
      </c>
      <c r="M346">
        <f t="shared" si="39"/>
        <v>-0.14789570122684911</v>
      </c>
      <c r="N346" s="13">
        <f t="shared" si="40"/>
        <v>1.3146794686287502E-6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6.5734144466106157</v>
      </c>
      <c r="H347" s="10">
        <f t="shared" si="41"/>
        <v>-0.14467032033439209</v>
      </c>
      <c r="I347">
        <f t="shared" si="37"/>
        <v>-1.7360438440127051</v>
      </c>
      <c r="K347">
        <f t="shared" si="38"/>
        <v>-0.14584079970902858</v>
      </c>
      <c r="M347">
        <f t="shared" si="39"/>
        <v>-0.14584079970902858</v>
      </c>
      <c r="N347" s="13">
        <f t="shared" si="40"/>
        <v>1.37002196644943E-6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6.5867865457198391</v>
      </c>
      <c r="H348" s="10">
        <f t="shared" si="41"/>
        <v>-0.14262013303448343</v>
      </c>
      <c r="I348">
        <f t="shared" si="37"/>
        <v>-1.7114415964138012</v>
      </c>
      <c r="K348">
        <f t="shared" si="38"/>
        <v>-0.14381416149185272</v>
      </c>
      <c r="M348">
        <f t="shared" si="39"/>
        <v>-0.14381416149185272</v>
      </c>
      <c r="N348" s="13">
        <f t="shared" si="40"/>
        <v>1.4257039570076983E-6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6.6001586448290643</v>
      </c>
      <c r="H349" s="10">
        <f t="shared" si="41"/>
        <v>-0.1405981650329603</v>
      </c>
      <c r="I349">
        <f t="shared" si="37"/>
        <v>-1.6871779803955236</v>
      </c>
      <c r="K349">
        <f t="shared" si="38"/>
        <v>-0.14181540594755013</v>
      </c>
      <c r="M349">
        <f t="shared" si="39"/>
        <v>-0.14181540594755013</v>
      </c>
      <c r="N349" s="13">
        <f t="shared" si="40"/>
        <v>1.481675444151483E-6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6.6135307439382869</v>
      </c>
      <c r="H350" s="10">
        <f t="shared" si="41"/>
        <v>-0.13860404154392758</v>
      </c>
      <c r="I350">
        <f t="shared" si="37"/>
        <v>-1.663248498527131</v>
      </c>
      <c r="K350">
        <f t="shared" si="38"/>
        <v>-0.13984415734377376</v>
      </c>
      <c r="M350">
        <f t="shared" si="39"/>
        <v>-0.13984415734377376</v>
      </c>
      <c r="N350" s="13">
        <f t="shared" si="40"/>
        <v>1.5378871970281193E-6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6.6269028430475121</v>
      </c>
      <c r="H351" s="10">
        <f t="shared" si="41"/>
        <v>-0.13663739250817317</v>
      </c>
      <c r="I351">
        <f t="shared" si="37"/>
        <v>-1.6396487100980779</v>
      </c>
      <c r="K351">
        <f t="shared" si="38"/>
        <v>-0.13790004478733228</v>
      </c>
      <c r="M351">
        <f t="shared" si="39"/>
        <v>-0.13790004478733228</v>
      </c>
      <c r="N351" s="13">
        <f t="shared" si="40"/>
        <v>1.5942907780657089E-6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6.6402749421567373</v>
      </c>
      <c r="H352" s="10">
        <f t="shared" si="41"/>
        <v>-0.13469785253931033</v>
      </c>
      <c r="I352">
        <f t="shared" si="37"/>
        <v>-1.6163742304717239</v>
      </c>
      <c r="K352">
        <f t="shared" si="38"/>
        <v>-0.13598270216836958</v>
      </c>
      <c r="M352">
        <f t="shared" si="39"/>
        <v>-0.13598270216836958</v>
      </c>
      <c r="N352" s="13">
        <f t="shared" si="40"/>
        <v>1.6508385692937019E-6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6.6536470412659616</v>
      </c>
      <c r="H353" s="10">
        <f t="shared" si="41"/>
        <v>-0.13278506087036582</v>
      </c>
      <c r="I353">
        <f t="shared" si="37"/>
        <v>-1.5934207304443899</v>
      </c>
      <c r="K353">
        <f t="shared" si="38"/>
        <v>-0.13409176810498738</v>
      </c>
      <c r="M353">
        <f t="shared" si="39"/>
        <v>-0.13409176810498738</v>
      </c>
      <c r="N353" s="13">
        <f t="shared" si="40"/>
        <v>1.707483797012331E-6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6.6670191403751859</v>
      </c>
      <c r="H354" s="10">
        <f t="shared" si="41"/>
        <v>-0.13089866130081837</v>
      </c>
      <c r="I354">
        <f t="shared" si="37"/>
        <v>-1.5707839356098203</v>
      </c>
      <c r="K354">
        <f t="shared" si="38"/>
        <v>-0.13222688588831835</v>
      </c>
      <c r="M354">
        <f t="shared" si="39"/>
        <v>-0.13222688588831835</v>
      </c>
      <c r="N354" s="13">
        <f t="shared" si="40"/>
        <v>1.7641805548394975E-6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6.6803912394844112</v>
      </c>
      <c r="H355" s="10">
        <f t="shared" si="41"/>
        <v>-0.12903830214408674</v>
      </c>
      <c r="I355">
        <f t="shared" si="37"/>
        <v>-1.5484596257290408</v>
      </c>
      <c r="K355">
        <f t="shared" si="38"/>
        <v>-0.13038770342805198</v>
      </c>
      <c r="M355">
        <f t="shared" si="39"/>
        <v>-0.13038770342805198</v>
      </c>
      <c r="N355" s="13">
        <f t="shared" si="40"/>
        <v>1.820883825167039E-6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6.6937633385936346</v>
      </c>
      <c r="H356" s="10">
        <f t="shared" si="41"/>
        <v>-0.12720363617547215</v>
      </c>
      <c r="I356">
        <f t="shared" si="37"/>
        <v>-1.5264436341056657</v>
      </c>
      <c r="K356">
        <f t="shared" si="38"/>
        <v>-0.12857387319841623</v>
      </c>
      <c r="M356">
        <f t="shared" si="39"/>
        <v>-0.12857387319841623</v>
      </c>
      <c r="N356" s="13">
        <f t="shared" si="40"/>
        <v>1.8775494990466757E-6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6.7071354377028589</v>
      </c>
      <c r="H357" s="10">
        <f t="shared" si="41"/>
        <v>-0.12539432058055269</v>
      </c>
      <c r="I357">
        <f t="shared" si="37"/>
        <v>-1.5047318469666324</v>
      </c>
      <c r="K357">
        <f t="shared" si="38"/>
        <v>-0.12678505218461344</v>
      </c>
      <c r="M357">
        <f t="shared" si="39"/>
        <v>-0.12678505218461344</v>
      </c>
      <c r="N357" s="13">
        <f t="shared" si="40"/>
        <v>1.9341343945333922E-6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6.7205075368120841</v>
      </c>
      <c r="H358" s="10">
        <f t="shared" si="41"/>
        <v>-0.12361001690403428</v>
      </c>
      <c r="I358">
        <f t="shared" si="37"/>
        <v>-1.4833202028484114</v>
      </c>
      <c r="K358">
        <f t="shared" si="38"/>
        <v>-0.1250209018297202</v>
      </c>
      <c r="M358">
        <f t="shared" si="39"/>
        <v>-0.1250209018297202</v>
      </c>
      <c r="N358" s="13">
        <f t="shared" si="40"/>
        <v>1.9905962735277583E-6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6.7338796359213067</v>
      </c>
      <c r="H359" s="10">
        <f t="shared" si="41"/>
        <v>-0.12185039099905697</v>
      </c>
      <c r="I359">
        <f t="shared" si="37"/>
        <v>-1.4622046919886835</v>
      </c>
      <c r="K359">
        <f t="shared" si="38"/>
        <v>-0.12328108798204274</v>
      </c>
      <c r="M359">
        <f t="shared" si="39"/>
        <v>-0.12328108798204274</v>
      </c>
      <c r="N359" s="13">
        <f t="shared" si="40"/>
        <v>2.0468938571245883E-6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6.7472517350305319</v>
      </c>
      <c r="H360" s="10">
        <f t="shared" si="41"/>
        <v>-0.12011511297695722</v>
      </c>
      <c r="I360">
        <f t="shared" si="37"/>
        <v>-1.4413813557234867</v>
      </c>
      <c r="K360">
        <f t="shared" si="38"/>
        <v>-0.12156528084293811</v>
      </c>
      <c r="M360">
        <f t="shared" si="39"/>
        <v>-0.12156528084293811</v>
      </c>
      <c r="N360" s="13">
        <f t="shared" si="40"/>
        <v>2.1029868395235581E-6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6.7606238341397571</v>
      </c>
      <c r="H361" s="10">
        <f t="shared" si="41"/>
        <v>-0.11840385715748837</v>
      </c>
      <c r="I361">
        <f t="shared" si="37"/>
        <v>-1.4208462858898605</v>
      </c>
      <c r="K361">
        <f t="shared" si="38"/>
        <v>-0.11987315491509895</v>
      </c>
      <c r="M361">
        <f t="shared" si="39"/>
        <v>-0.11987315491509895</v>
      </c>
      <c r="N361" s="13">
        <f t="shared" si="40"/>
        <v>2.1588359005194783E-6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6.7739959332489805</v>
      </c>
      <c r="H362" s="10">
        <f t="shared" si="41"/>
        <v>-0.11671630201949677</v>
      </c>
      <c r="I362">
        <f t="shared" si="37"/>
        <v>-1.4005956242339612</v>
      </c>
      <c r="K362">
        <f t="shared" si="38"/>
        <v>-0.11820438895130096</v>
      </c>
      <c r="M362">
        <f t="shared" si="39"/>
        <v>-0.11820438895130096</v>
      </c>
      <c r="N362" s="13">
        <f t="shared" si="40"/>
        <v>2.2144027166064049E-6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6.7873680323582049</v>
      </c>
      <c r="H363" s="10">
        <f t="shared" si="41"/>
        <v>-0.11505213015205659</v>
      </c>
      <c r="I363">
        <f t="shared" si="37"/>
        <v>-1.380625561824679</v>
      </c>
      <c r="K363">
        <f t="shared" si="38"/>
        <v>-0.11655866590361662</v>
      </c>
      <c r="M363">
        <f t="shared" si="39"/>
        <v>-0.11655866590361662</v>
      </c>
      <c r="N363" s="13">
        <f t="shared" si="40"/>
        <v>2.2696499707285318E-6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6.8007401314674301</v>
      </c>
      <c r="H364" s="10">
        <f t="shared" si="41"/>
        <v>-0.1134110282060604</v>
      </c>
      <c r="I364">
        <f t="shared" si="37"/>
        <v>-1.3609323384727248</v>
      </c>
      <c r="K364">
        <f t="shared" si="38"/>
        <v>-0.11493567287309496</v>
      </c>
      <c r="M364">
        <f t="shared" si="39"/>
        <v>-0.11493567287309496</v>
      </c>
      <c r="N364" s="13">
        <f t="shared" si="40"/>
        <v>2.3245413607169186E-6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6.8141122305766526</v>
      </c>
      <c r="H365" s="10">
        <f t="shared" si="41"/>
        <v>-0.11179268684626756</v>
      </c>
      <c r="I365">
        <f t="shared" si="37"/>
        <v>-1.3415122421552108</v>
      </c>
      <c r="K365">
        <f t="shared" si="38"/>
        <v>-0.11333510105990792</v>
      </c>
      <c r="M365">
        <f t="shared" si="39"/>
        <v>-0.11333510105990792</v>
      </c>
      <c r="N365" s="13">
        <f t="shared" si="40"/>
        <v>2.3790416064398138E-6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6.8274843296858778</v>
      </c>
      <c r="H366" s="10">
        <f t="shared" si="41"/>
        <v>-0.11019680070380779</v>
      </c>
      <c r="I366">
        <f t="shared" si="37"/>
        <v>-1.3223616084456935</v>
      </c>
      <c r="K366">
        <f t="shared" si="38"/>
        <v>-0.11175664571396024</v>
      </c>
      <c r="M366">
        <f t="shared" si="39"/>
        <v>-0.11175664571396024</v>
      </c>
      <c r="N366" s="13">
        <f t="shared" si="40"/>
        <v>2.4331164556975047E-6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6.840856428795103</v>
      </c>
      <c r="H367" s="10">
        <f t="shared" si="41"/>
        <v>-0.10862306832914115</v>
      </c>
      <c r="I367">
        <f t="shared" si="37"/>
        <v>-1.3034768199496938</v>
      </c>
      <c r="K367">
        <f t="shared" si="38"/>
        <v>-0.11020000608597082</v>
      </c>
      <c r="M367">
        <f t="shared" si="39"/>
        <v>-0.11020000608597082</v>
      </c>
      <c r="N367" s="13">
        <f t="shared" si="40"/>
        <v>2.4867326889149877E-6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6.8542285279043274</v>
      </c>
      <c r="H368" s="10">
        <f t="shared" si="41"/>
        <v>-0.10707119214547216</v>
      </c>
      <c r="I368">
        <f t="shared" si="37"/>
        <v>-1.2848543057456658</v>
      </c>
      <c r="K368">
        <f t="shared" si="38"/>
        <v>-0.10866488537901564</v>
      </c>
      <c r="M368">
        <f t="shared" si="39"/>
        <v>-0.10866488537901564</v>
      </c>
      <c r="N368" s="13">
        <f t="shared" si="40"/>
        <v>2.5398581226422839E-6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6.8676006270135508</v>
      </c>
      <c r="H369" s="10">
        <f t="shared" si="41"/>
        <v>-0.10554087840261796</v>
      </c>
      <c r="I369">
        <f t="shared" si="37"/>
        <v>-1.2664905408314155</v>
      </c>
      <c r="K369">
        <f t="shared" si="38"/>
        <v>-0.10715099070053728</v>
      </c>
      <c r="M369">
        <f t="shared" si="39"/>
        <v>-0.10715099070053728</v>
      </c>
      <c r="N369" s="13">
        <f t="shared" si="40"/>
        <v>2.5924616119110491E-6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6.880972726122776</v>
      </c>
      <c r="H370" s="10">
        <f t="shared" si="41"/>
        <v>-0.10403183713132881</v>
      </c>
      <c r="I370">
        <f t="shared" si="37"/>
        <v>-1.2483820455759458</v>
      </c>
      <c r="K370">
        <f t="shared" si="38"/>
        <v>-0.10565803301482123</v>
      </c>
      <c r="M370">
        <f t="shared" si="39"/>
        <v>-0.10565803301482123</v>
      </c>
      <c r="N370" s="13">
        <f t="shared" si="40"/>
        <v>2.6445130514876765E-6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6.8943448252319985</v>
      </c>
      <c r="H371" s="10">
        <f t="shared" si="41"/>
        <v>-0.10254378209806043</v>
      </c>
      <c r="I371">
        <f t="shared" si="37"/>
        <v>-1.2305253851767253</v>
      </c>
      <c r="K371">
        <f t="shared" si="38"/>
        <v>-0.10418572709593547</v>
      </c>
      <c r="M371">
        <f t="shared" si="39"/>
        <v>-0.10418572709593547</v>
      </c>
      <c r="N371" s="13">
        <f t="shared" si="40"/>
        <v>2.6959833760468616E-6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6.9077169243412238</v>
      </c>
      <c r="H372" s="10">
        <f t="shared" si="41"/>
        <v>-0.10107643076019558</v>
      </c>
      <c r="I372">
        <f t="shared" si="37"/>
        <v>-1.212917169122347</v>
      </c>
      <c r="K372">
        <f t="shared" si="38"/>
        <v>-0.10273379148113247</v>
      </c>
      <c r="M372">
        <f t="shared" si="39"/>
        <v>-0.10273379148113247</v>
      </c>
      <c r="N372" s="13">
        <f t="shared" si="40"/>
        <v>2.7468445593044483E-6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6.921089023450449</v>
      </c>
      <c r="H373" s="10">
        <f t="shared" si="41"/>
        <v>-9.9629504221715195E-2</v>
      </c>
      <c r="I373">
        <f t="shared" si="37"/>
        <v>-1.1955540506605824</v>
      </c>
      <c r="K373">
        <f t="shared" si="38"/>
        <v>-0.1013019484247165</v>
      </c>
      <c r="M373">
        <f t="shared" si="39"/>
        <v>-0.1013019484247165</v>
      </c>
      <c r="N373" s="13">
        <f t="shared" si="40"/>
        <v>2.7970696121526715E-6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6.9344611225596733</v>
      </c>
      <c r="H374" s="10">
        <f t="shared" si="41"/>
        <v>-9.8202727189315123E-2</v>
      </c>
      <c r="I374">
        <f t="shared" si="37"/>
        <v>-1.1784327262717815</v>
      </c>
      <c r="K374">
        <f t="shared" si="38"/>
        <v>-9.9889923852369319E-2</v>
      </c>
      <c r="M374">
        <f t="shared" si="39"/>
        <v>-9.9889923852369319E-2</v>
      </c>
      <c r="N374" s="13">
        <f t="shared" si="40"/>
        <v>2.8466325798212168E-6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6.9478332216688976</v>
      </c>
      <c r="H375" s="10">
        <f t="shared" si="41"/>
        <v>-9.6795827928969291E-2</v>
      </c>
      <c r="I375">
        <f t="shared" si="37"/>
        <v>-1.1615499351476315</v>
      </c>
      <c r="K375">
        <f t="shared" si="38"/>
        <v>-9.8497447315938166E-2</v>
      </c>
      <c r="M375">
        <f t="shared" si="39"/>
        <v>-9.8497447315938166E-2</v>
      </c>
      <c r="N375" s="13">
        <f t="shared" si="40"/>
        <v>2.8955085381083303E-6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6.9612053207781228</v>
      </c>
      <c r="H376" s="10">
        <f t="shared" si="41"/>
        <v>-9.5408538222935088E-2</v>
      </c>
      <c r="I376">
        <f t="shared" si="37"/>
        <v>-1.144902458675221</v>
      </c>
      <c r="K376">
        <f t="shared" si="38"/>
        <v>-9.7124251948680421E-2</v>
      </c>
      <c r="M376">
        <f t="shared" si="39"/>
        <v>-9.7124251948680421E-2</v>
      </c>
      <c r="N376" s="13">
        <f t="shared" si="40"/>
        <v>2.9436735887109302E-6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6.9745774198873463</v>
      </c>
      <c r="H377" s="10">
        <f t="shared" si="41"/>
        <v>-9.4040593327201064E-2</v>
      </c>
      <c r="I377">
        <f t="shared" si="37"/>
        <v>-1.1284871199264128</v>
      </c>
      <c r="K377">
        <f t="shared" si="38"/>
        <v>-9.577007442096773E-2</v>
      </c>
      <c r="M377">
        <f t="shared" si="39"/>
        <v>-9.577007442096773E-2</v>
      </c>
      <c r="N377" s="13">
        <f t="shared" si="40"/>
        <v>2.9911048536963434E-6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6.9879495189965706</v>
      </c>
      <c r="H378" s="10">
        <f t="shared" si="41"/>
        <v>-9.2691731929373064E-2</v>
      </c>
      <c r="I378">
        <f t="shared" si="37"/>
        <v>-1.1123007831524767</v>
      </c>
      <c r="K378">
        <f t="shared" si="38"/>
        <v>-9.4434654896443121E-2</v>
      </c>
      <c r="M378">
        <f t="shared" si="39"/>
        <v>-9.4434654896443121E-2</v>
      </c>
      <c r="N378" s="13">
        <f t="shared" si="40"/>
        <v>3.0377804691402908E-6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7.0013216181057958</v>
      </c>
      <c r="H379" s="10">
        <f t="shared" si="41"/>
        <v>-9.1361696106998555E-2</v>
      </c>
      <c r="I379">
        <f t="shared" si="37"/>
        <v>-1.0963403532839826</v>
      </c>
      <c r="K379">
        <f t="shared" si="38"/>
        <v>-9.3117736988633446E-2</v>
      </c>
      <c r="M379">
        <f t="shared" si="39"/>
        <v>-9.3117736988633446E-2</v>
      </c>
      <c r="N379" s="13">
        <f t="shared" si="40"/>
        <v>3.0836795779730432E-6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7.0146937172150192</v>
      </c>
      <c r="H380" s="10">
        <f t="shared" si="41"/>
        <v>-9.0050231286325125E-2</v>
      </c>
      <c r="I380">
        <f t="shared" si="37"/>
        <v>-1.0806027754359016</v>
      </c>
      <c r="K380">
        <f t="shared" si="38"/>
        <v>-9.1819067718013653E-2</v>
      </c>
      <c r="M380">
        <f t="shared" si="39"/>
        <v>-9.1819067718013653E-2</v>
      </c>
      <c r="N380" s="13">
        <f t="shared" si="40"/>
        <v>3.1287823220686046E-6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7.0280658163242435</v>
      </c>
      <c r="H381" s="10">
        <f t="shared" si="41"/>
        <v>-8.8757086201492419E-2</v>
      </c>
      <c r="I381">
        <f t="shared" si="37"/>
        <v>-1.065085034417909</v>
      </c>
      <c r="K381">
        <f t="shared" si="38"/>
        <v>-9.0538397469519805E-2</v>
      </c>
      <c r="M381">
        <f t="shared" si="39"/>
        <v>-9.0538397469519805E-2</v>
      </c>
      <c r="N381" s="13">
        <f t="shared" si="40"/>
        <v>3.1730698336013327E-6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7.0414379154334688</v>
      </c>
      <c r="H382" s="10">
        <f t="shared" si="41"/>
        <v>-8.748201285415394E-2</v>
      </c>
      <c r="I382">
        <f t="shared" si="37"/>
        <v>-1.0497841542498474</v>
      </c>
      <c r="K382">
        <f t="shared" si="38"/>
        <v>-8.9275479950510467E-2</v>
      </c>
      <c r="M382">
        <f t="shared" si="39"/>
        <v>-8.9275479950510467E-2</v>
      </c>
      <c r="N382" s="13">
        <f t="shared" si="40"/>
        <v>3.2165242257135119E-6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7.0548100145426931</v>
      </c>
      <c r="H383" s="10">
        <f t="shared" si="41"/>
        <v>-8.6224766473527156E-2</v>
      </c>
      <c r="I383">
        <f t="shared" si="37"/>
        <v>-1.0346971976823258</v>
      </c>
      <c r="K383">
        <f t="shared" si="38"/>
        <v>-8.8030072149175104E-2</v>
      </c>
      <c r="M383">
        <f t="shared" si="39"/>
        <v>-8.8030072149175104E-2</v>
      </c>
      <c r="N383" s="13">
        <f t="shared" si="40"/>
        <v>3.2591285825266918E-6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7.0681821136519165</v>
      </c>
      <c r="H384" s="10">
        <f t="shared" si="41"/>
        <v>-8.4985105476869091E-2</v>
      </c>
      <c r="I384">
        <f t="shared" si="37"/>
        <v>-1.019821265722429</v>
      </c>
      <c r="K384">
        <f t="shared" si="38"/>
        <v>-8.6801934293382968E-2</v>
      </c>
      <c r="M384">
        <f t="shared" si="39"/>
        <v>-8.6801934293382968E-2</v>
      </c>
      <c r="N384" s="13">
        <f t="shared" si="40"/>
        <v>3.3008669485152145E-6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7.0815542127611417</v>
      </c>
      <c r="H385" s="10">
        <f t="shared" si="41"/>
        <v>-8.3762791430374448E-2</v>
      </c>
      <c r="I385">
        <f t="shared" si="37"/>
        <v>-1.0051534971644933</v>
      </c>
      <c r="K385">
        <f t="shared" si="38"/>
        <v>-8.559082980997601E-2</v>
      </c>
      <c r="M385">
        <f t="shared" si="39"/>
        <v>-8.559082980997601E-2</v>
      </c>
      <c r="N385" s="13">
        <f t="shared" si="40"/>
        <v>3.3417243172963067E-6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7.0949263118703643</v>
      </c>
      <c r="H386" s="10">
        <f t="shared" si="41"/>
        <v>-8.2557589010494536E-2</v>
      </c>
      <c r="I386">
        <f t="shared" si="37"/>
        <v>-0.99069106812593444</v>
      </c>
      <c r="K386">
        <f t="shared" si="38"/>
        <v>-8.4396525284499466E-2</v>
      </c>
      <c r="M386">
        <f t="shared" si="39"/>
        <v>-8.4396525284499466E-2</v>
      </c>
      <c r="N386" s="13">
        <f t="shared" si="40"/>
        <v>3.3816866198511322E-6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7.1082984109795895</v>
      </c>
      <c r="H387" s="10">
        <f t="shared" si="41"/>
        <v>-8.1369265965673232E-2</v>
      </c>
      <c r="I387">
        <f t="shared" si="37"/>
        <v>-0.97643119158807878</v>
      </c>
      <c r="K387">
        <f t="shared" si="38"/>
        <v>-8.3218790421366762E-2</v>
      </c>
      <c r="M387">
        <f t="shared" si="39"/>
        <v>-8.3218790421366762E-2</v>
      </c>
      <c r="N387" s="13">
        <f t="shared" si="40"/>
        <v>3.4207407122084476E-6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7.1216705100888147</v>
      </c>
      <c r="H388" s="10">
        <f t="shared" si="41"/>
        <v>-8.0197593078498525E-2</v>
      </c>
      <c r="I388">
        <f t="shared" si="37"/>
        <v>-0.9623711169419823</v>
      </c>
      <c r="K388">
        <f t="shared" si="38"/>
        <v>-8.2057398004462739E-2</v>
      </c>
      <c r="M388">
        <f t="shared" si="39"/>
        <v>-8.2057398004462739E-2</v>
      </c>
      <c r="N388" s="13">
        <f t="shared" si="40"/>
        <v>3.458874362640758E-6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7.135042609198039</v>
      </c>
      <c r="H389" s="10">
        <f t="shared" si="41"/>
        <v>-7.9042344128265329E-2</v>
      </c>
      <c r="I389">
        <f t="shared" si="37"/>
        <v>-0.94850812953918395</v>
      </c>
      <c r="K389">
        <f t="shared" si="38"/>
        <v>-8.091212385817334E-2</v>
      </c>
      <c r="M389">
        <f t="shared" si="39"/>
        <v>-8.091212385817334E-2</v>
      </c>
      <c r="N389" s="13">
        <f t="shared" si="40"/>
        <v>3.4960762383748746E-6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7.1484147083072624</v>
      </c>
      <c r="H390" s="10">
        <f t="shared" si="41"/>
        <v>-7.7903295853948437E-2</v>
      </c>
      <c r="I390">
        <f t="shared" si="37"/>
        <v>-0.93483955024738119</v>
      </c>
      <c r="K390">
        <f t="shared" si="38"/>
        <v>-7.9782746808845825E-2</v>
      </c>
      <c r="M390">
        <f t="shared" si="39"/>
        <v>-7.9782746808845825E-2</v>
      </c>
      <c r="N390" s="13">
        <f t="shared" si="40"/>
        <v>3.5323358918647041E-6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7.1617868074164877</v>
      </c>
      <c r="H391" s="10">
        <f t="shared" si="41"/>
        <v>-7.6780227917581045E-2</v>
      </c>
      <c r="I391">
        <f t="shared" si="37"/>
        <v>-0.92136273501097254</v>
      </c>
      <c r="K391">
        <f t="shared" si="38"/>
        <v>-7.8669048646675246E-2</v>
      </c>
      <c r="M391">
        <f t="shared" si="39"/>
        <v>-7.8669048646675246E-2</v>
      </c>
      <c r="N391" s="13">
        <f t="shared" si="40"/>
        <v>3.5676437466559491E-6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7.1751589065257111</v>
      </c>
      <c r="H392" s="10">
        <f t="shared" si="41"/>
        <v>-7.5672922868037548E-2</v>
      </c>
      <c r="I392">
        <f t="shared" si="37"/>
        <v>-0.90807507441645052</v>
      </c>
      <c r="K392">
        <f t="shared" si="38"/>
        <v>-7.7570814088013237E-2</v>
      </c>
      <c r="M392">
        <f t="shared" si="39"/>
        <v>-7.7570814088013237E-2</v>
      </c>
      <c r="N392" s="13">
        <f t="shared" si="40"/>
        <v>3.60199108286081E-6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7.1885310056349363</v>
      </c>
      <c r="H393" s="10">
        <f t="shared" si="41"/>
        <v>-7.4581166105216229E-2</v>
      </c>
      <c r="I393">
        <f t="shared" si="37"/>
        <v>-0.89497399326259475</v>
      </c>
      <c r="K393">
        <f t="shared" si="38"/>
        <v>-7.6487830738096188E-2</v>
      </c>
      <c r="M393">
        <f t="shared" si="39"/>
        <v>-7.6487830738096188E-2</v>
      </c>
      <c r="N393" s="13">
        <f t="shared" si="40"/>
        <v>3.6353700222752695E-6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7.2019031047441615</v>
      </c>
      <c r="H394" s="10">
        <f t="shared" si="41"/>
        <v>-7.3504745844620176E-2</v>
      </c>
      <c r="I394">
        <f t="shared" si="37"/>
        <v>-0.88205695013544205</v>
      </c>
      <c r="K394">
        <f t="shared" si="38"/>
        <v>-7.5419889054192765E-2</v>
      </c>
      <c r="M394">
        <f t="shared" si="39"/>
        <v>-7.5419889054192765E-2</v>
      </c>
      <c r="N394" s="13">
        <f t="shared" si="40"/>
        <v>3.6677735131719996E-6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7.2152752038533849</v>
      </c>
      <c r="H395" s="10">
        <f t="shared" si="41"/>
        <v>-7.2443453082331966E-2</v>
      </c>
      <c r="I395">
        <f t="shared" si="37"/>
        <v>-0.86932143698798359</v>
      </c>
      <c r="K395">
        <f t="shared" si="38"/>
        <v>-7.4366782309164076E-2</v>
      </c>
      <c r="M395">
        <f t="shared" si="39"/>
        <v>-7.4366782309164076E-2</v>
      </c>
      <c r="N395" s="13">
        <f t="shared" si="40"/>
        <v>3.699195314786602E-6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7.2286473029626093</v>
      </c>
      <c r="H396" s="10">
        <f t="shared" si="41"/>
        <v>-7.1397081560380937E-2</v>
      </c>
      <c r="I396">
        <f t="shared" si="37"/>
        <v>-0.85676497872457125</v>
      </c>
      <c r="K396">
        <f t="shared" si="38"/>
        <v>-7.332830655543579E-2</v>
      </c>
      <c r="M396">
        <f t="shared" si="39"/>
        <v>-7.332830655543579E-2</v>
      </c>
      <c r="N396" s="13">
        <f t="shared" si="40"/>
        <v>3.729629981524618E-6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7.2420194020718345</v>
      </c>
      <c r="H397" s="10">
        <f t="shared" si="41"/>
        <v>-7.036542773249771E-2</v>
      </c>
      <c r="I397">
        <f t="shared" si="37"/>
        <v>-0.84438513278997251</v>
      </c>
      <c r="K397">
        <f t="shared" si="38"/>
        <v>-7.2304260589378763E-2</v>
      </c>
      <c r="M397">
        <f t="shared" si="39"/>
        <v>-7.2304260589378763E-2</v>
      </c>
      <c r="N397" s="13">
        <f t="shared" si="40"/>
        <v>3.7590728469215482E-6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7.2553915011810579</v>
      </c>
      <c r="H398" s="10">
        <f t="shared" si="41"/>
        <v>-6.9348290730255363E-2</v>
      </c>
      <c r="I398">
        <f t="shared" si="37"/>
        <v>-0.83217948876306436</v>
      </c>
      <c r="K398">
        <f t="shared" si="38"/>
        <v>-7.1294445916096127E-2</v>
      </c>
      <c r="M398">
        <f t="shared" si="39"/>
        <v>-7.1294445916096127E-2</v>
      </c>
      <c r="N398" s="13">
        <f t="shared" si="40"/>
        <v>3.7875200073749002E-6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7.2687636002902822</v>
      </c>
      <c r="H399" s="10">
        <f t="shared" si="41"/>
        <v>-6.8345472329591692E-2</v>
      </c>
      <c r="I399">
        <f t="shared" si="37"/>
        <v>-0.82014566795510024</v>
      </c>
      <c r="K399">
        <f t="shared" si="38"/>
        <v>-7.0298666714610186E-2</v>
      </c>
      <c r="M399">
        <f t="shared" si="39"/>
        <v>-7.0298666714610186E-2</v>
      </c>
      <c r="N399" s="13">
        <f t="shared" si="40"/>
        <v>3.8149683056677758E-6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7.2821356993995074</v>
      </c>
      <c r="H400" s="10">
        <f t="shared" si="41"/>
        <v>-6.7356776917711678E-2</v>
      </c>
      <c r="I400">
        <f t="shared" si="37"/>
        <v>-0.80828132301254008</v>
      </c>
      <c r="K400">
        <f t="shared" si="38"/>
        <v>-6.931672980345141E-2</v>
      </c>
      <c r="M400">
        <f t="shared" si="39"/>
        <v>-6.931672980345141E-2</v>
      </c>
      <c r="N400" s="13">
        <f t="shared" si="40"/>
        <v>3.8414153143195047E-6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7.2955077985087309</v>
      </c>
      <c r="H401" s="10">
        <f t="shared" si="41"/>
        <v>-6.6382011460365015E-2</v>
      </c>
      <c r="I401">
        <f t="shared" si="37"/>
        <v>-0.79658413752438018</v>
      </c>
      <c r="K401">
        <f t="shared" si="38"/>
        <v>-6.8348444606642356E-2</v>
      </c>
      <c r="M401">
        <f t="shared" si="39"/>
        <v>-6.8348444606642356E-2</v>
      </c>
      <c r="N401" s="13">
        <f t="shared" si="40"/>
        <v>3.8668593187782024E-6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7.3088798976179552</v>
      </c>
      <c r="H402" s="10">
        <f t="shared" si="41"/>
        <v>-6.5420985469497414E-2</v>
      </c>
      <c r="I402">
        <f t="shared" si="37"/>
        <v>-0.78505182563396891</v>
      </c>
      <c r="K402">
        <f t="shared" si="38"/>
        <v>-6.7393623120074159E-2</v>
      </c>
      <c r="M402">
        <f t="shared" si="39"/>
        <v>-6.7393623120074159E-2</v>
      </c>
      <c r="N402" s="13">
        <f t="shared" si="40"/>
        <v>3.8912993004729382E-6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7.3222519967271804</v>
      </c>
      <c r="H403" s="10">
        <f t="shared" si="41"/>
        <v>-6.4473510971270714E-2</v>
      </c>
      <c r="I403">
        <f t="shared" si="37"/>
        <v>-0.77368213165524857</v>
      </c>
      <c r="K403">
        <f t="shared" si="38"/>
        <v>-6.6452079878273743E-2</v>
      </c>
      <c r="M403">
        <f t="shared" si="39"/>
        <v>-6.6452079878273743E-2</v>
      </c>
      <c r="N403" s="13">
        <f t="shared" si="40"/>
        <v>3.9147349197591576E-6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7.3356240958364047</v>
      </c>
      <c r="H404" s="10">
        <f t="shared" si="41"/>
        <v>-6.3539402474450155E-2</v>
      </c>
      <c r="I404">
        <f t="shared" ref="I404:I467" si="44">H404*$E$6</f>
        <v>-0.7624728296934018</v>
      </c>
      <c r="K404">
        <f t="shared" ref="K404:K467" si="45">(1/2)*($L$9*$L$4*EXP(-$L$7*$O$6*(G404/$O$6-1))-($L$9*$L$6*EXP(-$L$5*$O$6*(G404/$O$6-1))))</f>
        <v>-6.5523631921557537E-2</v>
      </c>
      <c r="M404">
        <f t="shared" ref="M404:M467" si="46">(1/2)*($L$9*$O$4*EXP(-$O$8*$O$6*(G404/$O$6-1))-($L$9*$O$7*EXP(-$O$5*$O$6*(G404/$O$6-1))))</f>
        <v>-6.5523631921557537E-2</v>
      </c>
      <c r="N404" s="13">
        <f t="shared" ref="N404:N467" si="47">(M404-H404)^2*O404</f>
        <v>3.9371664987680704E-6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7.3489961949456282</v>
      </c>
      <c r="H405" s="10">
        <f t="shared" ref="H405:H469" si="48">-(-$B$4)*(1+D405+$E$5*D405^3)*EXP(-D405)</f>
        <v>-6.2618476939154483E-2</v>
      </c>
      <c r="I405">
        <f t="shared" si="44"/>
        <v>-0.75142172326985379</v>
      </c>
      <c r="K405">
        <f t="shared" si="45"/>
        <v>-6.4608098763568086E-2</v>
      </c>
      <c r="M405">
        <f t="shared" si="46"/>
        <v>-6.4608098763568086E-2</v>
      </c>
      <c r="N405" s="13">
        <f t="shared" si="47"/>
        <v>3.9585950041829174E-6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7.3623682940548534</v>
      </c>
      <c r="H406" s="10">
        <f t="shared" si="48"/>
        <v>-6.1710553745966651E-2</v>
      </c>
      <c r="I406">
        <f t="shared" si="44"/>
        <v>-0.74052664495159981</v>
      </c>
      <c r="K406">
        <f t="shared" si="45"/>
        <v>-6.3705302359191834E-2</v>
      </c>
      <c r="M406">
        <f t="shared" si="46"/>
        <v>-6.3705302359191834E-2</v>
      </c>
      <c r="N406" s="13">
        <f t="shared" si="47"/>
        <v>3.9790220299637927E-6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7.3757403931640759</v>
      </c>
      <c r="H407" s="10">
        <f t="shared" si="48"/>
        <v>-6.0815454665400753E-2</v>
      </c>
      <c r="I407">
        <f t="shared" si="44"/>
        <v>-0.72978545598480904</v>
      </c>
      <c r="K407">
        <f t="shared" si="45"/>
        <v>-6.2815067072853323E-2</v>
      </c>
      <c r="M407">
        <f t="shared" si="46"/>
        <v>-6.2815067072853323E-2</v>
      </c>
      <c r="N407" s="13">
        <f t="shared" si="47"/>
        <v>3.9984497800382608E-6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7.3891124922733011</v>
      </c>
      <c r="H408" s="10">
        <f t="shared" si="48"/>
        <v>-5.9933003827723257E-2</v>
      </c>
      <c r="I408">
        <f t="shared" si="44"/>
        <v>-0.71919604593267905</v>
      </c>
      <c r="K408">
        <f t="shared" si="45"/>
        <v>-6.1937219647182934E-2</v>
      </c>
      <c r="M408">
        <f t="shared" si="46"/>
        <v>-6.1937219647182934E-2</v>
      </c>
      <c r="N408" s="13">
        <f t="shared" si="47"/>
        <v>4.0168810509724261E-6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7.4024845913825263</v>
      </c>
      <c r="H409" s="10">
        <f t="shared" si="48"/>
        <v>-5.9063027693124506E-2</v>
      </c>
      <c r="I409">
        <f t="shared" si="44"/>
        <v>-0.70875633231749413</v>
      </c>
      <c r="K409">
        <f t="shared" si="45"/>
        <v>-6.1071589172056163E-2</v>
      </c>
      <c r="M409">
        <f t="shared" si="46"/>
        <v>-6.1071589172056163E-2</v>
      </c>
      <c r="N409" s="13">
        <f t="shared" si="47"/>
        <v>4.034319214648126E-6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7.4158566904917507</v>
      </c>
      <c r="H410" s="10">
        <f t="shared" si="48"/>
        <v>-5.8205355022237226E-2</v>
      </c>
      <c r="I410">
        <f t="shared" si="44"/>
        <v>-0.69846426026684671</v>
      </c>
      <c r="K410">
        <f t="shared" si="45"/>
        <v>-6.0218007053999156E-2</v>
      </c>
      <c r="M410">
        <f t="shared" si="46"/>
        <v>-6.0218007053999156E-2</v>
      </c>
      <c r="N410" s="13">
        <f t="shared" si="47"/>
        <v>4.0507682009554253E-6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7.429228789600975</v>
      </c>
      <c r="H411" s="10">
        <f t="shared" si="48"/>
        <v>-5.735981684699952E-2</v>
      </c>
      <c r="I411">
        <f t="shared" si="44"/>
        <v>-0.68831780216399419</v>
      </c>
      <c r="K411">
        <f t="shared" si="45"/>
        <v>-5.9376306985958201E-2</v>
      </c>
      <c r="M411">
        <f t="shared" si="46"/>
        <v>-5.9376306985958201E-2</v>
      </c>
      <c r="N411" s="13">
        <f t="shared" si="47"/>
        <v>4.0662324805175992E-6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7.4426008887102002</v>
      </c>
      <c r="H412" s="10">
        <f t="shared" si="48"/>
        <v>-5.6526246441858205E-2</v>
      </c>
      <c r="I412">
        <f t="shared" si="44"/>
        <v>-0.6783149573022984</v>
      </c>
      <c r="K412">
        <f t="shared" si="45"/>
        <v>-5.8546324917430663E-2</v>
      </c>
      <c r="M412">
        <f t="shared" si="46"/>
        <v>-5.8546324917430663E-2</v>
      </c>
      <c r="N412" s="13">
        <f t="shared" si="47"/>
        <v>4.0807170474711454E-6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7.4559729878194236</v>
      </c>
      <c r="H413" s="10">
        <f t="shared" si="48"/>
        <v>-5.5704479295310305E-2</v>
      </c>
      <c r="I413">
        <f t="shared" si="44"/>
        <v>-0.66845375154372366</v>
      </c>
      <c r="K413">
        <f t="shared" si="45"/>
        <v>-5.7727899024952782E-2</v>
      </c>
      <c r="M413">
        <f t="shared" si="46"/>
        <v>-5.7727899024952782E-2</v>
      </c>
      <c r="N413" s="13">
        <f t="shared" si="47"/>
        <v>4.0942274023064343E-6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7.469345086928648</v>
      </c>
      <c r="H414" s="10">
        <f t="shared" si="48"/>
        <v>-5.4894353081778355E-2</v>
      </c>
      <c r="I414">
        <f t="shared" si="44"/>
        <v>-0.6587322369813402</v>
      </c>
      <c r="K414">
        <f t="shared" si="45"/>
        <v>-5.6920869682941473E-2</v>
      </c>
      <c r="M414">
        <f t="shared" si="46"/>
        <v>-5.6920869682941473E-2</v>
      </c>
      <c r="N414" s="13">
        <f t="shared" si="47"/>
        <v>4.1067695347897168E-6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7.4827171860378732</v>
      </c>
      <c r="H415" s="10">
        <f t="shared" si="48"/>
        <v>-5.4095707633817568E-2</v>
      </c>
      <c r="I415">
        <f t="shared" si="44"/>
        <v>-0.64914849160581078</v>
      </c>
      <c r="K415">
        <f t="shared" si="45"/>
        <v>-5.6125079434886968E-2</v>
      </c>
      <c r="M415">
        <f t="shared" si="46"/>
        <v>-5.6125079434886968E-2</v>
      </c>
      <c r="N415" s="13">
        <f t="shared" si="47"/>
        <v>4.1183499069756621E-6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7.4960892851470966</v>
      </c>
      <c r="H416" s="10">
        <f t="shared" si="48"/>
        <v>-5.3308384914650273E-2</v>
      </c>
      <c r="I416">
        <f t="shared" si="44"/>
        <v>-0.63970061897580321</v>
      </c>
      <c r="K416">
        <f t="shared" si="45"/>
        <v>-5.5340372964893601E-2</v>
      </c>
      <c r="M416">
        <f t="shared" si="46"/>
        <v>-5.5340372964893601E-2</v>
      </c>
      <c r="N416" s="13">
        <f t="shared" si="47"/>
        <v>4.1289754363316846E-6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7.5094613842563209</v>
      </c>
      <c r="H417" s="10">
        <f t="shared" si="48"/>
        <v>-5.2532228991025949E-2</v>
      </c>
      <c r="I417">
        <f t="shared" si="44"/>
        <v>-0.63038674789231142</v>
      </c>
      <c r="K417">
        <f t="shared" si="45"/>
        <v>-5.4566597069563488E-2</v>
      </c>
      <c r="M417">
        <f t="shared" si="46"/>
        <v>-5.4566597069563488E-2</v>
      </c>
      <c r="N417" s="13">
        <f t="shared" si="47"/>
        <v>4.1386534789725199E-6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7.5228334833655461</v>
      </c>
      <c r="H418" s="10">
        <f t="shared" si="48"/>
        <v>-5.1767086006402251E-2</v>
      </c>
      <c r="I418">
        <f t="shared" si="44"/>
        <v>-0.62120503207682698</v>
      </c>
      <c r="K418">
        <f t="shared" si="45"/>
        <v>-5.3803600630222624E-2</v>
      </c>
      <c r="M418">
        <f t="shared" si="46"/>
        <v>-5.3803600630222624E-2</v>
      </c>
      <c r="N418" s="13">
        <f t="shared" si="47"/>
        <v>4.1473918130342372E-6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7.5362055824747696</v>
      </c>
      <c r="H419" s="10">
        <f t="shared" si="48"/>
        <v>-5.1012804154444917E-2</v>
      </c>
      <c r="I419">
        <f t="shared" si="44"/>
        <v>-0.61215364985333898</v>
      </c>
      <c r="K419">
        <f t="shared" si="45"/>
        <v>-5.3051234585483567E-2</v>
      </c>
      <c r="M419">
        <f t="shared" si="46"/>
        <v>-5.3051234585483567E-2</v>
      </c>
      <c r="N419" s="13">
        <f t="shared" si="47"/>
        <v>4.1551986221844168E-6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7.5495776815839939</v>
      </c>
      <c r="H420" s="10">
        <f t="shared" si="48"/>
        <v>-5.0269233652842714E-2</v>
      </c>
      <c r="I420">
        <f t="shared" si="44"/>
        <v>-0.60323080383411254</v>
      </c>
      <c r="K420">
        <f t="shared" si="45"/>
        <v>-5.2309351904142459E-2</v>
      </c>
      <c r="M420">
        <f t="shared" si="46"/>
        <v>-5.2309351904142459E-2</v>
      </c>
      <c r="N420" s="13">
        <f t="shared" si="47"/>
        <v>4.162082479286331E-6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7.5629497806932191</v>
      </c>
      <c r="H421" s="10">
        <f t="shared" si="48"/>
        <v>-4.9536226717434795E-2</v>
      </c>
      <c r="I421">
        <f t="shared" si="44"/>
        <v>-0.59443472060921754</v>
      </c>
      <c r="K421">
        <f t="shared" si="45"/>
        <v>-5.1577807558407796E-2</v>
      </c>
      <c r="M421">
        <f t="shared" si="46"/>
        <v>-5.1577807558407796E-2</v>
      </c>
      <c r="N421" s="13">
        <f t="shared" si="47"/>
        <v>4.1680523302280251E-6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7.5763218798024434</v>
      </c>
      <c r="H422" s="10">
        <f t="shared" si="48"/>
        <v>-4.8813637536646783E-2</v>
      </c>
      <c r="I422">
        <f t="shared" si="44"/>
        <v>-0.58576365043976142</v>
      </c>
      <c r="K422">
        <f t="shared" si="45"/>
        <v>-5.0856458497456868E-2</v>
      </c>
      <c r="M422">
        <f t="shared" si="46"/>
        <v>-5.0856458497456868E-2</v>
      </c>
      <c r="N422" s="13">
        <f t="shared" si="47"/>
        <v>4.1731174779250393E-6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7.5896939789116669</v>
      </c>
      <c r="H423" s="10">
        <f t="shared" si="48"/>
        <v>-4.8101322246233057E-2</v>
      </c>
      <c r="I423">
        <f t="shared" si="44"/>
        <v>-0.57721586695479665</v>
      </c>
      <c r="K423">
        <f t="shared" si="45"/>
        <v>-5.0145163621315672E-2</v>
      </c>
      <c r="M423">
        <f t="shared" si="46"/>
        <v>-5.0145163621315672E-2</v>
      </c>
      <c r="N423" s="13">
        <f t="shared" si="47"/>
        <v>4.1772875664995959E-6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7.6030660780208921</v>
      </c>
      <c r="H424" s="10">
        <f t="shared" si="48"/>
        <v>-4.7399138904321417E-2</v>
      </c>
      <c r="I424">
        <f t="shared" si="44"/>
        <v>-0.56878966685185706</v>
      </c>
      <c r="K424">
        <f t="shared" si="45"/>
        <v>-4.9443783755061484E-2</v>
      </c>
      <c r="M424">
        <f t="shared" si="46"/>
        <v>-4.9443783755061484E-2</v>
      </c>
      <c r="N424" s="13">
        <f t="shared" si="47"/>
        <v>4.1805725656578707E-6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7.6164381771301164</v>
      </c>
      <c r="H425" s="10">
        <f t="shared" si="48"/>
        <v>-4.6706947466757881E-2</v>
      </c>
      <c r="I425">
        <f t="shared" si="44"/>
        <v>-0.56048336960109457</v>
      </c>
      <c r="K425">
        <f t="shared" si="45"/>
        <v>-4.8752181623342841E-2</v>
      </c>
      <c r="M425">
        <f t="shared" si="46"/>
        <v>-4.8752181623342841E-2</v>
      </c>
      <c r="N425" s="13">
        <f t="shared" si="47"/>
        <v>4.182982755261794E-6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7.6298102762393398</v>
      </c>
      <c r="H426" s="10">
        <f t="shared" si="48"/>
        <v>-4.6024609762747616E-2</v>
      </c>
      <c r="I426">
        <f t="shared" si="44"/>
        <v>-0.55229531715297142</v>
      </c>
      <c r="K426">
        <f t="shared" si="45"/>
        <v>-4.8070221825213887E-2</v>
      </c>
      <c r="M426">
        <f t="shared" si="46"/>
        <v>-4.8070221825213887E-2</v>
      </c>
      <c r="N426" s="13">
        <f t="shared" si="47"/>
        <v>4.1845287101075085E-6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7.643182375348565</v>
      </c>
      <c r="H427" s="10">
        <f t="shared" si="48"/>
        <v>-4.535198947078975E-2</v>
      </c>
      <c r="I427">
        <f t="shared" si="44"/>
        <v>-0.544223873649477</v>
      </c>
      <c r="K427">
        <f t="shared" si="45"/>
        <v>-4.7397770809280995E-2</v>
      </c>
      <c r="M427">
        <f t="shared" si="46"/>
        <v>-4.7397770809280995E-2</v>
      </c>
      <c r="N427" s="13">
        <f t="shared" si="47"/>
        <v>4.1852212849190315E-6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7.6565544744577894</v>
      </c>
      <c r="H428" s="10">
        <f t="shared" si="48"/>
        <v>-4.4688952094902305E-2</v>
      </c>
      <c r="I428">
        <f t="shared" si="44"/>
        <v>-0.53626742513882764</v>
      </c>
      <c r="K428">
        <f t="shared" si="45"/>
        <v>-4.6734696849157591E-2</v>
      </c>
      <c r="M428">
        <f t="shared" si="46"/>
        <v>-4.6734696849157591E-2</v>
      </c>
      <c r="N428" s="13">
        <f t="shared" si="47"/>
        <v>4.1850715995630177E-6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7.6699265735670128</v>
      </c>
      <c r="H429" s="10">
        <f t="shared" si="48"/>
        <v>-4.4035364941134962E-2</v>
      </c>
      <c r="I429">
        <f t="shared" si="44"/>
        <v>-0.52842437929361952</v>
      </c>
      <c r="K429">
        <f t="shared" si="45"/>
        <v>-4.608087001922382E-2</v>
      </c>
      <c r="M429">
        <f t="shared" si="46"/>
        <v>-4.608087001922382E-2</v>
      </c>
      <c r="N429" s="13">
        <f t="shared" si="47"/>
        <v>4.1840910244873048E-6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7.683298672676238</v>
      </c>
      <c r="H430" s="10">
        <f t="shared" si="48"/>
        <v>-4.3391097094365692E-2</v>
      </c>
      <c r="I430">
        <f t="shared" si="44"/>
        <v>-0.52069316513238828</v>
      </c>
      <c r="K430">
        <f t="shared" si="45"/>
        <v>-4.5436162170687966E-2</v>
      </c>
      <c r="M430">
        <f t="shared" si="46"/>
        <v>-4.5436162170687966E-2</v>
      </c>
      <c r="N430" s="13">
        <f t="shared" si="47"/>
        <v>4.1822911663930268E-6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7.6966707717854623</v>
      </c>
      <c r="H431" s="10">
        <f t="shared" si="48"/>
        <v>-4.275601939537934E-2</v>
      </c>
      <c r="I431">
        <f t="shared" si="44"/>
        <v>-0.51307223274455205</v>
      </c>
      <c r="K431">
        <f t="shared" si="45"/>
        <v>-4.4800446907947759E-2</v>
      </c>
      <c r="M431">
        <f t="shared" si="46"/>
        <v>-4.4800446907947759E-2</v>
      </c>
      <c r="N431" s="13">
        <f t="shared" si="47"/>
        <v>4.179683854146696E-6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7.7100428708946867</v>
      </c>
      <c r="H432" s="10">
        <f t="shared" si="48"/>
        <v>-4.2130004418224107E-2</v>
      </c>
      <c r="I432">
        <f t="shared" si="44"/>
        <v>-0.50556005301868923</v>
      </c>
      <c r="K432">
        <f t="shared" si="45"/>
        <v>-4.4173599565246045E-2</v>
      </c>
      <c r="M432">
        <f t="shared" si="46"/>
        <v>-4.4173599565246045E-2</v>
      </c>
      <c r="N432" s="13">
        <f t="shared" si="47"/>
        <v>4.1762811249316184E-6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7.7234149700039119</v>
      </c>
      <c r="H433" s="10">
        <f t="shared" si="48"/>
        <v>-4.1512926447843761E-2</v>
      </c>
      <c r="I433">
        <f t="shared" si="44"/>
        <v>-0.4981551173741251</v>
      </c>
      <c r="K433">
        <f t="shared" si="45"/>
        <v>-4.3555497183619479E-2</v>
      </c>
      <c r="M433">
        <f t="shared" si="46"/>
        <v>-4.3555497183619479E-2</v>
      </c>
      <c r="N433" s="13">
        <f t="shared" si="47"/>
        <v>4.1720952106473606E-6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7.7367870691131353</v>
      </c>
      <c r="H434" s="10">
        <f t="shared" si="48"/>
        <v>-4.0904661457982383E-2</v>
      </c>
      <c r="I434">
        <f t="shared" si="44"/>
        <v>-0.4908559374957886</v>
      </c>
      <c r="K434">
        <f t="shared" si="45"/>
        <v>-4.294601848813695E-2</v>
      </c>
      <c r="M434">
        <f t="shared" si="46"/>
        <v>-4.294601848813695E-2</v>
      </c>
      <c r="N434" s="13">
        <f t="shared" si="47"/>
        <v>4.1671385245614734E-6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7.7501591682223596</v>
      </c>
      <c r="H435" s="10">
        <f t="shared" si="48"/>
        <v>-4.0305087089358323E-2</v>
      </c>
      <c r="I435">
        <f t="shared" si="44"/>
        <v>-0.4836610450722999</v>
      </c>
      <c r="K435">
        <f t="shared" si="45"/>
        <v>-4.2345043865423544E-2</v>
      </c>
      <c r="M435">
        <f t="shared" si="46"/>
        <v>-4.2345043865423544E-2</v>
      </c>
      <c r="N435" s="13">
        <f t="shared" si="47"/>
        <v>4.1614236482144127E-6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7.7635312673315848</v>
      </c>
      <c r="H436" s="10">
        <f t="shared" si="48"/>
        <v>-3.9714082628105177E-2</v>
      </c>
      <c r="I436">
        <f t="shared" si="44"/>
        <v>-0.47656899153726212</v>
      </c>
      <c r="K436">
        <f t="shared" si="45"/>
        <v>-4.1752455341467931E-2</v>
      </c>
      <c r="M436">
        <f t="shared" si="46"/>
        <v>-4.1752455341467931E-2</v>
      </c>
      <c r="N436" s="13">
        <f t="shared" si="47"/>
        <v>4.1549633185818373E-6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7.7769033664408083</v>
      </c>
      <c r="H437" s="10">
        <f t="shared" si="48"/>
        <v>-3.9131528984476228E-2</v>
      </c>
      <c r="I437">
        <f t="shared" si="44"/>
        <v>-0.46957834781371477</v>
      </c>
      <c r="K437">
        <f t="shared" si="45"/>
        <v>-4.1168136559710494E-2</v>
      </c>
      <c r="M437">
        <f t="shared" si="46"/>
        <v>-4.1168136559710494E-2</v>
      </c>
      <c r="N437" s="13">
        <f t="shared" si="47"/>
        <v>4.1477704155015954E-6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7.7902754655500326</v>
      </c>
      <c r="H438" s="10">
        <f t="shared" si="48"/>
        <v>-3.8557308671809988E-2</v>
      </c>
      <c r="I438">
        <f t="shared" si="44"/>
        <v>-0.46268770406171988</v>
      </c>
      <c r="K438">
        <f t="shared" si="45"/>
        <v>-4.0591972759406986E-2</v>
      </c>
      <c r="M438">
        <f t="shared" si="46"/>
        <v>-4.0591972759406986E-2</v>
      </c>
      <c r="N438" s="13">
        <f t="shared" si="47"/>
        <v>4.1398579493569225E-6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7.8036475646592578</v>
      </c>
      <c r="H439" s="10">
        <f t="shared" si="48"/>
        <v>-3.7991305785753465E-2</v>
      </c>
      <c r="I439">
        <f t="shared" si="44"/>
        <v>-0.45589566942904158</v>
      </c>
      <c r="K439">
        <f t="shared" si="45"/>
        <v>-4.0023850754268057E-2</v>
      </c>
      <c r="M439">
        <f t="shared" si="46"/>
        <v>-4.0023850754268057E-2</v>
      </c>
      <c r="N439" s="13">
        <f t="shared" si="47"/>
        <v>4.1312390490339847E-6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7.8170196637684821</v>
      </c>
      <c r="H440" s="10">
        <f t="shared" si="48"/>
        <v>-3.7433405983740987E-2</v>
      </c>
      <c r="I440">
        <f t="shared" si="44"/>
        <v>-0.44920087180489188</v>
      </c>
      <c r="K440">
        <f t="shared" si="45"/>
        <v>-3.9463658911367966E-2</v>
      </c>
      <c r="M440">
        <f t="shared" si="46"/>
        <v>-3.9463658911367966E-2</v>
      </c>
      <c r="N440" s="13">
        <f t="shared" si="47"/>
        <v>4.1219269501379173E-6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7.8303917628777056</v>
      </c>
      <c r="H441" s="10">
        <f t="shared" si="48"/>
        <v>-3.6883496464725038E-2</v>
      </c>
      <c r="I441">
        <f t="shared" si="44"/>
        <v>-0.44260195757670046</v>
      </c>
      <c r="K441">
        <f t="shared" si="45"/>
        <v>-3.8911287130322769E-2</v>
      </c>
      <c r="M441">
        <f t="shared" si="46"/>
        <v>-3.8911287130322769E-2</v>
      </c>
      <c r="N441" s="13">
        <f t="shared" si="47"/>
        <v>4.1119349834852897E-6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7.8437638619869308</v>
      </c>
      <c r="H442" s="10">
        <f t="shared" si="48"/>
        <v>-3.6341465949157013E-2</v>
      </c>
      <c r="I442">
        <f t="shared" si="44"/>
        <v>-0.43609759138988413</v>
      </c>
      <c r="K442">
        <f t="shared" si="45"/>
        <v>-3.8366626822732189E-2</v>
      </c>
      <c r="M442">
        <f t="shared" si="46"/>
        <v>-3.8366626822732189E-2</v>
      </c>
      <c r="N442" s="13">
        <f t="shared" si="47"/>
        <v>4.1012765638597679E-6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7.8571359610961551</v>
      </c>
      <c r="H443" s="10">
        <f t="shared" si="48"/>
        <v>-3.5807204659214449E-2</v>
      </c>
      <c r="I443">
        <f t="shared" si="44"/>
        <v>-0.42968645591057342</v>
      </c>
      <c r="K443">
        <f t="shared" si="45"/>
        <v>-3.7829570891884746E-2</v>
      </c>
      <c r="M443">
        <f t="shared" si="46"/>
        <v>-3.7829570891884746E-2</v>
      </c>
      <c r="N443" s="13">
        <f t="shared" si="47"/>
        <v>4.0899651790450509E-6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7.8705080602053785</v>
      </c>
      <c r="H444" s="10">
        <f t="shared" si="48"/>
        <v>-3.5280604299272697E-2</v>
      </c>
      <c r="I444">
        <f t="shared" si="44"/>
        <v>-0.42336725159127236</v>
      </c>
      <c r="K444">
        <f t="shared" si="45"/>
        <v>-3.7300013712720841E-2</v>
      </c>
      <c r="M444">
        <f t="shared" si="46"/>
        <v>-3.7300013712720841E-2</v>
      </c>
      <c r="N444" s="13">
        <f t="shared" si="47"/>
        <v>4.0780143791229751E-6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7.8838801593146037</v>
      </c>
      <c r="H445" s="10">
        <f t="shared" si="48"/>
        <v>-3.4761558036617589E-2</v>
      </c>
      <c r="I445">
        <f t="shared" si="44"/>
        <v>-0.41713869643941104</v>
      </c>
      <c r="K445">
        <f t="shared" si="45"/>
        <v>-3.677785111205286E-2</v>
      </c>
      <c r="M445">
        <f t="shared" si="46"/>
        <v>-3.677785111205286E-2</v>
      </c>
      <c r="N445" s="13">
        <f t="shared" si="47"/>
        <v>4.065437766048225E-6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7.8972522584238281</v>
      </c>
      <c r="H446" s="10">
        <f t="shared" si="48"/>
        <v>-3.4249960482397049E-2</v>
      </c>
      <c r="I446">
        <f t="shared" si="44"/>
        <v>-0.41099952578876459</v>
      </c>
      <c r="K446">
        <f t="shared" si="45"/>
        <v>-3.6262980349038278E-2</v>
      </c>
      <c r="M446">
        <f t="shared" si="46"/>
        <v>-3.6262980349038278E-2</v>
      </c>
      <c r="N446" s="13">
        <f t="shared" si="47"/>
        <v>4.0522489834922704E-6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7.9106243575330515</v>
      </c>
      <c r="H447" s="10">
        <f t="shared" si="48"/>
        <v>-3.3745707672808385E-2</v>
      </c>
      <c r="I447">
        <f t="shared" si="44"/>
        <v>-0.40494849207370065</v>
      </c>
      <c r="K447">
        <f t="shared" si="45"/>
        <v>-3.57553000959029E-2</v>
      </c>
      <c r="M447">
        <f t="shared" si="46"/>
        <v>-3.57553000959029E-2</v>
      </c>
      <c r="N447" s="13">
        <f t="shared" si="47"/>
        <v>4.0384617069588855E-6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7.9239964566422767</v>
      </c>
      <c r="H448" s="10">
        <f t="shared" si="48"/>
        <v>-3.3248697050519201E-2</v>
      </c>
      <c r="I448">
        <f t="shared" si="44"/>
        <v>-0.39898436460623043</v>
      </c>
      <c r="K448">
        <f t="shared" si="45"/>
        <v>-3.525471041891183E-2</v>
      </c>
      <c r="M448">
        <f t="shared" si="46"/>
        <v>-3.525471041891183E-2</v>
      </c>
      <c r="N448" s="13">
        <f t="shared" si="47"/>
        <v>4.0240896341699449E-6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7.937368555751501</v>
      </c>
      <c r="H449" s="10">
        <f t="shared" si="48"/>
        <v>-3.2758827446318556E-2</v>
      </c>
      <c r="I449">
        <f t="shared" si="44"/>
        <v>-0.39310592935582267</v>
      </c>
      <c r="K449">
        <f t="shared" si="45"/>
        <v>-3.4761112759585641E-2</v>
      </c>
      <c r="M449">
        <f t="shared" si="46"/>
        <v>-3.4761112759585641E-2</v>
      </c>
      <c r="N449" s="13">
        <f t="shared" si="47"/>
        <v>4.0091464757250699E-6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7.9507406548607253</v>
      </c>
      <c r="H450" s="10">
        <f t="shared" si="48"/>
        <v>-3.2275999060996687E-2</v>
      </c>
      <c r="I450">
        <f t="shared" si="44"/>
        <v>-0.38731198873196027</v>
      </c>
      <c r="K450">
        <f t="shared" si="45"/>
        <v>-3.4274409916157329E-2</v>
      </c>
      <c r="M450">
        <f t="shared" si="46"/>
        <v>-3.4274409916157329E-2</v>
      </c>
      <c r="N450" s="13">
        <f t="shared" si="47"/>
        <v>3.9936459460238912E-6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7.9641127539699506</v>
      </c>
      <c r="H451" s="10">
        <f t="shared" si="48"/>
        <v>-3.1800113447449652E-2</v>
      </c>
      <c r="I451">
        <f t="shared" si="44"/>
        <v>-0.38160136136939582</v>
      </c>
      <c r="K451">
        <f t="shared" si="45"/>
        <v>-3.3794506025269656E-2</v>
      </c>
      <c r="M451">
        <f t="shared" si="46"/>
        <v>-3.3794506025269656E-2</v>
      </c>
      <c r="N451" s="13">
        <f t="shared" si="47"/>
        <v>3.9776017544635236E-6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7.977484853079174</v>
      </c>
      <c r="H452" s="10">
        <f t="shared" si="48"/>
        <v>-3.1331073493007351E-2</v>
      </c>
      <c r="I452">
        <f t="shared" si="44"/>
        <v>-0.37597288191608824</v>
      </c>
      <c r="K452">
        <f t="shared" si="45"/>
        <v>-3.3321306543907726E-2</v>
      </c>
      <c r="M452">
        <f t="shared" si="46"/>
        <v>-3.3321306543907726E-2</v>
      </c>
      <c r="N452" s="13">
        <f t="shared" si="47"/>
        <v>3.9610275968962155E-6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7.9908569521883983</v>
      </c>
      <c r="H453" s="10">
        <f t="shared" si="48"/>
        <v>-3.0868783401981459E-2</v>
      </c>
      <c r="I453">
        <f t="shared" si="44"/>
        <v>-0.37042540082377751</v>
      </c>
      <c r="K453">
        <f t="shared" si="45"/>
        <v>-3.2854718231565945E-2</v>
      </c>
      <c r="M453">
        <f t="shared" si="46"/>
        <v>-3.2854718231565945E-2</v>
      </c>
      <c r="N453" s="13">
        <f t="shared" si="47"/>
        <v>3.9439371473567616E-6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8.0042290512976226</v>
      </c>
      <c r="H454" s="10">
        <f t="shared" si="48"/>
        <v>-3.0413148678431534E-2</v>
      </c>
      <c r="I454">
        <f t="shared" si="44"/>
        <v>-0.36495778414117841</v>
      </c>
      <c r="K454">
        <f t="shared" si="45"/>
        <v>-3.2394649132645309E-2</v>
      </c>
      <c r="M454">
        <f t="shared" si="46"/>
        <v>-3.2394649132645309E-2</v>
      </c>
      <c r="N454" s="13">
        <f t="shared" si="47"/>
        <v>3.9263440500493959E-6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8.0176011504068487</v>
      </c>
      <c r="H455" s="10">
        <f t="shared" si="48"/>
        <v>-2.9964076109146115E-2</v>
      </c>
      <c r="I455">
        <f t="shared" si="44"/>
        <v>-0.35956891330975338</v>
      </c>
      <c r="K455">
        <f t="shared" si="45"/>
        <v>-3.1941008559079255E-2</v>
      </c>
      <c r="M455">
        <f t="shared" si="46"/>
        <v>-3.1941008559079255E-2</v>
      </c>
      <c r="N455" s="13">
        <f t="shared" si="47"/>
        <v>3.9082619115986472E-6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8.0309732495160713</v>
      </c>
      <c r="H456" s="10">
        <f t="shared" si="48"/>
        <v>-2.952147374683696E-2</v>
      </c>
      <c r="I456">
        <f t="shared" si="44"/>
        <v>-0.35425768496204352</v>
      </c>
      <c r="K456">
        <f t="shared" si="45"/>
        <v>-3.1493707073185037E-2</v>
      </c>
      <c r="M456">
        <f t="shared" si="46"/>
        <v>-3.1493707073185037E-2</v>
      </c>
      <c r="N456" s="13">
        <f t="shared" si="47"/>
        <v>3.889704293558002E-6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8.0443453486252956</v>
      </c>
      <c r="H457" s="10">
        <f t="shared" si="48"/>
        <v>-2.9085250893543389E-2</v>
      </c>
      <c r="I457">
        <f t="shared" si="44"/>
        <v>-0.34902301072252068</v>
      </c>
      <c r="K457">
        <f t="shared" si="45"/>
        <v>-3.1052656470737284E-2</v>
      </c>
      <c r="M457">
        <f t="shared" si="46"/>
        <v>-3.1052656470737284E-2</v>
      </c>
      <c r="N457" s="13">
        <f t="shared" si="47"/>
        <v>3.8706847051736442E-6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8.0577174477345199</v>
      </c>
      <c r="H458" s="10">
        <f t="shared" si="48"/>
        <v>-2.8655318084244697E-2</v>
      </c>
      <c r="I458">
        <f t="shared" si="44"/>
        <v>-0.34386381701093638</v>
      </c>
      <c r="K458">
        <f t="shared" si="45"/>
        <v>-3.0617769764262615E-2</v>
      </c>
      <c r="M458">
        <f t="shared" si="46"/>
        <v>-3.0617769764262615E-2</v>
      </c>
      <c r="N458" s="13">
        <f t="shared" si="47"/>
        <v>3.851216596405147E-6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8.0710895468437442</v>
      </c>
      <c r="H459" s="10">
        <f t="shared" si="48"/>
        <v>-2.8231587070678164E-2</v>
      </c>
      <c r="I459">
        <f t="shared" si="44"/>
        <v>-0.33877904484813798</v>
      </c>
      <c r="K459">
        <f t="shared" si="45"/>
        <v>-3.0188961166551488E-2</v>
      </c>
      <c r="M459">
        <f t="shared" si="46"/>
        <v>-3.0188961166551488E-2</v>
      </c>
      <c r="N459" s="13">
        <f t="shared" si="47"/>
        <v>3.8313133511959144E-6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8.0844616459529703</v>
      </c>
      <c r="H460" s="10">
        <f t="shared" si="48"/>
        <v>-2.7813970805360015E-2</v>
      </c>
      <c r="I460">
        <f t="shared" si="44"/>
        <v>-0.33376764966432015</v>
      </c>
      <c r="K460">
        <f t="shared" si="45"/>
        <v>-2.9766146074384811E-2</v>
      </c>
      <c r="M460">
        <f t="shared" si="46"/>
        <v>-2.9766146074384811E-2</v>
      </c>
      <c r="N460" s="13">
        <f t="shared" si="47"/>
        <v>3.8109882809920343E-6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8.0978337450621929</v>
      </c>
      <c r="H461" s="10">
        <f t="shared" si="48"/>
        <v>-2.7402383425807326E-2</v>
      </c>
      <c r="I461">
        <f t="shared" si="44"/>
        <v>-0.32882860110968792</v>
      </c>
      <c r="K461">
        <f t="shared" si="45"/>
        <v>-2.9349241052473846E-2</v>
      </c>
      <c r="M461">
        <f t="shared" si="46"/>
        <v>-2.9349241052473846E-2</v>
      </c>
      <c r="N461" s="13">
        <f t="shared" si="47"/>
        <v>3.7902546185095969E-6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8.1112058441714172</v>
      </c>
      <c r="H462" s="10">
        <f t="shared" si="48"/>
        <v>-2.699674023895822E-2</v>
      </c>
      <c r="I462">
        <f t="shared" si="44"/>
        <v>-0.32396088286749863</v>
      </c>
      <c r="K462">
        <f t="shared" si="45"/>
        <v>-2.8938163817608668E-2</v>
      </c>
      <c r="M462">
        <f t="shared" si="46"/>
        <v>-2.8938163817608668E-2</v>
      </c>
      <c r="N462" s="13">
        <f t="shared" si="47"/>
        <v>3.7691255117399129E-6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8.1245779432806433</v>
      </c>
      <c r="H463" s="10">
        <f t="shared" si="48"/>
        <v>-2.6596957705788338E-2</v>
      </c>
      <c r="I463">
        <f t="shared" si="44"/>
        <v>-0.31916349246946008</v>
      </c>
      <c r="K463">
        <f t="shared" si="45"/>
        <v>-2.8532833223015426E-2</v>
      </c>
      <c r="M463">
        <f t="shared" si="46"/>
        <v>-2.8532833223015426E-2</v>
      </c>
      <c r="N463" s="13">
        <f t="shared" si="47"/>
        <v>3.7476140181992439E-6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8.1379500423898659</v>
      </c>
      <c r="H464" s="10">
        <f t="shared" si="48"/>
        <v>-2.6202953426120869E-2</v>
      </c>
      <c r="I464">
        <f t="shared" si="44"/>
        <v>-0.31443544111345045</v>
      </c>
      <c r="K464">
        <f t="shared" si="45"/>
        <v>-2.8133169242917949E-2</v>
      </c>
      <c r="M464">
        <f t="shared" si="46"/>
        <v>-2.8133169242917949E-2</v>
      </c>
      <c r="N464" s="13">
        <f t="shared" si="47"/>
        <v>3.7257330994136202E-6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8.1513221414990902</v>
      </c>
      <c r="H465" s="10">
        <f t="shared" si="48"/>
        <v>-2.5814646123628389E-2</v>
      </c>
      <c r="I465">
        <f t="shared" si="44"/>
        <v>-0.30977575348354069</v>
      </c>
      <c r="K465">
        <f t="shared" si="45"/>
        <v>-2.7739092957301151E-2</v>
      </c>
      <c r="M465">
        <f t="shared" si="46"/>
        <v>-2.7739092957301151E-2</v>
      </c>
      <c r="N465" s="13">
        <f t="shared" si="47"/>
        <v>3.7034956156331216E-6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8.1646942406083163</v>
      </c>
      <c r="H466" s="10">
        <f t="shared" si="48"/>
        <v>-2.5431955631023739E-2</v>
      </c>
      <c r="I466">
        <f t="shared" si="44"/>
        <v>-0.30518346757228487</v>
      </c>
      <c r="K466">
        <f t="shared" si="45"/>
        <v>-2.7350526536875825E-2</v>
      </c>
      <c r="M466">
        <f t="shared" si="46"/>
        <v>-2.7350526536875825E-2</v>
      </c>
      <c r="N466" s="13">
        <f t="shared" si="47"/>
        <v>3.6809143207820927E-6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8.1780663397175388</v>
      </c>
      <c r="H467" s="10">
        <f t="shared" si="48"/>
        <v>-2.5054802875438119E-2</v>
      </c>
      <c r="I467">
        <f t="shared" si="44"/>
        <v>-0.3006576345052574</v>
      </c>
      <c r="K467">
        <f t="shared" si="45"/>
        <v>-2.6967393228239864E-2</v>
      </c>
      <c r="M467">
        <f t="shared" si="46"/>
        <v>-2.6967393228239864E-2</v>
      </c>
      <c r="N467" s="13">
        <f t="shared" si="47"/>
        <v>3.6580018576303029E-6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8.1914384388267631</v>
      </c>
      <c r="H468" s="10">
        <f t="shared" si="48"/>
        <v>-2.4683109863983886E-2</v>
      </c>
      <c r="I468">
        <f t="shared" ref="I468:I469" si="50">H468*$E$6</f>
        <v>-0.29619731836780661</v>
      </c>
      <c r="K468">
        <f t="shared" ref="K468:K469" si="51">(1/2)*($L$9*$L$4*EXP(-$L$7*$O$6*(G468/$O$6-1))-($L$9*$L$6*EXP(-$L$5*$O$6*(G468/$O$6-1))))</f>
        <v>-2.65896173392349E-2</v>
      </c>
      <c r="M468">
        <f t="shared" ref="M468:M469" si="52">(1/2)*($L$9*$O$4*EXP(-$O$8*$O$6*(G468/$O$6-1))-($L$9*$O$7*EXP(-$O$5*$O$6*(G468/$O$6-1))))</f>
        <v>-2.65896173392349E-2</v>
      </c>
      <c r="N468" s="13">
        <f t="shared" ref="N468:N469" si="53">(M468-H468)^2*O468</f>
        <v>3.6347707531879952E-6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8.2048105379359892</v>
      </c>
      <c r="H469" s="10">
        <f t="shared" si="48"/>
        <v>-2.4316799669500084E-2</v>
      </c>
      <c r="I469">
        <f t="shared" si="50"/>
        <v>-0.29180159603400102</v>
      </c>
      <c r="K469">
        <f t="shared" si="51"/>
        <v>-2.6217124224496211E-2</v>
      </c>
      <c r="M469">
        <f t="shared" si="52"/>
        <v>-2.6217124224496211E-2</v>
      </c>
      <c r="N469" s="13">
        <f t="shared" si="53"/>
        <v>3.6112334143212293E-6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workbookViewId="0">
      <selection activeCell="F11" sqref="F11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126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50">
        <v>-8.4693000000000005</v>
      </c>
      <c r="D4" s="21" t="s">
        <v>8</v>
      </c>
      <c r="E4" s="4">
        <f>E11</f>
        <v>2.4595728466269828</v>
      </c>
      <c r="F4" t="s">
        <v>184</v>
      </c>
      <c r="K4" s="2" t="s">
        <v>263</v>
      </c>
      <c r="L4" s="4">
        <f>O4</f>
        <v>2.1173199620255176</v>
      </c>
      <c r="N4" s="12" t="s">
        <v>263</v>
      </c>
      <c r="O4" s="4">
        <v>2.1173199620255176</v>
      </c>
      <c r="P4" t="s">
        <v>46</v>
      </c>
      <c r="Q4" s="26" t="s">
        <v>268</v>
      </c>
      <c r="R4">
        <f>$O$6*2/SQRT(3)</f>
        <v>2.8399470207730975</v>
      </c>
      <c r="S4" t="s">
        <v>275</v>
      </c>
      <c r="X4" s="27"/>
    </row>
    <row r="5" spans="1:27" x14ac:dyDescent="0.4">
      <c r="A5" s="2" t="s">
        <v>20</v>
      </c>
      <c r="B5" s="67">
        <v>11.454000000000001</v>
      </c>
      <c r="D5" s="2" t="s">
        <v>3</v>
      </c>
      <c r="E5" s="5">
        <f>O10</f>
        <v>2.0220057259940472E-2</v>
      </c>
      <c r="K5" s="2" t="s">
        <v>2</v>
      </c>
      <c r="L5" s="4">
        <f>O5</f>
        <v>1.0202377957177169</v>
      </c>
      <c r="N5" s="12" t="s">
        <v>2</v>
      </c>
      <c r="O5" s="4">
        <v>1.0202377957177169</v>
      </c>
      <c r="P5" t="s">
        <v>46</v>
      </c>
      <c r="Q5" s="28" t="s">
        <v>24</v>
      </c>
      <c r="R5" s="29">
        <f>O4</f>
        <v>2.1173199620255176</v>
      </c>
      <c r="S5" s="29">
        <f>O5</f>
        <v>1.0202377957177169</v>
      </c>
      <c r="T5" s="29">
        <f>O6</f>
        <v>2.459466265391435</v>
      </c>
      <c r="U5" s="29">
        <f>($O$6+$O$6*2/SQRT(3))/2</f>
        <v>2.6497066430822662</v>
      </c>
      <c r="V5" s="30" t="s">
        <v>110</v>
      </c>
      <c r="W5" s="30" t="str">
        <f>B3</f>
        <v>Fe</v>
      </c>
      <c r="X5" s="31" t="str">
        <f>B3</f>
        <v>Fe</v>
      </c>
    </row>
    <row r="6" spans="1:27" x14ac:dyDescent="0.4">
      <c r="A6" s="2" t="s">
        <v>0</v>
      </c>
      <c r="B6" s="67">
        <v>1.036</v>
      </c>
      <c r="D6" s="2" t="s">
        <v>13</v>
      </c>
      <c r="E6" s="1">
        <v>8</v>
      </c>
      <c r="F6" t="s">
        <v>14</v>
      </c>
      <c r="K6" s="18" t="s">
        <v>264</v>
      </c>
      <c r="L6" s="4">
        <f>2*L4</f>
        <v>4.2346399240510353</v>
      </c>
      <c r="N6" s="12" t="s">
        <v>23</v>
      </c>
      <c r="O6" s="4">
        <v>2.459466265391435</v>
      </c>
      <c r="P6" t="s">
        <v>46</v>
      </c>
    </row>
    <row r="7" spans="1:27" x14ac:dyDescent="0.4">
      <c r="A7" s="63" t="s">
        <v>1</v>
      </c>
      <c r="B7" s="67">
        <v>3.9580000000000002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2.0404755914354338</v>
      </c>
      <c r="N7" s="18" t="s">
        <v>264</v>
      </c>
      <c r="O7" s="4">
        <f>2*O4</f>
        <v>4.2346399240510353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f>2/SQRT(3)</f>
        <v>1.1547005383792517</v>
      </c>
      <c r="F8" t="s">
        <v>243</v>
      </c>
      <c r="N8" s="18" t="s">
        <v>262</v>
      </c>
      <c r="O8" s="4">
        <f>2*O5</f>
        <v>2.0404755914354338</v>
      </c>
      <c r="Q8" s="26" t="s">
        <v>268</v>
      </c>
      <c r="R8">
        <f>$O$6*2/SQRT(3)</f>
        <v>2.8399470207730975</v>
      </c>
      <c r="S8" t="s">
        <v>275</v>
      </c>
      <c r="X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66</v>
      </c>
      <c r="O9" s="1">
        <f>O8/O5</f>
        <v>2</v>
      </c>
      <c r="Q9" s="28" t="s">
        <v>244</v>
      </c>
      <c r="R9" s="29">
        <f>O4</f>
        <v>2.1173199620255176</v>
      </c>
      <c r="S9" s="29">
        <f>O5</f>
        <v>1.0202377957177169</v>
      </c>
      <c r="T9" s="29">
        <f>O6</f>
        <v>2.459466265391435</v>
      </c>
      <c r="U9" s="29">
        <f>($O$6+$O$6*2/SQRT(3))/2</f>
        <v>2.6497066430822662</v>
      </c>
      <c r="V9" s="30" t="s">
        <v>110</v>
      </c>
      <c r="W9" s="30" t="str">
        <f>B3</f>
        <v>Fe</v>
      </c>
      <c r="X9" s="31" t="str">
        <f>B3</f>
        <v>Fe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284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s="22" t="s">
        <v>267</v>
      </c>
      <c r="O12" s="20">
        <f>(O6-E4)/E4*100</f>
        <v>-4.3333229871201908E-3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8.3163986015327374E-2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0.43850880308988671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1.7669389741706658</v>
      </c>
      <c r="H19" s="10">
        <f>-(-$B$4)*(1+D19+$E$5*D19^3)*EXP(-D19)</f>
        <v>0.46550503177427238</v>
      </c>
      <c r="I19">
        <f>H19*$E$6</f>
        <v>3.7240402541941791</v>
      </c>
      <c r="K19">
        <f>(1/2)*($L$9*$L$4*EXP(-$L$7*$O$6*(G19/$O$6-1))-($L$9*$L$6*EXP(-$L$5*$O$6*(G19/$O$6-1))))</f>
        <v>0.46300921108900894</v>
      </c>
      <c r="M19">
        <f>(1/2)*($L$9*$O$4*EXP(-$O$8*$O$6*(G19/$O$6-1))-($L$9*$O$7*EXP(-$O$5*$O$6*(G19/$O$6-1))))</f>
        <v>0.46300921108900894</v>
      </c>
      <c r="N19" s="13">
        <f>(M19-H19)^2*O19</f>
        <v>6.229120892988862E-6</v>
      </c>
      <c r="O19" s="13">
        <v>1</v>
      </c>
      <c r="P19" s="14">
        <f>SUMSQ(N26:N295)</f>
        <v>8.6896200918271181E-8</v>
      </c>
      <c r="Q19" s="1" t="s">
        <v>61</v>
      </c>
      <c r="R19" s="19">
        <f>O8/(O8-O5)*-B4/SQRT(L9)</f>
        <v>5.9886994619032272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1.7807916516197924</v>
      </c>
      <c r="H20" s="10">
        <f>-(-$B$4)*(1+D20+$E$5*D20^3)*EXP(-D20)</f>
        <v>-2.1867520708302769E-2</v>
      </c>
      <c r="I20">
        <f t="shared" ref="I20:I83" si="2">H20*$E$6</f>
        <v>-0.17494016566642215</v>
      </c>
      <c r="K20">
        <f t="shared" ref="K20:K83" si="3">(1/2)*($L$9*$L$4*EXP(-$L$7*$O$6*(G20/$O$6-1))-($L$9*$L$6*EXP(-$L$5*$O$6*(G20/$O$6-1))))</f>
        <v>-2.4963127397619189E-2</v>
      </c>
      <c r="M20">
        <f t="shared" ref="M20:M83" si="4">(1/2)*($L$9*$O$4*EXP(-$O$8*$O$6*(G20/$O$6-1))-($L$9*$O$7*EXP(-$O$5*$O$6*(G20/$O$6-1))))</f>
        <v>-2.4963127397619189E-2</v>
      </c>
      <c r="N20" s="13">
        <f t="shared" ref="N20:N83" si="5">(M20-H20)^2*O20</f>
        <v>9.5827807749405698E-6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1.7946443290689187</v>
      </c>
      <c r="H21" s="10">
        <f t="shared" ref="H21:H84" si="6">-(-$B$4)*(1+D21+$E$5*D21^3)*EXP(-D21)</f>
        <v>-0.48906941052168118</v>
      </c>
      <c r="I21">
        <f t="shared" si="2"/>
        <v>-3.9125552841734494</v>
      </c>
      <c r="K21">
        <f t="shared" si="3"/>
        <v>-0.49266860206037677</v>
      </c>
      <c r="M21">
        <f t="shared" si="4"/>
        <v>-0.49266860206037677</v>
      </c>
      <c r="N21" s="13">
        <f t="shared" si="5"/>
        <v>1.2954179732217927E-5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2.8284271247461903</v>
      </c>
      <c r="U21" s="1" t="s">
        <v>55</v>
      </c>
      <c r="V21" s="1">
        <f>R21-T21</f>
        <v>-1.8284271247461903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1.8084970065180448</v>
      </c>
      <c r="H22" s="10">
        <f t="shared" si="6"/>
        <v>-0.93675022705803979</v>
      </c>
      <c r="I22">
        <f t="shared" si="2"/>
        <v>-7.4940018164643183</v>
      </c>
      <c r="K22">
        <f t="shared" si="3"/>
        <v>-0.9407656176706567</v>
      </c>
      <c r="M22">
        <f t="shared" si="4"/>
        <v>-0.9407656176706567</v>
      </c>
      <c r="N22" s="13">
        <f t="shared" si="5"/>
        <v>1.6123361771891996E-5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1.8223496839671713</v>
      </c>
      <c r="H23" s="10">
        <f t="shared" si="6"/>
        <v>-1.3655404971963232</v>
      </c>
      <c r="I23">
        <f t="shared" si="2"/>
        <v>-10.924323977570586</v>
      </c>
      <c r="K23">
        <f t="shared" si="3"/>
        <v>-1.3698929160577791</v>
      </c>
      <c r="M23">
        <f t="shared" si="4"/>
        <v>-1.3698929160577791</v>
      </c>
      <c r="N23" s="13">
        <f t="shared" si="5"/>
        <v>1.8943549945556862E-5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1.8362023614162977</v>
      </c>
      <c r="H24" s="10">
        <f t="shared" si="6"/>
        <v>-1.776052218448821</v>
      </c>
      <c r="I24">
        <f t="shared" si="2"/>
        <v>-14.208417747590568</v>
      </c>
      <c r="K24">
        <f t="shared" si="3"/>
        <v>-1.7806701425472298</v>
      </c>
      <c r="M24">
        <f t="shared" si="4"/>
        <v>-1.7806701425472298</v>
      </c>
      <c r="N24" s="13">
        <f t="shared" si="5"/>
        <v>2.1325222978664511E-5</v>
      </c>
      <c r="O24" s="13">
        <v>1</v>
      </c>
      <c r="Q24" s="17" t="s">
        <v>57</v>
      </c>
      <c r="R24" s="19">
        <f>O5/(O8-O5)*-B4/L9</f>
        <v>1.0586625000000001</v>
      </c>
      <c r="V24" s="15" t="str">
        <f>D3</f>
        <v>BCC</v>
      </c>
      <c r="W24" s="1" t="str">
        <f>E3</f>
        <v>Fe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1.8500550388654238</v>
      </c>
      <c r="H25" s="10">
        <f t="shared" si="6"/>
        <v>-2.1688793776527455</v>
      </c>
      <c r="I25">
        <f t="shared" si="2"/>
        <v>-17.351035021221964</v>
      </c>
      <c r="K25">
        <f t="shared" si="3"/>
        <v>-2.1736983963535934</v>
      </c>
      <c r="M25">
        <f t="shared" si="4"/>
        <v>-2.1736983963535934</v>
      </c>
      <c r="N25" s="13">
        <f t="shared" si="5"/>
        <v>2.3222941239121666E-5</v>
      </c>
      <c r="O25" s="13">
        <v>1</v>
      </c>
      <c r="Q25" s="17" t="s">
        <v>58</v>
      </c>
      <c r="R25" s="19">
        <f>O8/(O8-O5)*-B4/SQRT(L9)</f>
        <v>5.9886994619032272</v>
      </c>
      <c r="V25" s="2" t="s">
        <v>102</v>
      </c>
      <c r="W25" s="1">
        <f>(-B4/(12*PI()*B6*W26))^(1/2)</f>
        <v>0.39216494029819043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1.8639077163145503</v>
      </c>
      <c r="H26" s="10">
        <f t="shared" si="6"/>
        <v>-2.5445984555896417</v>
      </c>
      <c r="I26">
        <f t="shared" si="2"/>
        <v>-20.356787644717134</v>
      </c>
      <c r="K26">
        <f t="shared" si="3"/>
        <v>-2.549560765379006</v>
      </c>
      <c r="M26">
        <f t="shared" si="4"/>
        <v>-2.549560765379006</v>
      </c>
      <c r="N26" s="13">
        <f t="shared" si="5"/>
        <v>2.4624518445620707E-5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1.8777603937636766</v>
      </c>
      <c r="H27" s="10">
        <f t="shared" si="6"/>
        <v>-2.9037689179054516</v>
      </c>
      <c r="I27">
        <f t="shared" si="2"/>
        <v>-23.230151343243612</v>
      </c>
      <c r="K27">
        <f t="shared" si="3"/>
        <v>-2.9088228458549956</v>
      </c>
      <c r="M27">
        <f t="shared" si="4"/>
        <v>-2.9088228458549956</v>
      </c>
      <c r="N27" s="13">
        <f t="shared" si="5"/>
        <v>2.5542187719182708E-5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3.9580000000000002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1.8916130712128028</v>
      </c>
      <c r="H28" s="10">
        <f t="shared" si="6"/>
        <v>-3.2469336926944061</v>
      </c>
      <c r="I28">
        <f t="shared" si="2"/>
        <v>-25.975469541555249</v>
      </c>
      <c r="K28">
        <f t="shared" si="3"/>
        <v>-3.2520332472541469</v>
      </c>
      <c r="M28">
        <f t="shared" si="4"/>
        <v>-3.2520332472541469</v>
      </c>
      <c r="N28" s="13">
        <f t="shared" si="5"/>
        <v>2.6005456707772775E-5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2.4681359434086114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1.9054657486619293</v>
      </c>
      <c r="H29" s="10">
        <f t="shared" si="6"/>
        <v>-3.5746196351004671</v>
      </c>
      <c r="I29">
        <f t="shared" si="2"/>
        <v>-28.596957080803737</v>
      </c>
      <c r="K29">
        <f t="shared" si="3"/>
        <v>-3.5797240828852139</v>
      </c>
      <c r="M29">
        <f t="shared" si="4"/>
        <v>-3.5797240828852139</v>
      </c>
      <c r="N29" s="13">
        <f t="shared" si="5"/>
        <v>2.6055387187206871E-5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>
        <f>((W28+SQRT(W28^2-4))/2)^2</f>
        <v>3.8306422018876281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1.9193184261110556</v>
      </c>
      <c r="H30" s="10">
        <f t="shared" si="6"/>
        <v>-3.8873379792808662</v>
      </c>
      <c r="I30">
        <f t="shared" si="2"/>
        <v>-31.09870383424693</v>
      </c>
      <c r="K30">
        <f t="shared" si="3"/>
        <v>-3.8924114465742576</v>
      </c>
      <c r="M30">
        <f t="shared" si="4"/>
        <v>-3.8924114465742576</v>
      </c>
      <c r="N30" s="13">
        <f t="shared" si="5"/>
        <v>2.5740070377112464E-5</v>
      </c>
      <c r="O30" s="13">
        <v>1</v>
      </c>
      <c r="V30" s="22" t="s">
        <v>22</v>
      </c>
      <c r="W30" s="1">
        <f>1/(O5*W25^2)</f>
        <v>6.3732515710498356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1.9331711035601817</v>
      </c>
      <c r="H31" s="10">
        <f t="shared" si="6"/>
        <v>-4.1855847780672706</v>
      </c>
      <c r="I31">
        <f t="shared" si="2"/>
        <v>-33.484678224538165</v>
      </c>
      <c r="K31">
        <f t="shared" si="3"/>
        <v>-4.1905958758230284</v>
      </c>
      <c r="M31">
        <f t="shared" si="4"/>
        <v>-4.1905958758230284</v>
      </c>
      <c r="N31" s="13">
        <f t="shared" si="5"/>
        <v>2.5111100717760955E-5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1.9470237810093083</v>
      </c>
      <c r="H32" s="10">
        <f t="shared" si="6"/>
        <v>-4.4698413306514482</v>
      </c>
      <c r="I32">
        <f t="shared" si="2"/>
        <v>-35.758730645211585</v>
      </c>
      <c r="K32">
        <f t="shared" si="3"/>
        <v>-4.474762801824717</v>
      </c>
      <c r="M32">
        <f t="shared" si="4"/>
        <v>-4.474762801824717</v>
      </c>
      <c r="N32" s="13">
        <f t="shared" si="5"/>
        <v>2.4220878509315768E-5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1.9608764584584346</v>
      </c>
      <c r="H33" s="10">
        <f t="shared" si="6"/>
        <v>-4.7405745986137342</v>
      </c>
      <c r="I33">
        <f t="shared" si="2"/>
        <v>-37.924596788909874</v>
      </c>
      <c r="K33">
        <f t="shared" si="3"/>
        <v>-4.7453829867066837</v>
      </c>
      <c r="M33">
        <f t="shared" si="4"/>
        <v>-4.7453829867066837</v>
      </c>
      <c r="N33" s="13">
        <f t="shared" si="5"/>
        <v>2.3120596052418321E-5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1.9747291359075607</v>
      </c>
      <c r="H34" s="10">
        <f t="shared" si="6"/>
        <v>-4.9982376106043249</v>
      </c>
      <c r="I34">
        <f t="shared" si="2"/>
        <v>-39.985900884834599</v>
      </c>
      <c r="K34">
        <f t="shared" si="3"/>
        <v>-5.0029129483594446</v>
      </c>
      <c r="M34">
        <f t="shared" si="4"/>
        <v>-5.0029129483594446</v>
      </c>
      <c r="N34" s="13">
        <f t="shared" si="5"/>
        <v>2.1858783124447109E-5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1.9885818133566873</v>
      </c>
      <c r="H35" s="10">
        <f t="shared" si="6"/>
        <v>-5.2432698559793609</v>
      </c>
      <c r="I35">
        <f t="shared" si="2"/>
        <v>-41.946158847834887</v>
      </c>
      <c r="K35">
        <f t="shared" si="3"/>
        <v>-5.2477953732010043</v>
      </c>
      <c r="M35">
        <f t="shared" si="4"/>
        <v>-5.2477953732010043</v>
      </c>
      <c r="N35" s="13">
        <f t="shared" si="5"/>
        <v>2.0480306123391041E-5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2.0024344908058134</v>
      </c>
      <c r="H36" s="10">
        <f t="shared" si="6"/>
        <v>-5.4760976676858917</v>
      </c>
      <c r="I36">
        <f t="shared" si="2"/>
        <v>-43.808781341487133</v>
      </c>
      <c r="K36">
        <f t="shared" si="3"/>
        <v>-5.4804595172159303</v>
      </c>
      <c r="M36">
        <f t="shared" si="4"/>
        <v>-5.4804595172159303</v>
      </c>
      <c r="N36" s="13">
        <f t="shared" si="5"/>
        <v>1.9025731322697931E-5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2.0162871682549399</v>
      </c>
      <c r="H37" s="10">
        <f t="shared" si="6"/>
        <v>-5.6971345946820708</v>
      </c>
      <c r="I37">
        <f t="shared" si="2"/>
        <v>-45.577076757456567</v>
      </c>
      <c r="K37">
        <f t="shared" si="3"/>
        <v>-5.7013215955992251</v>
      </c>
      <c r="M37">
        <f t="shared" si="4"/>
        <v>-5.7013215955992251</v>
      </c>
      <c r="N37" s="13">
        <f t="shared" si="5"/>
        <v>1.7530976680250892E-5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2.0301398457040665</v>
      </c>
      <c r="H38" s="10">
        <f t="shared" si="6"/>
        <v>-5.9067817641715878</v>
      </c>
      <c r="I38">
        <f t="shared" si="2"/>
        <v>-47.254254113372703</v>
      </c>
      <c r="K38">
        <f t="shared" si="3"/>
        <v>-5.9107851613253288</v>
      </c>
      <c r="M38">
        <f t="shared" si="4"/>
        <v>-5.9107851613253288</v>
      </c>
      <c r="N38" s="13">
        <f t="shared" si="5"/>
        <v>1.6027188770581412E-5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2.0439925231531926</v>
      </c>
      <c r="H39" s="10">
        <f t="shared" si="6"/>
        <v>-6.1054282339239254</v>
      </c>
      <c r="I39">
        <f t="shared" si="2"/>
        <v>-48.843425871391403</v>
      </c>
      <c r="K39">
        <f t="shared" si="3"/>
        <v>-6.1092414729543378</v>
      </c>
      <c r="M39">
        <f t="shared" si="4"/>
        <v>-6.1092414729543378</v>
      </c>
      <c r="N39" s="13">
        <f t="shared" si="5"/>
        <v>1.4540791903060643E-5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2.0578452006023191</v>
      </c>
      <c r="H40" s="10">
        <f t="shared" si="6"/>
        <v>-6.2934513349450265</v>
      </c>
      <c r="I40">
        <f t="shared" si="2"/>
        <v>-50.347610679560212</v>
      </c>
      <c r="K40">
        <f t="shared" si="3"/>
        <v>-6.297069851977998</v>
      </c>
      <c r="M40">
        <f t="shared" si="4"/>
        <v>-6.297069851977998</v>
      </c>
      <c r="N40" s="13">
        <f t="shared" si="5"/>
        <v>1.3093665517904481E-5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2.0716978780514452</v>
      </c>
      <c r="H41" s="10">
        <f t="shared" si="6"/>
        <v>-6.4712170047559905</v>
      </c>
      <c r="I41">
        <f t="shared" si="2"/>
        <v>-51.769736038047924</v>
      </c>
      <c r="K41">
        <f t="shared" si="3"/>
        <v>-6.4746380300001825</v>
      </c>
      <c r="M41">
        <f t="shared" si="4"/>
        <v>-6.4746380300001825</v>
      </c>
      <c r="N41" s="13">
        <f t="shared" si="5"/>
        <v>1.1703413721398704E-5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2.0855505555005718</v>
      </c>
      <c r="H42" s="10">
        <f t="shared" si="6"/>
        <v>-6.6390801115307125</v>
      </c>
      <c r="I42">
        <f t="shared" si="2"/>
        <v>-53.1126408922457</v>
      </c>
      <c r="K42">
        <f t="shared" si="3"/>
        <v>-6.6423024860379698</v>
      </c>
      <c r="M42">
        <f t="shared" si="4"/>
        <v>-6.6423024860379698</v>
      </c>
      <c r="N42" s="13">
        <f t="shared" si="5"/>
        <v>1.0383697465021495E-5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2.0994032329496979</v>
      </c>
      <c r="H43" s="10">
        <f t="shared" si="6"/>
        <v>-6.7973847693367793</v>
      </c>
      <c r="I43">
        <f t="shared" si="2"/>
        <v>-54.379078154694234</v>
      </c>
      <c r="K43">
        <f t="shared" si="3"/>
        <v>-6.8004087742215198</v>
      </c>
      <c r="M43">
        <f t="shared" si="4"/>
        <v>-6.8004087742215198</v>
      </c>
      <c r="N43" s="13">
        <f t="shared" si="5"/>
        <v>9.1446055429345726E-6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2.1132559103988244</v>
      </c>
      <c r="H44" s="10">
        <f t="shared" si="6"/>
        <v>-6.9464646447175982</v>
      </c>
      <c r="I44">
        <f t="shared" si="2"/>
        <v>-55.571717157740785</v>
      </c>
      <c r="K44">
        <f t="shared" si="3"/>
        <v>-6.9492918421632233</v>
      </c>
      <c r="M44">
        <f t="shared" si="4"/>
        <v>-6.9492918421632233</v>
      </c>
      <c r="N44" s="13">
        <f t="shared" si="5"/>
        <v>7.9930453965490665E-6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2.127108587847951</v>
      </c>
      <c r="H45" s="10">
        <f t="shared" si="6"/>
        <v>-7.0866432548474263</v>
      </c>
      <c r="I45">
        <f t="shared" si="2"/>
        <v>-56.69314603877941</v>
      </c>
      <c r="K45">
        <f t="shared" si="3"/>
        <v>-7.0892763402587953</v>
      </c>
      <c r="M45">
        <f t="shared" si="4"/>
        <v>-7.0892763402587953</v>
      </c>
      <c r="N45" s="13">
        <f t="shared" si="5"/>
        <v>6.9331387835641184E-6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2.1409612652970771</v>
      </c>
      <c r="H46" s="10">
        <f t="shared" si="6"/>
        <v>-7.2182342574849763</v>
      </c>
      <c r="I46">
        <f t="shared" si="2"/>
        <v>-57.74587405987981</v>
      </c>
      <c r="K46">
        <f t="shared" si="3"/>
        <v>-7.2206769221759615</v>
      </c>
      <c r="M46">
        <f t="shared" si="4"/>
        <v>-7.2206769221759615</v>
      </c>
      <c r="N46" s="13">
        <f t="shared" si="5"/>
        <v>5.9666107925858071E-6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2.1548139427462032</v>
      </c>
      <c r="H47" s="10">
        <f t="shared" si="6"/>
        <v>-7.3415417329453065</v>
      </c>
      <c r="I47">
        <f t="shared" si="2"/>
        <v>-58.732333863562452</v>
      </c>
      <c r="K47">
        <f t="shared" si="3"/>
        <v>-7.3437985367789</v>
      </c>
      <c r="M47">
        <f t="shared" si="4"/>
        <v>-7.3437985367789</v>
      </c>
      <c r="N47" s="13">
        <f t="shared" si="5"/>
        <v>5.0931635433223242E-6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2.1686666201953302</v>
      </c>
      <c r="H48" s="10">
        <f t="shared" si="6"/>
        <v>-7.4568604583039555</v>
      </c>
      <c r="I48">
        <f t="shared" si="2"/>
        <v>-59.654883666431644</v>
      </c>
      <c r="K48">
        <f t="shared" si="3"/>
        <v>-7.4589367117298586</v>
      </c>
      <c r="M48">
        <f t="shared" si="4"/>
        <v>-7.4589367117298586</v>
      </c>
      <c r="N48" s="13">
        <f t="shared" si="5"/>
        <v>4.3108282885744361E-6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2.1825192976444567</v>
      </c>
      <c r="H49" s="10">
        <f t="shared" si="6"/>
        <v>-7.5644761740416584</v>
      </c>
      <c r="I49">
        <f t="shared" si="2"/>
        <v>-60.515809392333267</v>
      </c>
      <c r="K49">
        <f t="shared" si="3"/>
        <v>-7.5663778290024819</v>
      </c>
      <c r="M49">
        <f t="shared" si="4"/>
        <v>-7.5663778290024819</v>
      </c>
      <c r="N49" s="13">
        <f t="shared" si="5"/>
        <v>3.6162915900246527E-6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2.1963719750935833</v>
      </c>
      <c r="H50" s="10">
        <f t="shared" si="6"/>
        <v>-7.6646658433325792</v>
      </c>
      <c r="I50">
        <f t="shared" si="2"/>
        <v>-61.317326746660633</v>
      </c>
      <c r="K50">
        <f t="shared" si="3"/>
        <v>-7.6663993925349203</v>
      </c>
      <c r="M50">
        <f t="shared" si="4"/>
        <v>-7.6663993925349203</v>
      </c>
      <c r="N50" s="13">
        <f t="shared" si="5"/>
        <v>3.0051928369376192E-6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2.2102246525427094</v>
      </c>
      <c r="H51" s="10">
        <f t="shared" si="6"/>
        <v>-7.7576979041735292</v>
      </c>
      <c r="I51">
        <f t="shared" si="2"/>
        <v>-62.061583233388234</v>
      </c>
      <c r="K51">
        <f t="shared" si="3"/>
        <v>-7.7592702882442559</v>
      </c>
      <c r="M51">
        <f t="shared" si="4"/>
        <v>-7.7592702882442559</v>
      </c>
      <c r="N51" s="13">
        <f t="shared" si="5"/>
        <v>2.4723916658750193E-6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2.2240773299918355</v>
      </c>
      <c r="H52" s="10">
        <f t="shared" si="6"/>
        <v>-7.8438325145465937</v>
      </c>
      <c r="I52">
        <f t="shared" si="2"/>
        <v>-62.75066011637275</v>
      </c>
      <c r="K52">
        <f t="shared" si="3"/>
        <v>-7.8452510366177304</v>
      </c>
      <c r="M52">
        <f t="shared" si="4"/>
        <v>-7.8452510366177304</v>
      </c>
      <c r="N52" s="13">
        <f t="shared" si="5"/>
        <v>2.0122048663019114E-6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2.237930007440962</v>
      </c>
      <c r="H53" s="10">
        <f t="shared" si="6"/>
        <v>-7.9233217908024347</v>
      </c>
      <c r="I53">
        <f t="shared" si="2"/>
        <v>-63.386574326419478</v>
      </c>
      <c r="K53">
        <f t="shared" si="3"/>
        <v>-7.9245940380900688</v>
      </c>
      <c r="M53">
        <f t="shared" si="4"/>
        <v>-7.9245940380900688</v>
      </c>
      <c r="N53" s="13">
        <f t="shared" si="5"/>
        <v>1.6186131608922922E-6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2.2517826848900886</v>
      </c>
      <c r="H54" s="10">
        <f t="shared" si="6"/>
        <v>-7.9964100394466744</v>
      </c>
      <c r="I54">
        <f t="shared" si="2"/>
        <v>-63.971280315573395</v>
      </c>
      <c r="K54">
        <f t="shared" si="3"/>
        <v>-7.9975438114104378</v>
      </c>
      <c r="M54">
        <f t="shared" si="4"/>
        <v>-7.9975438114104378</v>
      </c>
      <c r="N54" s="13">
        <f t="shared" si="5"/>
        <v>1.2854388658159346E-6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2.2656353623392147</v>
      </c>
      <c r="H55" s="10">
        <f t="shared" si="6"/>
        <v>-8.0633339825068902</v>
      </c>
      <c r="I55">
        <f t="shared" si="2"/>
        <v>-64.506671860055121</v>
      </c>
      <c r="K55">
        <f t="shared" si="3"/>
        <v>-8.0643372251968266</v>
      </c>
      <c r="M55">
        <f t="shared" si="4"/>
        <v>-8.0643372251968266</v>
      </c>
      <c r="N55" s="13">
        <f t="shared" si="5"/>
        <v>1.0064958949109373E-6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2.2794880397883412</v>
      </c>
      <c r="H56" s="10">
        <f t="shared" si="6"/>
        <v>-8.124322976653195</v>
      </c>
      <c r="I56">
        <f t="shared" si="2"/>
        <v>-64.99458381322556</v>
      </c>
      <c r="K56">
        <f t="shared" si="3"/>
        <v>-8.1252037228700775</v>
      </c>
      <c r="M56">
        <f t="shared" si="4"/>
        <v>-8.1252037228700775</v>
      </c>
      <c r="N56" s="13">
        <f t="shared" si="5"/>
        <v>7.7571389855283528E-7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2.2933407172374674</v>
      </c>
      <c r="H57" s="10">
        <f t="shared" si="6"/>
        <v>-8.1795992262406614</v>
      </c>
      <c r="I57">
        <f t="shared" si="2"/>
        <v>-65.436793809925291</v>
      </c>
      <c r="K57">
        <f t="shared" si="3"/>
        <v>-8.1803655411544316</v>
      </c>
      <c r="M57">
        <f t="shared" si="4"/>
        <v>-8.1803655411544316</v>
      </c>
      <c r="N57" s="13">
        <f t="shared" si="5"/>
        <v>5.8723854706665411E-7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2.3071933946865939</v>
      </c>
      <c r="H58" s="10">
        <f t="shared" si="6"/>
        <v>-8.2293779904375626</v>
      </c>
      <c r="I58">
        <f t="shared" si="2"/>
        <v>-65.835023923500501</v>
      </c>
      <c r="K58">
        <f t="shared" si="3"/>
        <v>-8.2300379223261988</v>
      </c>
      <c r="M58">
        <f t="shared" si="4"/>
        <v>-8.2300379223261988</v>
      </c>
      <c r="N58" s="13">
        <f t="shared" si="5"/>
        <v>4.3551009763897179E-7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2.32104607213572</v>
      </c>
      <c r="H59" s="10">
        <f t="shared" si="6"/>
        <v>-8.2738677845989947</v>
      </c>
      <c r="I59">
        <f t="shared" si="2"/>
        <v>-66.190942276791958</v>
      </c>
      <c r="K59">
        <f t="shared" si="3"/>
        <v>-8.2744293203870445</v>
      </c>
      <c r="M59">
        <f t="shared" si="4"/>
        <v>-8.2744293203870445</v>
      </c>
      <c r="N59" s="13">
        <f t="shared" si="5"/>
        <v>3.1532244126064083E-7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2.3348987495848466</v>
      </c>
      <c r="H60" s="10">
        <f t="shared" si="6"/>
        <v>-8.313270576041262</v>
      </c>
      <c r="I60">
        <f t="shared" si="2"/>
        <v>-66.506164608330096</v>
      </c>
      <c r="K60">
        <f t="shared" si="3"/>
        <v>-8.3137416013335397</v>
      </c>
      <c r="M60">
        <f t="shared" si="4"/>
        <v>-8.3137416013335397</v>
      </c>
      <c r="N60" s="13">
        <f t="shared" si="5"/>
        <v>2.2186482596530763E-7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2.3487514270339731</v>
      </c>
      <c r="H61" s="10">
        <f t="shared" si="6"/>
        <v>-8.3477819743682762</v>
      </c>
      <c r="I61">
        <f t="shared" si="2"/>
        <v>-66.782255794946209</v>
      </c>
      <c r="K61">
        <f t="shared" si="3"/>
        <v>-8.3481702376895868</v>
      </c>
      <c r="M61">
        <f t="shared" si="4"/>
        <v>-8.3481702376895868</v>
      </c>
      <c r="N61" s="13">
        <f t="shared" si="5"/>
        <v>1.5074840667512971E-7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2.3626041044830992</v>
      </c>
      <c r="H62" s="10">
        <f t="shared" si="6"/>
        <v>-8.3775914164972942</v>
      </c>
      <c r="I62">
        <f t="shared" si="2"/>
        <v>-67.020731331978354</v>
      </c>
      <c r="K62">
        <f t="shared" si="3"/>
        <v>-8.377904497463966</v>
      </c>
      <c r="M62">
        <f t="shared" si="4"/>
        <v>-8.377904497463966</v>
      </c>
      <c r="N62" s="13">
        <f t="shared" si="5"/>
        <v>9.8019691692160812E-8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2.3764567819322253</v>
      </c>
      <c r="H63" s="10">
        <f t="shared" si="6"/>
        <v>-8.4028823465273348</v>
      </c>
      <c r="I63">
        <f t="shared" si="2"/>
        <v>-67.223058772218678</v>
      </c>
      <c r="K63">
        <f t="shared" si="3"/>
        <v>-8.4031276276903792</v>
      </c>
      <c r="M63">
        <f t="shared" si="4"/>
        <v>-8.4031276276903792</v>
      </c>
      <c r="N63" s="13">
        <f t="shared" si="5"/>
        <v>6.0162848944439498E-8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2.3903094593813519</v>
      </c>
      <c r="H64" s="10">
        <f t="shared" si="6"/>
        <v>-8.4238323905898991</v>
      </c>
      <c r="I64">
        <f t="shared" si="2"/>
        <v>-67.390659124719193</v>
      </c>
      <c r="K64">
        <f t="shared" si="3"/>
        <v>-8.4240170327032295</v>
      </c>
      <c r="M64">
        <f t="shared" si="4"/>
        <v>-8.4240170327032295</v>
      </c>
      <c r="N64" s="13">
        <f t="shared" si="5"/>
        <v>3.4092710015141667E-8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2.404162136830478</v>
      </c>
      <c r="H65" s="10">
        <f t="shared" si="6"/>
        <v>-8.4406135268178986</v>
      </c>
      <c r="I65">
        <f t="shared" si="2"/>
        <v>-67.524908214543188</v>
      </c>
      <c r="K65">
        <f t="shared" si="3"/>
        <v>-8.4407444472977673</v>
      </c>
      <c r="M65">
        <f t="shared" si="4"/>
        <v>-8.4407444472977673</v>
      </c>
      <c r="N65" s="13">
        <f t="shared" si="5"/>
        <v>1.714017204905976E-8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2.4180148142796045</v>
      </c>
      <c r="H66" s="10">
        <f t="shared" si="6"/>
        <v>-8.4533922505650718</v>
      </c>
      <c r="I66">
        <f t="shared" si="2"/>
        <v>-67.627138004520575</v>
      </c>
      <c r="K66">
        <f t="shared" si="3"/>
        <v>-8.453476104919492</v>
      </c>
      <c r="M66">
        <f t="shared" si="4"/>
        <v>-8.453476104919492</v>
      </c>
      <c r="N66" s="13">
        <f t="shared" si="5"/>
        <v>7.0315527552208359E-9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2.4318674917287311</v>
      </c>
      <c r="H67" s="10">
        <f t="shared" si="6"/>
        <v>-8.462329735004726</v>
      </c>
      <c r="I67">
        <f t="shared" si="2"/>
        <v>-67.698637880037808</v>
      </c>
      <c r="K67">
        <f t="shared" si="3"/>
        <v>-8.4623729010231283</v>
      </c>
      <c r="M67">
        <f t="shared" si="4"/>
        <v>-8.4623729010231283</v>
      </c>
      <c r="N67" s="13">
        <f t="shared" si="5"/>
        <v>1.8633051447140999E-9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2.4457201691778572</v>
      </c>
      <c r="H68" s="10">
        <f t="shared" si="6"/>
        <v>-8.4675819872331921</v>
      </c>
      <c r="I68">
        <f t="shared" si="2"/>
        <v>-67.740655897865537</v>
      </c>
      <c r="K68">
        <f t="shared" si="3"/>
        <v>-8.4675905517379526</v>
      </c>
      <c r="M68">
        <f t="shared" si="4"/>
        <v>-8.4675905517379526</v>
      </c>
      <c r="N68" s="13">
        <f t="shared" si="5"/>
        <v>7.3350741792624732E-7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-8.4692797479722195</v>
      </c>
      <c r="M69">
        <f t="shared" si="4"/>
        <v>-8.4692797479722195</v>
      </c>
      <c r="N69" s="55">
        <f t="shared" si="5"/>
        <v>4.1014462924231904E-6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2.4734255240761094</v>
      </c>
      <c r="H70" s="10">
        <f t="shared" si="6"/>
        <v>-8.4676298991837129</v>
      </c>
      <c r="I70">
        <f t="shared" si="2"/>
        <v>-67.741039193469703</v>
      </c>
      <c r="K70">
        <f t="shared" si="3"/>
        <v>-8.4675863050857583</v>
      </c>
      <c r="M70">
        <f t="shared" si="4"/>
        <v>-8.4675863050857583</v>
      </c>
      <c r="N70" s="13">
        <f t="shared" si="5"/>
        <v>1.9004453764773999E-5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2.4872782015252355</v>
      </c>
      <c r="H71" s="10">
        <f t="shared" si="6"/>
        <v>-8.4627130871289911</v>
      </c>
      <c r="I71">
        <f t="shared" si="2"/>
        <v>-67.701704697031929</v>
      </c>
      <c r="K71">
        <f t="shared" si="3"/>
        <v>-8.4626513082561665</v>
      </c>
      <c r="M71">
        <f t="shared" si="4"/>
        <v>-8.4626513082561665</v>
      </c>
      <c r="N71" s="13">
        <f t="shared" si="5"/>
        <v>3.816629127471576E-9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2.501130878974362</v>
      </c>
      <c r="H72" s="10">
        <f t="shared" si="6"/>
        <v>-8.4546863819575488</v>
      </c>
      <c r="I72">
        <f t="shared" si="2"/>
        <v>-67.637491055660391</v>
      </c>
      <c r="K72">
        <f t="shared" si="3"/>
        <v>-8.4546112536605147</v>
      </c>
      <c r="M72">
        <f t="shared" si="4"/>
        <v>-8.4546112536605147</v>
      </c>
      <c r="N72" s="13">
        <f t="shared" si="5"/>
        <v>5.64426101525221E-9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2.5149835564234881</v>
      </c>
      <c r="H73" s="10">
        <f t="shared" si="6"/>
        <v>-8.4436821529626105</v>
      </c>
      <c r="I73">
        <f t="shared" si="2"/>
        <v>-67.549457223700884</v>
      </c>
      <c r="K73">
        <f t="shared" si="3"/>
        <v>-8.4435981855910569</v>
      </c>
      <c r="M73">
        <f t="shared" si="4"/>
        <v>-8.4435981855910569</v>
      </c>
      <c r="N73" s="13">
        <f t="shared" si="5"/>
        <v>7.0505194856175944E-9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2.5288362338726142</v>
      </c>
      <c r="H74" s="10">
        <f t="shared" si="6"/>
        <v>-8.4298284521935418</v>
      </c>
      <c r="I74">
        <f t="shared" si="2"/>
        <v>-67.438627617548335</v>
      </c>
      <c r="K74">
        <f t="shared" si="3"/>
        <v>-8.429739829620134</v>
      </c>
      <c r="M74">
        <f t="shared" si="4"/>
        <v>-8.429739829620134</v>
      </c>
      <c r="N74" s="13">
        <f t="shared" si="5"/>
        <v>7.8539605174215877E-9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2.5426889113217408</v>
      </c>
      <c r="H75" s="10">
        <f t="shared" si="6"/>
        <v>-8.4132491423345481</v>
      </c>
      <c r="I75">
        <f t="shared" si="2"/>
        <v>-67.305993138676385</v>
      </c>
      <c r="K75">
        <f t="shared" si="3"/>
        <v>-8.4131597219261334</v>
      </c>
      <c r="M75">
        <f t="shared" si="4"/>
        <v>-8.4131597219261334</v>
      </c>
      <c r="N75" s="13">
        <f t="shared" si="5"/>
        <v>7.9960094410612611E-9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2.5565415887708673</v>
      </c>
      <c r="H76" s="10">
        <f t="shared" si="6"/>
        <v>-8.3940640209785169</v>
      </c>
      <c r="I76">
        <f t="shared" si="2"/>
        <v>-67.152512167828135</v>
      </c>
      <c r="K76">
        <f t="shared" si="3"/>
        <v>-8.393977334889362</v>
      </c>
      <c r="M76">
        <f t="shared" si="4"/>
        <v>-8.393977334889362</v>
      </c>
      <c r="N76" s="13">
        <f t="shared" si="5"/>
        <v>7.5144780529630632E-9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2.5703942662199935</v>
      </c>
      <c r="H77" s="10">
        <f t="shared" si="6"/>
        <v>-8.3723889413944299</v>
      </c>
      <c r="I77">
        <f t="shared" si="2"/>
        <v>-66.979111531155439</v>
      </c>
      <c r="K77">
        <f t="shared" si="3"/>
        <v>-8.372308199063502</v>
      </c>
      <c r="M77">
        <f t="shared" si="4"/>
        <v>-8.372308199063502</v>
      </c>
      <c r="N77" s="13">
        <f t="shared" si="5"/>
        <v>6.5193240036735391E-9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2.58424694366912</v>
      </c>
      <c r="H78" s="10">
        <f t="shared" si="6"/>
        <v>-8.3483359298841009</v>
      </c>
      <c r="I78">
        <f t="shared" si="2"/>
        <v>-66.786687439072807</v>
      </c>
      <c r="K78">
        <f t="shared" si="3"/>
        <v>-8.3482640216254254</v>
      </c>
      <c r="M78">
        <f t="shared" si="4"/>
        <v>-8.3482640216254254</v>
      </c>
      <c r="N78" s="13">
        <f t="shared" si="5"/>
        <v>5.1707976657476334E-9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2.5980996211182465</v>
      </c>
      <c r="H79" s="10">
        <f t="shared" si="6"/>
        <v>-8.3220132998215135</v>
      </c>
      <c r="I79">
        <f t="shared" si="2"/>
        <v>-66.576106398572108</v>
      </c>
      <c r="K79">
        <f t="shared" si="3"/>
        <v>-8.3219528014032313</v>
      </c>
      <c r="M79">
        <f t="shared" si="4"/>
        <v>-8.3219528014032313</v>
      </c>
      <c r="N79" s="13">
        <f t="shared" si="5"/>
        <v>3.660058614642112E-9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2.6119522985673722</v>
      </c>
      <c r="H80" s="10">
        <f t="shared" si="6"/>
        <v>-8.2935257624654586</v>
      </c>
      <c r="I80">
        <f t="shared" si="2"/>
        <v>-66.348206099723669</v>
      </c>
      <c r="K80">
        <f t="shared" si="3"/>
        <v>-8.2934789405795577</v>
      </c>
      <c r="M80">
        <f t="shared" si="4"/>
        <v>-8.2934789405795577</v>
      </c>
      <c r="N80" s="13">
        <f t="shared" si="5"/>
        <v>2.1922889993152948E-9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2.6258049760164988</v>
      </c>
      <c r="H81" s="10">
        <f t="shared" si="6"/>
        <v>-8.2629745346338428</v>
      </c>
      <c r="I81">
        <f t="shared" si="2"/>
        <v>-66.103796277070742</v>
      </c>
      <c r="K81">
        <f t="shared" si="3"/>
        <v>-8.2629433531644985</v>
      </c>
      <c r="M81">
        <f t="shared" si="4"/>
        <v>-8.2629433531644985</v>
      </c>
      <c r="N81" s="13">
        <f t="shared" si="5"/>
        <v>9.72284030471542E-10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2.6396576534656253</v>
      </c>
      <c r="H82" s="10">
        <f t="shared" si="6"/>
        <v>-8.2304574433255908</v>
      </c>
      <c r="I82">
        <f t="shared" si="2"/>
        <v>-65.843659546604727</v>
      </c>
      <c r="K82">
        <f t="shared" si="3"/>
        <v>-8.2304435703298129</v>
      </c>
      <c r="M82">
        <f t="shared" si="4"/>
        <v>-8.2304435703298129</v>
      </c>
      <c r="N82" s="13">
        <f t="shared" si="5"/>
        <v>1.9246001185447585E-10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2.6535103309147519</v>
      </c>
      <c r="H83" s="10">
        <f t="shared" si="6"/>
        <v>-8.1960690273738575</v>
      </c>
      <c r="I83">
        <f t="shared" si="2"/>
        <v>-65.56855221899086</v>
      </c>
      <c r="K83">
        <f t="shared" si="3"/>
        <v>-8.1960738426935045</v>
      </c>
      <c r="M83">
        <f t="shared" si="4"/>
        <v>-8.1960738426935045</v>
      </c>
      <c r="N83" s="13">
        <f t="shared" si="5"/>
        <v>2.3187303303000126E-11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2.667363008363878</v>
      </c>
      <c r="H84" s="10">
        <f t="shared" si="6"/>
        <v>-8.1599006362119226</v>
      </c>
      <c r="I84">
        <f t="shared" ref="I84:I147" si="9">H84*$E$6</f>
        <v>-65.279205089695381</v>
      </c>
      <c r="K84">
        <f t="shared" ref="K84:K147" si="10">(1/2)*($L$9*$L$4*EXP(-$L$7*$O$6*(G84/$O$6-1))-($L$9*$L$6*EXP(-$L$5*$O$6*(G84/$O$6-1))))</f>
        <v>-8.1599252396414013</v>
      </c>
      <c r="M84">
        <f t="shared" ref="M84:M147" si="11">(1/2)*($L$9*$O$4*EXP(-$O$8*$O$6*(G84/$O$6-1))-($L$9*$O$7*EXP(-$O$5*$O$6*(G84/$O$6-1))))</f>
        <v>-8.1599252396414013</v>
      </c>
      <c r="N84" s="13">
        <f t="shared" ref="N84:N147" si="12">(M84-H84)^2*O84</f>
        <v>6.053287421099815E-10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2.6812156858130045</v>
      </c>
      <c r="H85" s="10">
        <f t="shared" ref="H85:H148" si="13">-(-$B$4)*(1+D85+$E$5*D85^3)*EXP(-D85)</f>
        <v>-8.1220405258310997</v>
      </c>
      <c r="I85">
        <f t="shared" si="9"/>
        <v>-64.976324206648798</v>
      </c>
      <c r="K85">
        <f t="shared" si="10"/>
        <v>-8.1220857457698123</v>
      </c>
      <c r="M85">
        <f t="shared" si="11"/>
        <v>-8.1220857457698123</v>
      </c>
      <c r="N85" s="13">
        <f t="shared" si="12"/>
        <v>2.0448428571756775E-9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2.6950683632621311</v>
      </c>
      <c r="H86" s="10">
        <f t="shared" si="13"/>
        <v>-8.0825739520077295</v>
      </c>
      <c r="I86">
        <f t="shared" si="9"/>
        <v>-64.660591616061836</v>
      </c>
      <c r="K86">
        <f t="shared" si="10"/>
        <v>-8.0826403545311614</v>
      </c>
      <c r="M86">
        <f t="shared" si="11"/>
        <v>-8.0826403545311614</v>
      </c>
      <c r="N86" s="13">
        <f t="shared" si="12"/>
        <v>4.4092951181132517E-9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2.7089210407112567</v>
      </c>
      <c r="H87" s="10">
        <f t="shared" si="13"/>
        <v>-8.0415832608743596</v>
      </c>
      <c r="I87">
        <f t="shared" si="9"/>
        <v>-64.332666086994877</v>
      </c>
      <c r="K87">
        <f t="shared" si="10"/>
        <v>-8.0416711591620178</v>
      </c>
      <c r="M87">
        <f t="shared" si="11"/>
        <v>-8.0416711591620178</v>
      </c>
      <c r="N87" s="13">
        <f t="shared" si="12"/>
        <v>7.7261089732446818E-9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2.7227737181603833</v>
      </c>
      <c r="H88" s="10">
        <f t="shared" si="13"/>
        <v>-7.9991479769081737</v>
      </c>
      <c r="I88">
        <f t="shared" si="9"/>
        <v>-63.99318381526539</v>
      </c>
      <c r="K88">
        <f t="shared" si="10"/>
        <v>-7.9992574409707435</v>
      </c>
      <c r="M88">
        <f t="shared" si="11"/>
        <v>-7.9992574409707435</v>
      </c>
      <c r="N88" s="13">
        <f t="shared" si="12"/>
        <v>1.1982380994294231E-8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2.7366263956095098</v>
      </c>
      <c r="H89" s="10">
        <f t="shared" si="13"/>
        <v>-7.9553448884077413</v>
      </c>
      <c r="I89">
        <f t="shared" si="9"/>
        <v>-63.642759107261931</v>
      </c>
      <c r="K89">
        <f t="shared" si="10"/>
        <v>-7.9554757550599406</v>
      </c>
      <c r="M89">
        <f t="shared" si="11"/>
        <v>-7.9554757550599406</v>
      </c>
      <c r="N89" s="13">
        <f t="shared" si="12"/>
        <v>1.7126080657853028E-8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2.7504790730586359</v>
      </c>
      <c r="H90" s="10">
        <f t="shared" si="13"/>
        <v>-7.9102481305273153</v>
      </c>
      <c r="I90">
        <f t="shared" si="9"/>
        <v>-63.281985044218523</v>
      </c>
      <c r="K90">
        <f t="shared" si="10"/>
        <v>-7.9104000135565453</v>
      </c>
      <c r="M90">
        <f t="shared" si="11"/>
        <v>-7.9104000135565453</v>
      </c>
      <c r="N90" s="13">
        <f t="shared" si="12"/>
        <v>2.3068454568072256E-8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2.7643317505077625</v>
      </c>
      <c r="H91" s="10">
        <f t="shared" si="13"/>
        <v>-7.8639292659360027</v>
      </c>
      <c r="I91">
        <f t="shared" si="9"/>
        <v>-62.911434127488022</v>
      </c>
      <c r="K91">
        <f t="shared" si="10"/>
        <v>-7.8641015664205547</v>
      </c>
      <c r="M91">
        <f t="shared" si="11"/>
        <v>-7.8641015664205547</v>
      </c>
      <c r="N91" s="13">
        <f t="shared" si="12"/>
        <v>2.9687456976843042E-8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2.778184427956889</v>
      </c>
      <c r="H92" s="10">
        <f t="shared" si="13"/>
        <v>-7.8164573631673147</v>
      </c>
      <c r="I92">
        <f t="shared" si="9"/>
        <v>-62.531658905338517</v>
      </c>
      <c r="K92">
        <f t="shared" si="10"/>
        <v>-7.8166492799012826</v>
      </c>
      <c r="M92">
        <f t="shared" si="11"/>
        <v>-7.8166492799012826</v>
      </c>
      <c r="N92" s="13">
        <f t="shared" si="12"/>
        <v>3.683203277690595E-8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2.7920371054060147</v>
      </c>
      <c r="H93" s="10">
        <f t="shared" si="13"/>
        <v>-7.7678990727229067</v>
      </c>
      <c r="I93">
        <f t="shared" si="9"/>
        <v>-62.143192581783254</v>
      </c>
      <c r="K93">
        <f t="shared" si="10"/>
        <v>-7.7681096127080833</v>
      </c>
      <c r="M93">
        <f t="shared" si="11"/>
        <v>-7.7681096127080833</v>
      </c>
      <c r="N93" s="13">
        <f t="shared" si="12"/>
        <v>4.4327085358169914E-8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2.8058897828551412</v>
      </c>
      <c r="H94" s="10">
        <f t="shared" si="13"/>
        <v>-7.7183187009925218</v>
      </c>
      <c r="I94">
        <f t="shared" si="9"/>
        <v>-61.746549607940175</v>
      </c>
      <c r="K94">
        <f t="shared" si="10"/>
        <v>-7.7185466899606663</v>
      </c>
      <c r="M94">
        <f t="shared" si="11"/>
        <v>-7.7185466899606663</v>
      </c>
      <c r="N94" s="13">
        <f t="shared" si="12"/>
        <v>5.1978969595578239E-8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2.8197424603042678</v>
      </c>
      <c r="H95" s="10">
        <f t="shared" si="13"/>
        <v>-7.6677782820505467</v>
      </c>
      <c r="I95">
        <f t="shared" si="9"/>
        <v>-61.342226256404373</v>
      </c>
      <c r="K95">
        <f t="shared" si="10"/>
        <v>-7.6680223749822671</v>
      </c>
      <c r="M95">
        <f t="shared" si="11"/>
        <v>-7.6680223749822671</v>
      </c>
      <c r="N95" s="13">
        <f t="shared" si="12"/>
        <v>5.9581359315885289E-8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2.8335951377533939</v>
      </c>
      <c r="H96" s="10">
        <f t="shared" si="13"/>
        <v>-7.6163376473879287</v>
      </c>
      <c r="I96">
        <f t="shared" si="9"/>
        <v>-60.93070117910343</v>
      </c>
      <c r="K96">
        <f t="shared" si="10"/>
        <v>-7.6165963389970734</v>
      </c>
      <c r="M96">
        <f t="shared" si="11"/>
        <v>-7.6165963389970734</v>
      </c>
      <c r="N96" s="13">
        <f t="shared" si="12"/>
        <v>6.6921348641880561E-8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2.8474478152025204</v>
      </c>
      <c r="H97" s="10">
        <f t="shared" si="13"/>
        <v>-7.5640544936366307</v>
      </c>
      <c r="I97">
        <f t="shared" si="9"/>
        <v>-60.512435949093046</v>
      </c>
      <c r="K97">
        <f t="shared" si="10"/>
        <v>-7.5643261287917269</v>
      </c>
      <c r="M97">
        <f t="shared" si="11"/>
        <v>-7.5643261287917269</v>
      </c>
      <c r="N97" s="13">
        <f t="shared" si="12"/>
        <v>7.3785657484139862E-8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2.861300492651647</v>
      </c>
      <c r="H98" s="10">
        <f t="shared" si="13"/>
        <v>-7.5109844483422696</v>
      </c>
      <c r="I98">
        <f t="shared" si="9"/>
        <v>-60.087875586738157</v>
      </c>
      <c r="K98">
        <f t="shared" si="10"/>
        <v>-7.51126723239891</v>
      </c>
      <c r="M98">
        <f t="shared" si="11"/>
        <v>-7.51126723239891</v>
      </c>
      <c r="N98" s="13">
        <f t="shared" si="12"/>
        <v>7.9966822689998101E-8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2.8751531701007726</v>
      </c>
      <c r="H99" s="10">
        <f t="shared" si="13"/>
        <v>-7.4571811338390521</v>
      </c>
      <c r="I99">
        <f t="shared" si="9"/>
        <v>-59.657449070712417</v>
      </c>
      <c r="K99">
        <f t="shared" si="10"/>
        <v>-7.4574731428594436</v>
      </c>
      <c r="M99">
        <f t="shared" si="11"/>
        <v>-7.4574731428594436</v>
      </c>
      <c r="N99" s="13">
        <f t="shared" si="12"/>
        <v>8.5269267990005673E-8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2.8890058475498992</v>
      </c>
      <c r="H100" s="10">
        <f t="shared" si="13"/>
        <v>-7.4026962292797132</v>
      </c>
      <c r="I100">
        <f t="shared" si="9"/>
        <v>-59.221569834237705</v>
      </c>
      <c r="K100">
        <f t="shared" si="10"/>
        <v>-7.4029954201177146</v>
      </c>
      <c r="M100">
        <f t="shared" si="11"/>
        <v>-7.4029954201177146</v>
      </c>
      <c r="N100" s="13">
        <f t="shared" si="12"/>
        <v>8.9515157544010343E-8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2.9028585249990257</v>
      </c>
      <c r="H101" s="10">
        <f t="shared" si="13"/>
        <v>-7.3475795308716778</v>
      </c>
      <c r="I101">
        <f t="shared" si="9"/>
        <v>-58.780636246973422</v>
      </c>
      <c r="K101">
        <f t="shared" si="10"/>
        <v>-7.3478837511037511</v>
      </c>
      <c r="M101">
        <f t="shared" si="11"/>
        <v>-7.3478837511037511</v>
      </c>
      <c r="N101" s="13">
        <f t="shared" si="12"/>
        <v>9.254994960274877E-8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2.9167112024481523</v>
      </c>
      <c r="H102" s="10">
        <f t="shared" si="13"/>
        <v>-7.2918790103693372</v>
      </c>
      <c r="I102">
        <f t="shared" si="9"/>
        <v>-58.335032082954697</v>
      </c>
      <c r="K102">
        <f t="shared" si="10"/>
        <v>-7.2921860080536778</v>
      </c>
      <c r="M102">
        <f t="shared" si="11"/>
        <v>-7.2921860080536778</v>
      </c>
      <c r="N102" s="13">
        <f t="shared" si="12"/>
        <v>9.4247578190500042E-8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2.9305638798972784</v>
      </c>
      <c r="H103" s="10">
        <f t="shared" si="13"/>
        <v>-7.2356408718709551</v>
      </c>
      <c r="I103">
        <f t="shared" si="9"/>
        <v>-57.88512697496764</v>
      </c>
      <c r="K103">
        <f t="shared" si="10"/>
        <v>-7.235948305118896</v>
      </c>
      <c r="M103">
        <f t="shared" si="11"/>
        <v>-7.235948305118896</v>
      </c>
      <c r="N103" s="13">
        <f t="shared" si="12"/>
        <v>9.4515201939499283E-8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2.944416557346405</v>
      </c>
      <c r="H104" s="10">
        <f t="shared" si="13"/>
        <v>-7.1789096069673937</v>
      </c>
      <c r="I104">
        <f t="shared" si="9"/>
        <v>-57.431276855739149</v>
      </c>
      <c r="K104">
        <f t="shared" si="10"/>
        <v>-7.1792150533128805</v>
      </c>
      <c r="M104">
        <f t="shared" si="11"/>
        <v>-7.1792150533128805</v>
      </c>
      <c r="N104" s="13">
        <f t="shared" si="12"/>
        <v>9.3297469971237212E-8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2.9582692347955306</v>
      </c>
      <c r="H105" s="10">
        <f t="shared" si="13"/>
        <v>-7.1217280482886247</v>
      </c>
      <c r="I105">
        <f t="shared" si="9"/>
        <v>-56.973824386308998</v>
      </c>
      <c r="K105">
        <f t="shared" si="10"/>
        <v>-7.1220290138431235</v>
      </c>
      <c r="M105">
        <f t="shared" si="11"/>
        <v>-7.1220290138431235</v>
      </c>
      <c r="N105" s="13">
        <f t="shared" si="12"/>
        <v>9.0580264994750053E-8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2.9721219122446572</v>
      </c>
      <c r="H106" s="10">
        <f t="shared" si="13"/>
        <v>-7.0641374214926724</v>
      </c>
      <c r="I106">
        <f t="shared" si="9"/>
        <v>-56.513099371941379</v>
      </c>
      <c r="K106">
        <f t="shared" si="10"/>
        <v>-7.0644313498743827</v>
      </c>
      <c r="M106">
        <f t="shared" si="11"/>
        <v>-7.0644313498743827</v>
      </c>
      <c r="N106" s="13">
        <f t="shared" si="12"/>
        <v>8.6393893574820151E-8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2.9859745896937837</v>
      </c>
      <c r="H107" s="10">
        <f t="shared" si="13"/>
        <v>-7.0061773957404894</v>
      </c>
      <c r="I107">
        <f t="shared" si="9"/>
        <v>-56.049419165923915</v>
      </c>
      <c r="K107">
        <f t="shared" si="10"/>
        <v>-7.0064616767681205</v>
      </c>
      <c r="M107">
        <f t="shared" si="11"/>
        <v>-7.0064616767681205</v>
      </c>
      <c r="N107" s="13">
        <f t="shared" si="12"/>
        <v>8.0815702671003888E-8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2.9998272671429103</v>
      </c>
      <c r="H108" s="10">
        <f t="shared" si="13"/>
        <v>-6.9478861326990584</v>
      </c>
      <c r="I108">
        <f t="shared" si="9"/>
        <v>-55.583089061592467</v>
      </c>
      <c r="K108">
        <f t="shared" si="10"/>
        <v>-6.9481581108417689</v>
      </c>
      <c r="M108">
        <f t="shared" si="11"/>
        <v>-6.9481581108417689</v>
      </c>
      <c r="N108" s="13">
        <f t="shared" si="12"/>
        <v>7.397211011226188E-8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3.0136799445920364</v>
      </c>
      <c r="H109" s="10">
        <f t="shared" si="13"/>
        <v>-6.8893003341138588</v>
      </c>
      <c r="I109">
        <f t="shared" si="9"/>
        <v>-55.11440267291087</v>
      </c>
      <c r="K109">
        <f t="shared" si="10"/>
        <v>-6.8895573166901238</v>
      </c>
      <c r="M109">
        <f t="shared" si="11"/>
        <v>-6.8895573166901238</v>
      </c>
      <c r="N109" s="13">
        <f t="shared" si="12"/>
        <v>6.6040044503823471E-8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3.0275326220411629</v>
      </c>
      <c r="H110" s="10">
        <f t="shared" si="13"/>
        <v>-6.8304552879907376</v>
      </c>
      <c r="I110">
        <f t="shared" si="9"/>
        <v>-54.643642303925901</v>
      </c>
      <c r="K110">
        <f t="shared" si="10"/>
        <v>-6.8306945531101189</v>
      </c>
      <c r="M110">
        <f t="shared" si="11"/>
        <v>-6.8306945531101189</v>
      </c>
      <c r="N110" s="13">
        <f t="shared" si="12"/>
        <v>5.7247797352507375E-8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3.041385299490289</v>
      </c>
      <c r="H111" s="10">
        <f t="shared" si="13"/>
        <v>-6.7713849134261164</v>
      </c>
      <c r="I111">
        <f t="shared" si="9"/>
        <v>-54.171079307408931</v>
      </c>
      <c r="K111">
        <f t="shared" si="10"/>
        <v>-6.7716037176689916</v>
      </c>
      <c r="M111">
        <f t="shared" si="11"/>
        <v>-6.7716037176689916</v>
      </c>
      <c r="N111" s="13">
        <f t="shared" si="12"/>
        <v>4.7875296700205621E-8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3.0552379769394151</v>
      </c>
      <c r="H112" s="10">
        <f t="shared" si="13"/>
        <v>-6.7121218041234485</v>
      </c>
      <c r="I112">
        <f t="shared" si="9"/>
        <v>-53.696974432987588</v>
      </c>
      <c r="K112">
        <f t="shared" si="10"/>
        <v>-6.712317389954654</v>
      </c>
      <c r="M112">
        <f t="shared" si="11"/>
        <v>-6.712317389954654</v>
      </c>
      <c r="N112" s="13">
        <f t="shared" si="12"/>
        <v>3.8253817368342986E-5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3.0690906543885417</v>
      </c>
      <c r="H113" s="10">
        <f t="shared" si="13"/>
        <v>-6.6526972706327445</v>
      </c>
      <c r="I113">
        <f t="shared" si="9"/>
        <v>-53.221578165061956</v>
      </c>
      <c r="K113">
        <f t="shared" si="10"/>
        <v>-6.6528668735461647</v>
      </c>
      <c r="M113">
        <f t="shared" si="11"/>
        <v>-6.6528668735461647</v>
      </c>
      <c r="N113" s="13">
        <f t="shared" si="12"/>
        <v>2.8765148240607564E-5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3.0829433318376682</v>
      </c>
      <c r="H114" s="10">
        <f t="shared" si="13"/>
        <v>-6.5931413813490396</v>
      </c>
      <c r="I114">
        <f t="shared" si="9"/>
        <v>-52.745131050792317</v>
      </c>
      <c r="K114">
        <f t="shared" si="10"/>
        <v>-6.5932822367409258</v>
      </c>
      <c r="M114">
        <f t="shared" si="11"/>
        <v>-6.5932822367409258</v>
      </c>
      <c r="N114" s="13">
        <f t="shared" si="12"/>
        <v>1.9840241423426518E-5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3.0967960092867943</v>
      </c>
      <c r="H115" s="10">
        <f t="shared" si="13"/>
        <v>-6.5334830023046662</v>
      </c>
      <c r="I115">
        <f t="shared" si="9"/>
        <v>-52.267864018437329</v>
      </c>
      <c r="K115">
        <f t="shared" si="10"/>
        <v>-6.5335923520743417</v>
      </c>
      <c r="M115">
        <f t="shared" si="11"/>
        <v>-6.5335923520743417</v>
      </c>
      <c r="N115" s="13">
        <f t="shared" si="12"/>
        <v>1.1957372128102802E-8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3.1106486867359209</v>
      </c>
      <c r="H116" s="10">
        <f t="shared" si="13"/>
        <v>-6.4737498357892749</v>
      </c>
      <c r="I116">
        <f t="shared" si="9"/>
        <v>-51.789998686314199</v>
      </c>
      <c r="K116">
        <f t="shared" si="10"/>
        <v>-6.4738249346665793</v>
      </c>
      <c r="M116">
        <f t="shared" si="11"/>
        <v>-6.4738249346665793</v>
      </c>
      <c r="N116" s="13">
        <f t="shared" si="12"/>
        <v>5.6398413723800434E-9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3.124501364185047</v>
      </c>
      <c r="H117" s="10">
        <f t="shared" si="13"/>
        <v>-6.4139684578305687</v>
      </c>
      <c r="I117">
        <f t="shared" si="9"/>
        <v>-51.311747662644549</v>
      </c>
      <c r="K117">
        <f t="shared" si="10"/>
        <v>-6.414006579430156</v>
      </c>
      <c r="M117">
        <f t="shared" si="11"/>
        <v>-6.414006579430156</v>
      </c>
      <c r="N117" s="13">
        <f t="shared" si="12"/>
        <v>1.4532563550922048E-9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3.1383540416341735</v>
      </c>
      <c r="H118" s="10">
        <f t="shared" si="13"/>
        <v>-6.354164354567887</v>
      </c>
      <c r="I118">
        <f t="shared" si="9"/>
        <v>-50.833314836543096</v>
      </c>
      <c r="K118">
        <f t="shared" si="10"/>
        <v>-6.3541627971710595</v>
      </c>
      <c r="M118">
        <f t="shared" si="11"/>
        <v>-6.3541627971710595</v>
      </c>
      <c r="N118" s="13">
        <f t="shared" si="12"/>
        <v>2.4254848783091448E-12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3.1522067190832996</v>
      </c>
      <c r="H119" s="10">
        <f t="shared" si="13"/>
        <v>-6.2943619575498335</v>
      </c>
      <c r="I119">
        <f t="shared" si="9"/>
        <v>-50.354895660398668</v>
      </c>
      <c r="K119">
        <f t="shared" si="10"/>
        <v>-6.2943180496152316</v>
      </c>
      <c r="M119">
        <f t="shared" si="11"/>
        <v>-6.2943180496152316</v>
      </c>
      <c r="N119" s="13">
        <f t="shared" si="12"/>
        <v>1.9279067210100906E-9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3.1660593965324262</v>
      </c>
      <c r="H120" s="10">
        <f t="shared" si="13"/>
        <v>-6.2345846779863194</v>
      </c>
      <c r="I120">
        <f t="shared" si="9"/>
        <v>-49.876677423890555</v>
      </c>
      <c r="K120">
        <f t="shared" si="10"/>
        <v>-6.2344957833913144</v>
      </c>
      <c r="M120">
        <f t="shared" si="11"/>
        <v>-6.2344957833913144</v>
      </c>
      <c r="N120" s="13">
        <f t="shared" si="12"/>
        <v>7.9022490211120846E-9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3.1799120739815527</v>
      </c>
      <c r="H121" s="10">
        <f t="shared" si="13"/>
        <v>-6.1748549399845825</v>
      </c>
      <c r="I121">
        <f t="shared" si="9"/>
        <v>-49.39883951987666</v>
      </c>
      <c r="K121">
        <f t="shared" si="10"/>
        <v>-6.1747184629997243</v>
      </c>
      <c r="M121">
        <f t="shared" si="11"/>
        <v>-6.1747184629997243</v>
      </c>
      <c r="N121" s="13">
        <f t="shared" si="12"/>
        <v>1.8625967395983029E-8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3.1937647514306788</v>
      </c>
      <c r="H122" s="10">
        <f t="shared" si="13"/>
        <v>-6.1151942127978662</v>
      </c>
      <c r="I122">
        <f t="shared" si="9"/>
        <v>-48.92155370238293</v>
      </c>
      <c r="K122">
        <f t="shared" si="10"/>
        <v>-6.1150076027971858</v>
      </c>
      <c r="M122">
        <f t="shared" si="11"/>
        <v>-6.1150076027971858</v>
      </c>
      <c r="N122" s="13">
        <f t="shared" si="12"/>
        <v>3.4823292353950704E-8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3.2076174288798054</v>
      </c>
      <c r="H123" s="10">
        <f t="shared" si="13"/>
        <v>-6.0556230421147559</v>
      </c>
      <c r="I123">
        <f t="shared" si="9"/>
        <v>-48.444984336918047</v>
      </c>
      <c r="K123">
        <f t="shared" si="10"/>
        <v>-6.055383798025149</v>
      </c>
      <c r="M123">
        <f t="shared" si="11"/>
        <v>-6.055383798025149</v>
      </c>
      <c r="N123" s="13">
        <f t="shared" si="12"/>
        <v>5.7237734411810128E-8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3.2214701063289315</v>
      </c>
      <c r="H124" s="10">
        <f t="shared" si="13"/>
        <v>-5.9961610804163055</v>
      </c>
      <c r="I124">
        <f t="shared" si="9"/>
        <v>-47.969288643330444</v>
      </c>
      <c r="K124">
        <f t="shared" si="10"/>
        <v>-5.9958667549095974</v>
      </c>
      <c r="M124">
        <f t="shared" si="11"/>
        <v>-5.9958667549095974</v>
      </c>
      <c r="N124" s="13">
        <f t="shared" si="12"/>
        <v>8.6627503898949552E-8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3.235322783778058</v>
      </c>
      <c r="H125" s="10">
        <f t="shared" si="13"/>
        <v>-5.9368271164274002</v>
      </c>
      <c r="I125">
        <f t="shared" si="9"/>
        <v>-47.494616931419202</v>
      </c>
      <c r="K125">
        <f t="shared" si="10"/>
        <v>-5.9364753198590563</v>
      </c>
      <c r="M125">
        <f t="shared" si="11"/>
        <v>-5.9364753198590563</v>
      </c>
      <c r="N125" s="13">
        <f t="shared" si="12"/>
        <v>1.2376082549857441E-7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3.2491754612271841</v>
      </c>
      <c r="H126" s="10">
        <f t="shared" si="13"/>
        <v>-5.8776391036880735</v>
      </c>
      <c r="I126">
        <f t="shared" si="9"/>
        <v>-47.021112829504588</v>
      </c>
      <c r="K126">
        <f t="shared" si="10"/>
        <v>-5.8772275077867846</v>
      </c>
      <c r="M126">
        <f t="shared" si="11"/>
        <v>-5.8772275077867846</v>
      </c>
      <c r="N126" s="13">
        <f t="shared" si="12"/>
        <v>1.6941118595783774E-7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3.2630281386763103</v>
      </c>
      <c r="H127" s="10">
        <f t="shared" si="13"/>
        <v>-5.8186141882697546</v>
      </c>
      <c r="I127">
        <f t="shared" si="9"/>
        <v>-46.548913506158037</v>
      </c>
      <c r="K127">
        <f t="shared" si="10"/>
        <v>-5.8181405295824655</v>
      </c>
      <c r="M127">
        <f t="shared" si="11"/>
        <v>-5.8181405295824655</v>
      </c>
      <c r="N127" s="13">
        <f t="shared" si="12"/>
        <v>2.2435255204443573E-7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3.2768808161254368</v>
      </c>
      <c r="H128" s="10">
        <f t="shared" si="13"/>
        <v>-5.7597687356607778</v>
      </c>
      <c r="I128">
        <f t="shared" si="9"/>
        <v>-46.078149885286223</v>
      </c>
      <c r="K128">
        <f t="shared" si="10"/>
        <v>-5.7592308187579313</v>
      </c>
      <c r="M128">
        <f t="shared" si="11"/>
        <v>-5.7592308187579313</v>
      </c>
      <c r="N128" s="13">
        <f t="shared" si="12"/>
        <v>2.8935459436802139E-7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3.2907334935745634</v>
      </c>
      <c r="H129" s="10">
        <f t="shared" si="13"/>
        <v>-5.7011183568447974</v>
      </c>
      <c r="I129">
        <f t="shared" si="9"/>
        <v>-45.608946854758379</v>
      </c>
      <c r="K129">
        <f t="shared" si="10"/>
        <v>-5.7005140572908024</v>
      </c>
      <c r="M129">
        <f t="shared" si="11"/>
        <v>-5.7005140572908024</v>
      </c>
      <c r="N129" s="13">
        <f t="shared" si="12"/>
        <v>3.6517795095854549E-7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3.3045861710236895</v>
      </c>
      <c r="H130" s="10">
        <f t="shared" si="13"/>
        <v>-5.6426779335950767</v>
      </c>
      <c r="I130">
        <f t="shared" si="9"/>
        <v>-45.141423468760614</v>
      </c>
      <c r="K130">
        <f t="shared" si="10"/>
        <v>-5.6420052006892272</v>
      </c>
      <c r="M130">
        <f t="shared" si="11"/>
        <v>-5.6420052006892272</v>
      </c>
      <c r="N130" s="13">
        <f t="shared" si="12"/>
        <v>4.525695626128081E-7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3.318438848472816</v>
      </c>
      <c r="H131" s="10">
        <f t="shared" si="13"/>
        <v>-5.5844616430070602</v>
      </c>
      <c r="I131">
        <f t="shared" si="9"/>
        <v>-44.675693144056481</v>
      </c>
      <c r="K131">
        <f t="shared" si="10"/>
        <v>-5.583718502300238</v>
      </c>
      <c r="M131">
        <f t="shared" si="11"/>
        <v>-5.583718502300238</v>
      </c>
      <c r="N131" s="13">
        <f t="shared" si="12"/>
        <v>5.5225811013609773E-7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3.3322915259219426</v>
      </c>
      <c r="H132" s="10">
        <f t="shared" si="13"/>
        <v>-5.5264829812909086</v>
      </c>
      <c r="I132">
        <f t="shared" si="9"/>
        <v>-44.211863850327269</v>
      </c>
      <c r="K132">
        <f t="shared" si="10"/>
        <v>-5.5256675368836543</v>
      </c>
      <c r="M132">
        <f t="shared" si="11"/>
        <v>-5.5256675368836543</v>
      </c>
      <c r="N132" s="13">
        <f t="shared" si="12"/>
        <v>6.6494958132238164E-7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3.3461442033710687</v>
      </c>
      <c r="H133" s="10">
        <f t="shared" si="13"/>
        <v>-5.4687547868452073</v>
      </c>
      <c r="I133">
        <f t="shared" si="9"/>
        <v>-43.750038294761659</v>
      </c>
      <c r="K133">
        <f t="shared" si="10"/>
        <v>-5.4678652234727565</v>
      </c>
      <c r="M133">
        <f t="shared" si="11"/>
        <v>-5.4678652234727565</v>
      </c>
      <c r="N133" s="13">
        <f t="shared" si="12"/>
        <v>7.9132299360609424E-7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3.3599968808201948</v>
      </c>
      <c r="H134" s="10">
        <f t="shared" si="13"/>
        <v>-5.4112892626323541</v>
      </c>
      <c r="I134">
        <f t="shared" si="9"/>
        <v>-43.290314101058833</v>
      </c>
      <c r="K134">
        <f t="shared" si="10"/>
        <v>-5.4103238475424211</v>
      </c>
      <c r="M134">
        <f t="shared" si="11"/>
        <v>-5.4103238475424211</v>
      </c>
      <c r="N134" s="13">
        <f t="shared" si="12"/>
        <v>9.3202629587029419E-7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3.3738495582693213</v>
      </c>
      <c r="H135" s="10">
        <f t="shared" si="13"/>
        <v>-5.354097997875658</v>
      </c>
      <c r="I135">
        <f t="shared" si="9"/>
        <v>-42.832783983005264</v>
      </c>
      <c r="K135">
        <f t="shared" si="10"/>
        <v>-5.3530550825047989</v>
      </c>
      <c r="M135">
        <f t="shared" si="11"/>
        <v>-5.3530550825047989</v>
      </c>
      <c r="N135" s="13">
        <f t="shared" si="12"/>
        <v>1.0876724707741717E-6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3.3877022357184479</v>
      </c>
      <c r="H136" s="10">
        <f t="shared" si="13"/>
        <v>-5.2971919890975556</v>
      </c>
      <c r="I136">
        <f t="shared" si="9"/>
        <v>-42.377535912780445</v>
      </c>
      <c r="K136">
        <f t="shared" si="10"/>
        <v>-5.2960700105520351</v>
      </c>
      <c r="M136">
        <f t="shared" si="11"/>
        <v>-5.2960700105520351</v>
      </c>
      <c r="N136" s="13">
        <f t="shared" si="12"/>
        <v>1.258835856608389E-6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3.401554913167574</v>
      </c>
      <c r="H137" s="10">
        <f t="shared" si="13"/>
        <v>-5.2405816605178854</v>
      </c>
      <c r="I137">
        <f t="shared" si="9"/>
        <v>-41.924653284143083</v>
      </c>
      <c r="K137">
        <f t="shared" si="10"/>
        <v>-5.2393791428649905</v>
      </c>
      <c r="M137">
        <f t="shared" si="11"/>
        <v>-5.2393791428649905</v>
      </c>
      <c r="N137" s="13">
        <f t="shared" si="12"/>
        <v>1.4460487055239045E-6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3.4154075906167005</v>
      </c>
      <c r="H138" s="10">
        <f t="shared" si="13"/>
        <v>-5.1842768838305542</v>
      </c>
      <c r="I138">
        <f t="shared" si="9"/>
        <v>-41.474215070644433</v>
      </c>
      <c r="K138">
        <f t="shared" si="10"/>
        <v>-5.182992439206366</v>
      </c>
      <c r="M138">
        <f t="shared" si="11"/>
        <v>-5.182992439206366</v>
      </c>
      <c r="N138" s="13">
        <f t="shared" si="12"/>
        <v>1.6497979926059582E-6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3.4292602680658271</v>
      </c>
      <c r="H139" s="10">
        <f t="shared" si="13"/>
        <v>-5.1282869973765175</v>
      </c>
      <c r="I139">
        <f t="shared" si="9"/>
        <v>-41.02629597901214</v>
      </c>
      <c r="K139">
        <f t="shared" si="10"/>
        <v>-5.1269193269161537</v>
      </c>
      <c r="M139">
        <f t="shared" si="11"/>
        <v>-5.1269193269161537</v>
      </c>
      <c r="N139" s="13">
        <f t="shared" si="12"/>
        <v>1.8705224881517017E-6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3.4431129455149527</v>
      </c>
      <c r="H140" s="10">
        <f t="shared" si="13"/>
        <v>-5.072620824730393</v>
      </c>
      <c r="I140">
        <f t="shared" si="9"/>
        <v>-40.580966597843144</v>
      </c>
      <c r="K140">
        <f t="shared" si="10"/>
        <v>-5.0711687193267547</v>
      </c>
      <c r="M140">
        <f t="shared" si="11"/>
        <v>-5.0711687193267547</v>
      </c>
      <c r="N140" s="13">
        <f t="shared" si="12"/>
        <v>2.1086101032754652E-6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3.4569656229640793</v>
      </c>
      <c r="H141" s="10">
        <f t="shared" si="13"/>
        <v>-5.0172866927176427</v>
      </c>
      <c r="I141">
        <f t="shared" si="9"/>
        <v>-40.138293541741142</v>
      </c>
      <c r="K141">
        <f t="shared" si="10"/>
        <v>-5.0157490336146751</v>
      </c>
      <c r="M141">
        <f t="shared" si="11"/>
        <v>-5.0157490336146751</v>
      </c>
      <c r="N141" s="13">
        <f t="shared" si="12"/>
        <v>2.3643955169393058E-6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3.4708183004132054</v>
      </c>
      <c r="H142" s="10">
        <f t="shared" si="13"/>
        <v>-4.9622924488787294</v>
      </c>
      <c r="I142">
        <f t="shared" si="9"/>
        <v>-39.698339591029836</v>
      </c>
      <c r="K142">
        <f t="shared" si="10"/>
        <v>-4.9606682081052291</v>
      </c>
      <c r="M142">
        <f t="shared" si="11"/>
        <v>-4.9606682081052291</v>
      </c>
      <c r="N142" s="13">
        <f t="shared" si="12"/>
        <v>2.6381580903009125E-6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3.4846709778623319</v>
      </c>
      <c r="H143" s="10">
        <f t="shared" si="13"/>
        <v>-4.9076454783962093</v>
      </c>
      <c r="I143">
        <f t="shared" si="9"/>
        <v>-39.261163827169675</v>
      </c>
      <c r="K143">
        <f t="shared" si="10"/>
        <v>-4.9059337190461285</v>
      </c>
      <c r="M143">
        <f t="shared" si="11"/>
        <v>-4.9059337190461285</v>
      </c>
      <c r="N143" s="13">
        <f t="shared" si="12"/>
        <v>2.9301200725891543E-6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3.4985236553114585</v>
      </c>
      <c r="H144" s="10">
        <f t="shared" si="13"/>
        <v>-4.8533527205002986</v>
      </c>
      <c r="I144">
        <f t="shared" si="9"/>
        <v>-38.826821764002389</v>
      </c>
      <c r="K144">
        <f t="shared" si="10"/>
        <v>-4.8515525968655178</v>
      </c>
      <c r="M144">
        <f t="shared" si="11"/>
        <v>-4.8515525968655178</v>
      </c>
      <c r="N144" s="13">
        <f t="shared" si="12"/>
        <v>3.2404451004967319E-6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3.512376332760585</v>
      </c>
      <c r="H145" s="10">
        <f t="shared" si="13"/>
        <v>-4.799420684367985</v>
      </c>
      <c r="I145">
        <f t="shared" si="9"/>
        <v>-38.39536547494388</v>
      </c>
      <c r="K145">
        <f t="shared" si="10"/>
        <v>-4.797531441929423</v>
      </c>
      <c r="M145">
        <f t="shared" si="11"/>
        <v>-4.797531441929423</v>
      </c>
      <c r="N145" s="13">
        <f t="shared" si="12"/>
        <v>3.5692369916633984E-6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3.5262290102097107</v>
      </c>
      <c r="H146" s="10">
        <f t="shared" si="13"/>
        <v>-4.7458554645303854</v>
      </c>
      <c r="I146">
        <f t="shared" si="9"/>
        <v>-37.966843716243083</v>
      </c>
      <c r="K146">
        <f t="shared" si="10"/>
        <v>-4.7438764398133175</v>
      </c>
      <c r="M146">
        <f t="shared" si="11"/>
        <v>-4.7438764398133175</v>
      </c>
      <c r="N146" s="13">
        <f t="shared" si="12"/>
        <v>3.9165388307656857E-6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3.5400816876588372</v>
      </c>
      <c r="H147" s="10">
        <f t="shared" si="13"/>
        <v>-4.6926627558025658</v>
      </c>
      <c r="I147">
        <f t="shared" si="9"/>
        <v>-37.541302046420526</v>
      </c>
      <c r="K147">
        <f t="shared" si="10"/>
        <v>-4.6905933761018987</v>
      </c>
      <c r="M147">
        <f t="shared" si="11"/>
        <v>-4.6905933761018987</v>
      </c>
      <c r="N147" s="13">
        <f t="shared" si="12"/>
        <v>4.2823323455326706E-6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3.5539343651079638</v>
      </c>
      <c r="H148" s="10">
        <f t="shared" si="13"/>
        <v>-4.6398478677497419</v>
      </c>
      <c r="I148">
        <f t="shared" ref="I148:I211" si="16">H148*$E$6</f>
        <v>-37.118782941997935</v>
      </c>
      <c r="K148">
        <f t="shared" ref="K148:K211" si="17">(1/2)*($L$9*$L$4*EXP(-$L$7*$O$6*(G148/$O$6-1))-($L$9*$L$6*EXP(-$L$5*$O$6*(G148/$O$6-1))))</f>
        <v>-4.6376876507309976</v>
      </c>
      <c r="M148">
        <f t="shared" ref="M148:M211" si="18">(1/2)*($L$9*$O$4*EXP(-$O$8*$O$6*(G148/$O$6-1))-($L$9*$O$7*EXP(-$O$5*$O$6*(G148/$O$6-1))))</f>
        <v>-4.6376876507309976</v>
      </c>
      <c r="N148" s="13">
        <f t="shared" ref="N148:N211" si="19">(M148-H148)^2*O148</f>
        <v>4.6665375680722875E-6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3.5677870425570899</v>
      </c>
      <c r="H149" s="10">
        <f t="shared" ref="H149:H212" si="20">-(-$B$4)*(1+D149+$E$5*D149^3)*EXP(-D149)</f>
        <v>-4.587415738703279</v>
      </c>
      <c r="I149">
        <f t="shared" si="16"/>
        <v>-36.699325909626232</v>
      </c>
      <c r="K149">
        <f t="shared" si="17"/>
        <v>-4.5851642918848921</v>
      </c>
      <c r="M149">
        <f t="shared" si="18"/>
        <v>-4.5851642918848921</v>
      </c>
      <c r="N149" s="13">
        <f t="shared" si="19"/>
        <v>5.0690127760247629E-6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3.5816397200062164</v>
      </c>
      <c r="H150" s="10">
        <f t="shared" si="20"/>
        <v>-4.535370949339649</v>
      </c>
      <c r="I150">
        <f t="shared" si="16"/>
        <v>-36.282967594717192</v>
      </c>
      <c r="K150">
        <f t="shared" si="17"/>
        <v>-4.5330279694621227</v>
      </c>
      <c r="M150">
        <f t="shared" si="18"/>
        <v>-4.5330279694621227</v>
      </c>
      <c r="N150" s="13">
        <f t="shared" si="19"/>
        <v>5.4895547064931398E-6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3.595492397455343</v>
      </c>
      <c r="H151" s="10">
        <f t="shared" si="20"/>
        <v>-4.4837177358350253</v>
      </c>
      <c r="I151">
        <f t="shared" si="16"/>
        <v>-35.869741886680202</v>
      </c>
      <c r="K151">
        <f t="shared" si="17"/>
        <v>-4.4812830081224586</v>
      </c>
      <c r="M151">
        <f t="shared" si="18"/>
        <v>-4.4812830081224586</v>
      </c>
      <c r="N151" s="13">
        <f t="shared" si="19"/>
        <v>5.9278990343402643E-6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3.6093450749044687</v>
      </c>
      <c r="H152" s="10">
        <f t="shared" si="20"/>
        <v>-4.4324600026079368</v>
      </c>
      <c r="I152">
        <f t="shared" si="16"/>
        <v>-35.459680020863495</v>
      </c>
      <c r="K152">
        <f t="shared" si="17"/>
        <v>-4.429933399927255</v>
      </c>
      <c r="M152">
        <f t="shared" si="18"/>
        <v>-4.429933399927255</v>
      </c>
      <c r="N152" s="13">
        <f t="shared" si="19"/>
        <v>6.3837211060286251E-6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3.6231977523535952</v>
      </c>
      <c r="H153" s="10">
        <f t="shared" si="20"/>
        <v>-4.3816013346619727</v>
      </c>
      <c r="I153">
        <f t="shared" si="16"/>
        <v>-35.052810677295781</v>
      </c>
      <c r="K153">
        <f t="shared" si="17"/>
        <v>-4.3789828165851494</v>
      </c>
      <c r="M153">
        <f t="shared" si="18"/>
        <v>-4.3789828165851494</v>
      </c>
      <c r="N153" s="13">
        <f t="shared" si="19"/>
        <v>6.8566369186500199E-6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3.6370504298027218</v>
      </c>
      <c r="H154" s="10">
        <f t="shared" si="20"/>
        <v>-4.3311450095402781</v>
      </c>
      <c r="I154">
        <f t="shared" si="16"/>
        <v>-34.649160076322225</v>
      </c>
      <c r="K154">
        <f t="shared" si="17"/>
        <v>-4.3284346213147415</v>
      </c>
      <c r="M154">
        <f t="shared" si="18"/>
        <v>-4.3284346213147415</v>
      </c>
      <c r="N154" s="13">
        <f t="shared" si="19"/>
        <v>7.3462043331274255E-6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3.6509031072518479</v>
      </c>
      <c r="H155" s="10">
        <f t="shared" si="20"/>
        <v>-4.2810940089031417</v>
      </c>
      <c r="I155">
        <f t="shared" si="16"/>
        <v>-34.248752071225134</v>
      </c>
      <c r="K155">
        <f t="shared" si="17"/>
        <v>-4.2782918803354448</v>
      </c>
      <c r="M155">
        <f t="shared" si="18"/>
        <v>-4.2782918803354448</v>
      </c>
      <c r="N155" s="13">
        <f t="shared" si="19"/>
        <v>7.8519245099031049E-6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3.6647557847009744</v>
      </c>
      <c r="H156" s="10">
        <f t="shared" si="20"/>
        <v>-4.2314510297397954</v>
      </c>
      <c r="I156">
        <f t="shared" si="16"/>
        <v>-33.851608237918363</v>
      </c>
      <c r="K156">
        <f t="shared" si="17"/>
        <v>-4.2285573739974804</v>
      </c>
      <c r="M156">
        <f t="shared" si="18"/>
        <v>-4.2285573739974804</v>
      </c>
      <c r="N156" s="13">
        <f t="shared" si="19"/>
        <v>8.3732435550321494E-6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3.678608462150101</v>
      </c>
      <c r="H157" s="10">
        <f t="shared" si="20"/>
        <v>-4.1822184952250954</v>
      </c>
      <c r="I157">
        <f t="shared" si="16"/>
        <v>-33.457747961800763</v>
      </c>
      <c r="K157">
        <f t="shared" si="17"/>
        <v>-4.1792336075616676</v>
      </c>
      <c r="M157">
        <f t="shared" si="18"/>
        <v>-4.1792336075616676</v>
      </c>
      <c r="N157" s="13">
        <f t="shared" si="19"/>
        <v>8.9095543632831656E-6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3.6924611395992275</v>
      </c>
      <c r="H158" s="10">
        <f t="shared" si="20"/>
        <v>-4.1333985652315652</v>
      </c>
      <c r="I158">
        <f t="shared" si="16"/>
        <v>-33.067188521852522</v>
      </c>
      <c r="K158">
        <f t="shared" si="17"/>
        <v>-4.1303228216392993</v>
      </c>
      <c r="M158">
        <f t="shared" si="18"/>
        <v>-4.1303228216392993</v>
      </c>
      <c r="N158" s="13">
        <f t="shared" si="19"/>
        <v>9.4601986453648829E-6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3.7063138170483532</v>
      </c>
      <c r="H159" s="10">
        <f t="shared" si="20"/>
        <v>-4.0849931465069131</v>
      </c>
      <c r="I159">
        <f t="shared" si="16"/>
        <v>-32.679945172055305</v>
      </c>
      <c r="K159">
        <f t="shared" si="17"/>
        <v>-4.0818270023021217</v>
      </c>
      <c r="M159">
        <f t="shared" si="18"/>
        <v>-4.0818270023021217</v>
      </c>
      <c r="N159" s="13">
        <f t="shared" si="19"/>
        <v>1.0024469125534442E-5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3.7201664944974797</v>
      </c>
      <c r="H160" s="10">
        <f t="shared" si="20"/>
        <v>-4.0370039025268971</v>
      </c>
      <c r="I160">
        <f t="shared" si="16"/>
        <v>-32.296031220215177</v>
      </c>
      <c r="K160">
        <f t="shared" si="17"/>
        <v>-4.0337478908721902</v>
      </c>
      <c r="M160">
        <f t="shared" si="18"/>
        <v>-4.0337478908721902</v>
      </c>
      <c r="N160" s="13">
        <f t="shared" si="19"/>
        <v>1.0601611895587183E-5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3.7340191719466058</v>
      </c>
      <c r="H161" s="10">
        <f t="shared" si="20"/>
        <v>-3.9894322630330881</v>
      </c>
      <c r="I161">
        <f t="shared" si="16"/>
        <v>-31.915458104264705</v>
      </c>
      <c r="K161">
        <f t="shared" si="17"/>
        <v>-3.9860869934010652</v>
      </c>
      <c r="M161">
        <f t="shared" si="18"/>
        <v>-3.9860869934010652</v>
      </c>
      <c r="N161" s="13">
        <f t="shared" si="19"/>
        <v>1.1190828910934378E-5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3.7478718493957324</v>
      </c>
      <c r="H162" s="10">
        <f t="shared" si="20"/>
        <v>-3.9422794332648743</v>
      </c>
      <c r="I162">
        <f t="shared" si="16"/>
        <v>-31.538235466118994</v>
      </c>
      <c r="K162">
        <f t="shared" si="17"/>
        <v>-3.9388455898474808</v>
      </c>
      <c r="M162">
        <f t="shared" si="18"/>
        <v>-3.9388455898474808</v>
      </c>
      <c r="N162" s="13">
        <f t="shared" si="19"/>
        <v>1.1791280615176676E-5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3.7617245268448589</v>
      </c>
      <c r="H163" s="10">
        <f t="shared" si="20"/>
        <v>-3.8955464028947109</v>
      </c>
      <c r="I163">
        <f t="shared" si="16"/>
        <v>-31.164371223157687</v>
      </c>
      <c r="K163">
        <f t="shared" si="17"/>
        <v>-3.8920247429624832</v>
      </c>
      <c r="M163">
        <f t="shared" si="18"/>
        <v>-3.8920247429624832</v>
      </c>
      <c r="N163" s="13">
        <f t="shared" si="19"/>
        <v>1.2402088678257577E-5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3.7755772042939855</v>
      </c>
      <c r="H164" s="10">
        <f t="shared" si="20"/>
        <v>-3.8492339546754315</v>
      </c>
      <c r="I164">
        <f t="shared" si="16"/>
        <v>-30.793871637403452</v>
      </c>
      <c r="K164">
        <f t="shared" si="17"/>
        <v>-3.8456253068906663</v>
      </c>
      <c r="M164">
        <f t="shared" si="18"/>
        <v>-3.8456253068906663</v>
      </c>
      <c r="N164" s="13">
        <f t="shared" si="19"/>
        <v>1.3022338834490913E-5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3.7894298817431111</v>
      </c>
      <c r="H165" s="10">
        <f t="shared" si="20"/>
        <v>-3.8033426728081485</v>
      </c>
      <c r="I165">
        <f t="shared" si="16"/>
        <v>-30.426741382465188</v>
      </c>
      <c r="K165">
        <f t="shared" si="17"/>
        <v>-3.799647935495932</v>
      </c>
      <c r="M165">
        <f t="shared" si="18"/>
        <v>-3.799647935495932</v>
      </c>
      <c r="N165" s="13">
        <f t="shared" si="19"/>
        <v>1.3651083806284648E-5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3.8032825591922377</v>
      </c>
      <c r="H166" s="10">
        <f t="shared" si="20"/>
        <v>-3.7578729510390332</v>
      </c>
      <c r="I166">
        <f t="shared" si="16"/>
        <v>-30.062983608312265</v>
      </c>
      <c r="K166">
        <f t="shared" si="17"/>
        <v>-3.7540930904199667</v>
      </c>
      <c r="M166">
        <f t="shared" si="18"/>
        <v>-3.7540930904199667</v>
      </c>
      <c r="N166" s="13">
        <f t="shared" si="19"/>
        <v>1.4287346299569279E-5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3.8171352366413638</v>
      </c>
      <c r="H167" s="10">
        <f t="shared" si="20"/>
        <v>-3.7128250004930492</v>
      </c>
      <c r="I167">
        <f t="shared" si="16"/>
        <v>-29.702600003944394</v>
      </c>
      <c r="K167">
        <f t="shared" si="17"/>
        <v>-3.7089610488813638</v>
      </c>
      <c r="M167">
        <f t="shared" si="18"/>
        <v>-3.7089610488813638</v>
      </c>
      <c r="N167" s="13">
        <f t="shared" si="19"/>
        <v>1.493012205744621E-5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3.8309879140904903</v>
      </c>
      <c r="H168" s="10">
        <f t="shared" si="20"/>
        <v>-3.6681988572524693</v>
      </c>
      <c r="I168">
        <f t="shared" si="16"/>
        <v>-29.345590858019754</v>
      </c>
      <c r="K168">
        <f t="shared" si="17"/>
        <v>-3.6642519112231207</v>
      </c>
      <c r="M168">
        <f t="shared" si="18"/>
        <v>-3.6642519112231207</v>
      </c>
      <c r="N168" s="13">
        <f t="shared" si="19"/>
        <v>1.5578382958591005E-5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3.8448405915396169</v>
      </c>
      <c r="H169" s="10">
        <f t="shared" si="20"/>
        <v>-3.6239943896877751</v>
      </c>
      <c r="I169">
        <f t="shared" si="16"/>
        <v>-28.991955117502201</v>
      </c>
      <c r="K169">
        <f t="shared" si="17"/>
        <v>-3.6199656082159919</v>
      </c>
      <c r="M169">
        <f t="shared" si="18"/>
        <v>-3.6199656082159919</v>
      </c>
      <c r="N169" s="13">
        <f t="shared" si="19"/>
        <v>1.6231080147383648E-5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3.8586932689887434</v>
      </c>
      <c r="H170" s="10">
        <f t="shared" si="20"/>
        <v>-3.58021130554835</v>
      </c>
      <c r="I170">
        <f t="shared" si="16"/>
        <v>-28.6416904443868</v>
      </c>
      <c r="K170">
        <f t="shared" si="17"/>
        <v>-3.5761019081249907</v>
      </c>
      <c r="M170">
        <f t="shared" si="18"/>
        <v>-3.5761019081249907</v>
      </c>
      <c r="N170" s="13">
        <f t="shared" si="19"/>
        <v>1.6887147183111652E-5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3.87254594643787</v>
      </c>
      <c r="H171" s="10">
        <f t="shared" si="20"/>
        <v>-3.5368491588201385</v>
      </c>
      <c r="I171">
        <f t="shared" si="16"/>
        <v>-28.294793270561108</v>
      </c>
      <c r="K171">
        <f t="shared" si="17"/>
        <v>-3.5326604235460843</v>
      </c>
      <c r="M171">
        <f t="shared" si="18"/>
        <v>-3.5326604235460843</v>
      </c>
      <c r="N171" s="13">
        <f t="shared" si="19"/>
        <v>1.7545503196105639E-5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3.8863986238869956</v>
      </c>
      <c r="H172" s="10">
        <f t="shared" si="20"/>
        <v>-3.4939073563572487</v>
      </c>
      <c r="I172">
        <f t="shared" si="16"/>
        <v>-27.95125885085799</v>
      </c>
      <c r="K172">
        <f t="shared" si="17"/>
        <v>-3.4896406180199881</v>
      </c>
      <c r="M172">
        <f t="shared" si="18"/>
        <v>-3.4896406180199881</v>
      </c>
      <c r="N172" s="13">
        <f t="shared" si="19"/>
        <v>1.8205056038648879E-5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3.9002513013361222</v>
      </c>
      <c r="H173" s="10">
        <f t="shared" si="20"/>
        <v>-3.4513851642942894</v>
      </c>
      <c r="I173">
        <f t="shared" si="16"/>
        <v>-27.611081314354315</v>
      </c>
      <c r="K173">
        <f t="shared" si="17"/>
        <v>-3.4470418124296702</v>
      </c>
      <c r="M173">
        <f t="shared" si="18"/>
        <v>-3.4470418124296702</v>
      </c>
      <c r="N173" s="13">
        <f t="shared" si="19"/>
        <v>1.8864705419891125E-5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3.9141039787852483</v>
      </c>
      <c r="H174" s="10">
        <f t="shared" si="20"/>
        <v>-3.4092817142460183</v>
      </c>
      <c r="I174">
        <f t="shared" si="16"/>
        <v>-27.274253713968147</v>
      </c>
      <c r="K174">
        <f t="shared" si="17"/>
        <v>-3.4048631911881113</v>
      </c>
      <c r="M174">
        <f t="shared" si="18"/>
        <v>-3.4048631911881113</v>
      </c>
      <c r="N174" s="13">
        <f t="shared" si="19"/>
        <v>1.9523346013256004E-5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3.9279566562343748</v>
      </c>
      <c r="H175" s="10">
        <f t="shared" si="20"/>
        <v>-3.3675960093007009</v>
      </c>
      <c r="I175">
        <f t="shared" si="16"/>
        <v>-26.940768074405607</v>
      </c>
      <c r="K175">
        <f t="shared" si="17"/>
        <v>-3.3631038082225357</v>
      </c>
      <c r="M175">
        <f t="shared" si="18"/>
        <v>-3.3631038082225357</v>
      </c>
      <c r="N175" s="13">
        <f t="shared" si="19"/>
        <v>2.0179870526668316E-5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3.9418093336835014</v>
      </c>
      <c r="H176" s="10">
        <f t="shared" si="20"/>
        <v>-3.3263269298133999</v>
      </c>
      <c r="I176">
        <f t="shared" si="16"/>
        <v>-26.6106154385072</v>
      </c>
      <c r="K176">
        <f t="shared" si="17"/>
        <v>-3.3217625927612744</v>
      </c>
      <c r="M176">
        <f t="shared" si="18"/>
        <v>-3.3217625927612744</v>
      </c>
      <c r="N176" s="13">
        <f t="shared" si="19"/>
        <v>2.0833172725406205E-5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3.9556620111326279</v>
      </c>
      <c r="H177" s="10">
        <f t="shared" si="20"/>
        <v>-3.2854732390052304</v>
      </c>
      <c r="I177">
        <f t="shared" si="16"/>
        <v>-26.283785912041843</v>
      </c>
      <c r="K177">
        <f t="shared" si="17"/>
        <v>-3.280838354929172</v>
      </c>
      <c r="M177">
        <f t="shared" si="18"/>
        <v>-3.280838354929172</v>
      </c>
      <c r="N177" s="13">
        <f t="shared" si="19"/>
        <v>2.1482150398499612E-5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3.9695146885817545</v>
      </c>
      <c r="H178" s="10">
        <f t="shared" si="20"/>
        <v>-3.245033588374441</v>
      </c>
      <c r="I178">
        <f t="shared" si="16"/>
        <v>-25.960268706995528</v>
      </c>
      <c r="K178">
        <f t="shared" si="17"/>
        <v>-3.2403297911572864</v>
      </c>
      <c r="M178">
        <f t="shared" si="18"/>
        <v>-3.2403297911572864</v>
      </c>
      <c r="N178" s="13">
        <f t="shared" si="19"/>
        <v>2.2125708260111708E-5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3.9833673660308802</v>
      </c>
      <c r="H179" s="10">
        <f t="shared" si="20"/>
        <v>-3.2050065229250273</v>
      </c>
      <c r="I179">
        <f t="shared" si="16"/>
        <v>-25.640052183400218</v>
      </c>
      <c r="K179">
        <f t="shared" si="17"/>
        <v>-3.2002354894124942</v>
      </c>
      <c r="M179">
        <f t="shared" si="18"/>
        <v>-3.2002354894124942</v>
      </c>
      <c r="N179" s="13">
        <f t="shared" si="19"/>
        <v>2.2762760777713467E-5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3.9972200434800063</v>
      </c>
      <c r="H180" s="10">
        <f t="shared" si="20"/>
        <v>-3.1653904862183992</v>
      </c>
      <c r="I180">
        <f t="shared" si="16"/>
        <v>-25.323123889747194</v>
      </c>
      <c r="K180">
        <f t="shared" si="17"/>
        <v>-3.160553934252412</v>
      </c>
      <c r="M180">
        <f t="shared" si="18"/>
        <v>-3.160553934252412</v>
      </c>
      <c r="N180" s="13">
        <f t="shared" si="19"/>
        <v>2.3392234919694661E-5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4.0110727209291328</v>
      </c>
      <c r="H181" s="10">
        <f t="shared" si="20"/>
        <v>-3.1261838252534839</v>
      </c>
      <c r="I181">
        <f t="shared" si="16"/>
        <v>-25.009470602027871</v>
      </c>
      <c r="K181">
        <f t="shared" si="17"/>
        <v>-3.1212835117109345</v>
      </c>
      <c r="M181">
        <f t="shared" si="18"/>
        <v>-3.1212835117109345</v>
      </c>
      <c r="N181" s="13">
        <f t="shared" si="19"/>
        <v>2.401307281529289E-5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4.0249253983782589</v>
      </c>
      <c r="H182" s="10">
        <f t="shared" si="20"/>
        <v>-3.0873847951804816</v>
      </c>
      <c r="I182">
        <f t="shared" si="16"/>
        <v>-24.699078361443853</v>
      </c>
      <c r="K182">
        <f t="shared" si="17"/>
        <v>-3.0824225140194876</v>
      </c>
      <c r="M182">
        <f t="shared" si="18"/>
        <v>-3.0824225140194876</v>
      </c>
      <c r="N182" s="13">
        <f t="shared" si="19"/>
        <v>2.4624234320755497E-5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4.038778075827385</v>
      </c>
      <c r="H183" s="10">
        <f t="shared" si="20"/>
        <v>-3.0489915638533378</v>
      </c>
      <c r="I183">
        <f t="shared" si="16"/>
        <v>-24.391932510826702</v>
      </c>
      <c r="K183">
        <f t="shared" si="17"/>
        <v>-3.043969144168968</v>
      </c>
      <c r="M183">
        <f t="shared" si="18"/>
        <v>-3.043969144168968</v>
      </c>
      <c r="N183" s="13">
        <f t="shared" si="19"/>
        <v>2.5224699485945072E-5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4.052630753276512</v>
      </c>
      <c r="H184" s="10">
        <f t="shared" si="20"/>
        <v>-3.0110022162258678</v>
      </c>
      <c r="I184">
        <f t="shared" si="16"/>
        <v>-24.088017729806943</v>
      </c>
      <c r="K184">
        <f t="shared" si="17"/>
        <v>-3.0059215203172247</v>
      </c>
      <c r="M184">
        <f t="shared" si="18"/>
        <v>-3.0059215203172247</v>
      </c>
      <c r="N184" s="13">
        <f t="shared" si="19"/>
        <v>2.5813470916103033E-5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4.0664834307256381</v>
      </c>
      <c r="H185" s="10">
        <f t="shared" si="20"/>
        <v>-2.9734147585962991</v>
      </c>
      <c r="I185">
        <f t="shared" si="16"/>
        <v>-23.787318068770393</v>
      </c>
      <c r="K185">
        <f t="shared" si="17"/>
        <v>-2.9682776800467434</v>
      </c>
      <c r="M185">
        <f t="shared" si="18"/>
        <v>-2.9682776800467434</v>
      </c>
      <c r="N185" s="13">
        <f t="shared" si="19"/>
        <v>2.6389576024305251E-5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4.0803361081747642</v>
      </c>
      <c r="H186" s="10">
        <f t="shared" si="20"/>
        <v>-2.9362271227048837</v>
      </c>
      <c r="I186">
        <f t="shared" si="16"/>
        <v>-23.48981698163907</v>
      </c>
      <c r="K186">
        <f t="shared" si="17"/>
        <v>-2.9310355844770961</v>
      </c>
      <c r="M186">
        <f t="shared" si="18"/>
        <v>-2.9310355844770961</v>
      </c>
      <c r="N186" s="13">
        <f t="shared" si="19"/>
        <v>2.6952069170580199E-5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4.0941887856238912</v>
      </c>
      <c r="H187" s="10">
        <f t="shared" si="20"/>
        <v>-2.8994371696890884</v>
      </c>
      <c r="I187">
        <f t="shared" si="16"/>
        <v>-23.195497357512707</v>
      </c>
      <c r="K187">
        <f t="shared" si="17"/>
        <v>-2.89419312223658</v>
      </c>
      <c r="M187">
        <f t="shared" si="18"/>
        <v>-2.89419312223658</v>
      </c>
      <c r="N187" s="13">
        <f t="shared" si="19"/>
        <v>2.7500033684159772E-5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4.1080414630730173</v>
      </c>
      <c r="H188" s="10">
        <f t="shared" si="20"/>
        <v>-2.8630426939007365</v>
      </c>
      <c r="I188">
        <f t="shared" si="16"/>
        <v>-22.904341551205892</v>
      </c>
      <c r="K188">
        <f t="shared" si="17"/>
        <v>-2.8577481132973475</v>
      </c>
      <c r="M188">
        <f t="shared" si="18"/>
        <v>-2.8577481132973475</v>
      </c>
      <c r="N188" s="13">
        <f t="shared" si="19"/>
        <v>2.8032583765783599E-5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4.1218941405221434</v>
      </c>
      <c r="H189" s="10">
        <f t="shared" si="20"/>
        <v>-2.8270414265893549</v>
      </c>
      <c r="I189">
        <f t="shared" si="16"/>
        <v>-22.616331412714839</v>
      </c>
      <c r="K189">
        <f t="shared" si="17"/>
        <v>-2.8216983126781532</v>
      </c>
      <c r="M189">
        <f t="shared" si="18"/>
        <v>-2.8216983126781532</v>
      </c>
      <c r="N189" s="13">
        <f t="shared" si="19"/>
        <v>2.8548866268076916E-5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4.1357468179712695</v>
      </c>
      <c r="H190" s="10">
        <f t="shared" si="20"/>
        <v>-2.7914310394558584</v>
      </c>
      <c r="I190">
        <f t="shared" si="16"/>
        <v>-22.331448315646867</v>
      </c>
      <c r="K190">
        <f t="shared" si="17"/>
        <v>-2.7860414140188241</v>
      </c>
      <c r="M190">
        <f t="shared" si="18"/>
        <v>-2.7860414140188241</v>
      </c>
      <c r="N190" s="13">
        <f t="shared" si="19"/>
        <v>2.9048062351526642E-5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4.1495994954203965</v>
      </c>
      <c r="H191" s="10">
        <f t="shared" si="20"/>
        <v>-2.7562091480805697</v>
      </c>
      <c r="I191">
        <f t="shared" si="16"/>
        <v>-22.049673184644558</v>
      </c>
      <c r="K191">
        <f t="shared" si="17"/>
        <v>-2.7507750530303312</v>
      </c>
      <c r="M191">
        <f t="shared" si="18"/>
        <v>-2.7507750530303312</v>
      </c>
      <c r="N191" s="13">
        <f t="shared" si="19"/>
        <v>2.9529389015026648E-5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4.1634521728695226</v>
      </c>
      <c r="H192" s="10">
        <f t="shared" si="20"/>
        <v>-2.7213733152294735</v>
      </c>
      <c r="I192">
        <f t="shared" si="16"/>
        <v>-21.770986521835788</v>
      </c>
      <c r="K192">
        <f t="shared" si="17"/>
        <v>-2.7158968108243111</v>
      </c>
      <c r="M192">
        <f t="shared" si="18"/>
        <v>-2.7158968108243111</v>
      </c>
      <c r="N192" s="13">
        <f t="shared" si="19"/>
        <v>2.9992100499762531E-5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4.1773048503186487</v>
      </c>
      <c r="H193" s="10">
        <f t="shared" si="20"/>
        <v>-2.6869210540424837</v>
      </c>
      <c r="I193">
        <f t="shared" si="16"/>
        <v>-21.49536843233987</v>
      </c>
      <c r="K193">
        <f t="shared" si="17"/>
        <v>-2.6814042171257046</v>
      </c>
      <c r="M193">
        <f t="shared" si="18"/>
        <v>-2.6814042171257046</v>
      </c>
      <c r="N193" s="13">
        <f t="shared" si="19"/>
        <v>3.0435489566336356E-5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4.1911575277677757</v>
      </c>
      <c r="H194" s="10">
        <f t="shared" si="20"/>
        <v>-2.6528498311073867</v>
      </c>
      <c r="I194">
        <f t="shared" si="16"/>
        <v>-21.222798648859094</v>
      </c>
      <c r="K194">
        <f t="shared" si="17"/>
        <v>-2.6472947533721465</v>
      </c>
      <c r="M194">
        <f t="shared" si="18"/>
        <v>-2.6472947533721465</v>
      </c>
      <c r="N194" s="13">
        <f t="shared" si="19"/>
        <v>3.0858888644561625E-5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4.2050102052169018</v>
      </c>
      <c r="H195" s="10">
        <f t="shared" si="20"/>
        <v>-2.6191570694230237</v>
      </c>
      <c r="I195">
        <f t="shared" si="16"/>
        <v>-20.95325655538419</v>
      </c>
      <c r="K195">
        <f t="shared" si="17"/>
        <v>-2.6135658557035746</v>
      </c>
      <c r="M195">
        <f t="shared" si="18"/>
        <v>-2.6135658557035746</v>
      </c>
      <c r="N195" s="13">
        <f t="shared" si="19"/>
        <v>3.1261670856556407E-5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4.2188628826660279</v>
      </c>
      <c r="H196" s="10">
        <f t="shared" si="20"/>
        <v>-2.5858401512551716</v>
      </c>
      <c r="I196">
        <f t="shared" si="16"/>
        <v>-20.686721210041373</v>
      </c>
      <c r="K196">
        <f t="shared" si="17"/>
        <v>-2.5802149178454328</v>
      </c>
      <c r="M196">
        <f t="shared" si="18"/>
        <v>-2.5802149178454328</v>
      </c>
      <c r="N196" s="13">
        <f t="shared" si="19"/>
        <v>3.1643250914042292E-5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4.232715560115154</v>
      </c>
      <c r="H197" s="10">
        <f t="shared" si="20"/>
        <v>-2.5528964208884775</v>
      </c>
      <c r="I197">
        <f t="shared" si="16"/>
        <v>-20.42317136710782</v>
      </c>
      <c r="K197">
        <f t="shared" si="17"/>
        <v>-2.5472392938887944</v>
      </c>
      <c r="M197">
        <f t="shared" si="18"/>
        <v>-2.5472392938887944</v>
      </c>
      <c r="N197" s="13">
        <f t="shared" si="19"/>
        <v>3.2003085890542554E-5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4.246568237564281</v>
      </c>
      <c r="H198" s="10">
        <f t="shared" si="20"/>
        <v>-2.5203231872777003</v>
      </c>
      <c r="I198">
        <f t="shared" si="16"/>
        <v>-20.162585498221603</v>
      </c>
      <c r="K198">
        <f t="shared" si="17"/>
        <v>-2.5146363009705652</v>
      </c>
      <c r="M198">
        <f t="shared" si="18"/>
        <v>-2.5146363009705652</v>
      </c>
      <c r="N198" s="13">
        <f t="shared" si="19"/>
        <v>3.2340675870280666E-5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4.2604209150134071</v>
      </c>
      <c r="H199" s="10">
        <f t="shared" si="20"/>
        <v>-2.4881177266014269</v>
      </c>
      <c r="I199">
        <f t="shared" si="16"/>
        <v>-19.904941812811416</v>
      </c>
      <c r="K199">
        <f t="shared" si="17"/>
        <v>-2.4824032218568823</v>
      </c>
      <c r="M199">
        <f t="shared" si="18"/>
        <v>-2.4824032218568823</v>
      </c>
      <c r="N199" s="13">
        <f t="shared" si="19"/>
        <v>3.2655564475422762E-5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4.2742735924625332</v>
      </c>
      <c r="H200" s="10">
        <f t="shared" si="20"/>
        <v>-2.4562772847213314</v>
      </c>
      <c r="I200">
        <f t="shared" si="16"/>
        <v>-19.650218277770652</v>
      </c>
      <c r="K200">
        <f t="shared" si="17"/>
        <v>-2.4505373074327021</v>
      </c>
      <c r="M200">
        <f t="shared" si="18"/>
        <v>-2.4505373074327021</v>
      </c>
      <c r="N200" s="13">
        <f t="shared" si="19"/>
        <v>3.2947339273980107E-5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4.2881262699116602</v>
      </c>
      <c r="H201" s="10">
        <f t="shared" si="20"/>
        <v>-2.4247990795499548</v>
      </c>
      <c r="I201">
        <f t="shared" si="16"/>
        <v>-19.398392636399638</v>
      </c>
      <c r="K201">
        <f t="shared" si="17"/>
        <v>-2.4190357791005175</v>
      </c>
      <c r="M201">
        <f t="shared" si="18"/>
        <v>-2.4190357791005175</v>
      </c>
      <c r="N201" s="13">
        <f t="shared" si="19"/>
        <v>3.3215632070484093E-5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4.3019789473607863</v>
      </c>
      <c r="H202" s="10">
        <f t="shared" si="20"/>
        <v>-2.3936803033298966</v>
      </c>
      <c r="I202">
        <f t="shared" si="16"/>
        <v>-19.149442426639173</v>
      </c>
      <c r="K202">
        <f t="shared" si="17"/>
        <v>-2.3878958310910354</v>
      </c>
      <c r="M202">
        <f t="shared" si="18"/>
        <v>-2.3878958310910354</v>
      </c>
      <c r="N202" s="13">
        <f t="shared" si="19"/>
        <v>3.346011908215519E-5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4.3158316248099124</v>
      </c>
      <c r="H203" s="10">
        <f t="shared" si="20"/>
        <v>-2.3629181248272282</v>
      </c>
      <c r="I203">
        <f t="shared" si="16"/>
        <v>-18.903344998617825</v>
      </c>
      <c r="K203">
        <f t="shared" si="17"/>
        <v>-2.3571146326885355</v>
      </c>
      <c r="M203">
        <f t="shared" si="18"/>
        <v>-2.3571146326885355</v>
      </c>
      <c r="N203" s="13">
        <f t="shared" si="19"/>
        <v>3.3680521003867852E-5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4.3296843022590386</v>
      </c>
      <c r="H204" s="10">
        <f t="shared" si="20"/>
        <v>-2.3325096914418486</v>
      </c>
      <c r="I204">
        <f t="shared" si="16"/>
        <v>-18.660077531534789</v>
      </c>
      <c r="K204">
        <f t="shared" si="17"/>
        <v>-2.326689330373628</v>
      </c>
      <c r="M204">
        <f t="shared" si="18"/>
        <v>-2.326689330373628</v>
      </c>
      <c r="N204" s="13">
        <f t="shared" si="19"/>
        <v>3.387660296445795E-5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4.3435369797081647</v>
      </c>
      <c r="H205" s="10">
        <f t="shared" si="20"/>
        <v>-2.3024521312374242</v>
      </c>
      <c r="I205">
        <f t="shared" si="16"/>
        <v>-18.419617049899394</v>
      </c>
      <c r="K205">
        <f t="shared" si="17"/>
        <v>-2.2966170498859708</v>
      </c>
      <c r="M205">
        <f t="shared" si="18"/>
        <v>-2.2966170498859708</v>
      </c>
      <c r="N205" s="13">
        <f t="shared" si="19"/>
        <v>3.4048174378079078E-5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4.3573896571572917</v>
      </c>
      <c r="H206" s="10">
        <f t="shared" si="20"/>
        <v>-2.2727425548934881</v>
      </c>
      <c r="I206">
        <f t="shared" si="16"/>
        <v>-18.181940439147905</v>
      </c>
      <c r="K206">
        <f t="shared" si="17"/>
        <v>-2.2668948982094634</v>
      </c>
      <c r="M206">
        <f t="shared" si="18"/>
        <v>-2.2668948982094634</v>
      </c>
      <c r="N206" s="13">
        <f t="shared" si="19"/>
        <v>3.4195088694218156E-5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4.3712423346064178</v>
      </c>
      <c r="H207" s="10">
        <f t="shared" si="20"/>
        <v>-2.2433780575821705</v>
      </c>
      <c r="I207">
        <f t="shared" si="16"/>
        <v>-17.947024460657364</v>
      </c>
      <c r="K207">
        <f t="shared" si="17"/>
        <v>-2.237519965482381</v>
      </c>
      <c r="M207">
        <f t="shared" si="18"/>
        <v>-2.237519965482381</v>
      </c>
      <c r="N207" s="13">
        <f t="shared" si="19"/>
        <v>3.4317243049616054E-5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4.3850950120555439</v>
      </c>
      <c r="H208" s="10">
        <f t="shared" si="20"/>
        <v>-2.2143557207719904</v>
      </c>
      <c r="I208">
        <f t="shared" si="16"/>
        <v>-17.714845766175923</v>
      </c>
      <c r="K208">
        <f t="shared" si="17"/>
        <v>-2.2084893268347816</v>
      </c>
      <c r="M208">
        <f t="shared" si="18"/>
        <v>-2.2084893268347816</v>
      </c>
      <c r="N208" s="13">
        <f t="shared" si="19"/>
        <v>3.4414577826519935E-5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4.39894768950467</v>
      </c>
      <c r="H209" s="10">
        <f t="shared" si="20"/>
        <v>-2.1856726139610507</v>
      </c>
      <c r="I209">
        <f t="shared" si="16"/>
        <v>-17.485380911688406</v>
      </c>
      <c r="K209">
        <f t="shared" si="17"/>
        <v>-2.1798000441555234</v>
      </c>
      <c r="M209">
        <f t="shared" si="18"/>
        <v>-2.1798000441555234</v>
      </c>
      <c r="N209" s="13">
        <f t="shared" si="19"/>
        <v>3.4487076120791016E-5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4.4128003669537961</v>
      </c>
      <c r="H210" s="10">
        <f t="shared" si="20"/>
        <v>-2.1573257963419015</v>
      </c>
      <c r="I210">
        <f t="shared" si="16"/>
        <v>-17.258606370735212</v>
      </c>
      <c r="K210">
        <f t="shared" si="17"/>
        <v>-2.1514491677911032</v>
      </c>
      <c r="M210">
        <f t="shared" si="18"/>
        <v>-2.1514491677911032</v>
      </c>
      <c r="N210" s="13">
        <f t="shared" si="19"/>
        <v>3.4534763124057617E-5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4.4266530444029231</v>
      </c>
      <c r="H211" s="10">
        <f t="shared" si="20"/>
        <v>-2.1293123184002902</v>
      </c>
      <c r="I211">
        <f t="shared" si="16"/>
        <v>-17.034498547202322</v>
      </c>
      <c r="K211">
        <f t="shared" si="17"/>
        <v>-2.1234337381784814</v>
      </c>
      <c r="M211">
        <f t="shared" si="18"/>
        <v>-2.1234337381784814</v>
      </c>
      <c r="N211" s="13">
        <f t="shared" si="19"/>
        <v>3.4557705424242438E-5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4.4405057218520492</v>
      </c>
      <c r="H212" s="10">
        <f t="shared" si="20"/>
        <v>-2.1016292234499283</v>
      </c>
      <c r="I212">
        <f t="shared" ref="I212:I275" si="23">H212*$E$6</f>
        <v>-16.813033787599426</v>
      </c>
      <c r="K212">
        <f t="shared" ref="K212:K275" si="24">(1/2)*($L$9*$L$4*EXP(-$L$7*$O$6*(G212/$O$6-1))-($L$9*$L$6*EXP(-$L$5*$O$6*(G212/$O$6-1))))</f>
        <v>-2.0957507874140084</v>
      </c>
      <c r="M212">
        <f t="shared" ref="M212:M275" si="25">(1/2)*($L$9*$O$4*EXP(-$O$8*$O$6*(G212/$O$6-1))-($L$9*$O$7*EXP(-$O$5*$O$6*(G212/$O$6-1))))</f>
        <v>-2.0957507874140084</v>
      </c>
      <c r="N212" s="13">
        <f t="shared" ref="N212:N275" si="26">(M212-H212)^2*O212</f>
        <v>3.4556010228401255E-5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4.4543583993011762</v>
      </c>
      <c r="H213" s="10">
        <f t="shared" ref="H213:H276" si="27">-(-$B$4)*(1+D213+$E$5*D213^3)*EXP(-D213)</f>
        <v>-2.0742735491053583</v>
      </c>
      <c r="I213">
        <f t="shared" si="23"/>
        <v>-16.594188392842867</v>
      </c>
      <c r="K213">
        <f t="shared" si="24"/>
        <v>-2.0683973407604679</v>
      </c>
      <c r="M213">
        <f t="shared" si="25"/>
        <v>-2.0683973407604679</v>
      </c>
      <c r="N213" s="13">
        <f t="shared" si="26"/>
        <v>3.4529824512560082E-5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4.4682110767503023</v>
      </c>
      <c r="H214" s="10">
        <f t="shared" si="27"/>
        <v>-2.0472423286949368</v>
      </c>
      <c r="I214">
        <f t="shared" si="23"/>
        <v>-16.377938629559495</v>
      </c>
      <c r="K214">
        <f t="shared" si="24"/>
        <v>-2.0413704180942509</v>
      </c>
      <c r="M214">
        <f t="shared" si="25"/>
        <v>-2.0413704180942509</v>
      </c>
      <c r="N214" s="13">
        <f t="shared" si="26"/>
        <v>3.4479334102447747E-5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4.4820637541994284</v>
      </c>
      <c r="H215" s="10">
        <f t="shared" si="27"/>
        <v>-2.0205325926158801</v>
      </c>
      <c r="I215">
        <f t="shared" si="23"/>
        <v>-16.164260740927041</v>
      </c>
      <c r="K215">
        <f t="shared" si="24"/>
        <v>-2.0146670352945408</v>
      </c>
      <c r="M215">
        <f t="shared" si="25"/>
        <v>-2.0146670352945408</v>
      </c>
      <c r="N215" s="13">
        <f t="shared" si="26"/>
        <v>3.4404762689917181E-5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4.4959164316485545</v>
      </c>
      <c r="H216" s="10">
        <f t="shared" si="27"/>
        <v>-1.9941413696332808</v>
      </c>
      <c r="I216">
        <f t="shared" si="23"/>
        <v>-15.953130957066247</v>
      </c>
      <c r="K216">
        <f t="shared" si="24"/>
        <v>-1.9882842055764072</v>
      </c>
      <c r="M216">
        <f t="shared" si="25"/>
        <v>-1.9882842055764072</v>
      </c>
      <c r="N216" s="13">
        <f t="shared" si="26"/>
        <v>3.4306370789132511E-5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4.5097691090976806</v>
      </c>
      <c r="H217" s="10">
        <f t="shared" si="27"/>
        <v>-1.9680656881249174</v>
      </c>
      <c r="I217">
        <f t="shared" si="23"/>
        <v>-15.74452550499934</v>
      </c>
      <c r="K217">
        <f t="shared" si="24"/>
        <v>-1.962218940769596</v>
      </c>
      <c r="M217">
        <f t="shared" si="25"/>
        <v>-1.962218940769596</v>
      </c>
      <c r="N217" s="13">
        <f t="shared" si="26"/>
        <v>3.4184454636958068E-5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4.5236217865468076</v>
      </c>
      <c r="H218" s="10">
        <f t="shared" si="27"/>
        <v>-1.9423025772736606</v>
      </c>
      <c r="I218">
        <f t="shared" si="23"/>
        <v>-15.538420618189285</v>
      </c>
      <c r="K218">
        <f t="shared" si="24"/>
        <v>-1.9364682525447703</v>
      </c>
      <c r="M218">
        <f t="shared" si="25"/>
        <v>-1.9364682525447703</v>
      </c>
      <c r="N218" s="13">
        <f t="shared" si="26"/>
        <v>3.4039345042141327E-5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4.5374744639959337</v>
      </c>
      <c r="H219" s="10">
        <f t="shared" si="27"/>
        <v>-1.9168490682091905</v>
      </c>
      <c r="I219">
        <f t="shared" si="23"/>
        <v>-15.334792545673524</v>
      </c>
      <c r="K219">
        <f t="shared" si="24"/>
        <v>-1.9110291535889237</v>
      </c>
      <c r="M219">
        <f t="shared" si="25"/>
        <v>-1.9110291535889237</v>
      </c>
      <c r="N219" s="13">
        <f t="shared" si="26"/>
        <v>3.3871406187196123E-5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4.5513271414450607</v>
      </c>
      <c r="H220" s="10">
        <f t="shared" si="27"/>
        <v>-1.8917021951007105</v>
      </c>
      <c r="I220">
        <f t="shared" si="23"/>
        <v>-15.133617560805684</v>
      </c>
      <c r="K220">
        <f t="shared" si="24"/>
        <v>-1.8858986587315778</v>
      </c>
      <c r="M220">
        <f t="shared" si="25"/>
        <v>-1.8858986587315778</v>
      </c>
      <c r="N220" s="13">
        <f t="shared" si="26"/>
        <v>3.3681034387845576E-5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4.5651798188941868</v>
      </c>
      <c r="H221" s="10">
        <f t="shared" si="27"/>
        <v>-1.8668589962022817</v>
      </c>
      <c r="I221">
        <f t="shared" si="23"/>
        <v>-14.934871969618253</v>
      </c>
      <c r="K221">
        <f t="shared" si="24"/>
        <v>-1.8610737860234168</v>
      </c>
      <c r="M221">
        <f t="shared" si="25"/>
        <v>-1.8610737860234168</v>
      </c>
      <c r="N221" s="13">
        <f t="shared" si="26"/>
        <v>3.3468656813642143E-5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4.5790324963433129</v>
      </c>
      <c r="H222" s="10">
        <f t="shared" si="27"/>
        <v>-1.8423165148523608</v>
      </c>
      <c r="I222">
        <f t="shared" si="23"/>
        <v>-14.738532118818886</v>
      </c>
      <c r="K222">
        <f t="shared" si="24"/>
        <v>-1.836551557768862</v>
      </c>
      <c r="M222">
        <f t="shared" si="25"/>
        <v>-1.836551557768862</v>
      </c>
      <c r="N222" s="13">
        <f t="shared" si="26"/>
        <v>3.3234730174582744E-5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4.592885173792439</v>
      </c>
      <c r="H223" s="10">
        <f t="shared" si="27"/>
        <v>-1.8180718004290659</v>
      </c>
      <c r="I223">
        <f t="shared" si="23"/>
        <v>-14.544574403432527</v>
      </c>
      <c r="K223">
        <f t="shared" si="24"/>
        <v>-1.8123290015141331</v>
      </c>
      <c r="M223">
        <f t="shared" si="25"/>
        <v>-1.8123290015141331</v>
      </c>
      <c r="N223" s="13">
        <f t="shared" si="26"/>
        <v>3.2979739377353224E-5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4.6067378512415651</v>
      </c>
      <c r="H224" s="10">
        <f t="shared" si="27"/>
        <v>-1.7941219092626575</v>
      </c>
      <c r="I224">
        <f t="shared" si="23"/>
        <v>-14.35297527410126</v>
      </c>
      <c r="K224">
        <f t="shared" si="24"/>
        <v>-1.7884031509922338</v>
      </c>
      <c r="M224">
        <f t="shared" si="25"/>
        <v>-1.7884031509922338</v>
      </c>
      <c r="N224" s="13">
        <f t="shared" si="26"/>
        <v>3.2704196155539169E-5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4.6205905286906921</v>
      </c>
      <c r="H225" s="10">
        <f t="shared" si="27"/>
        <v>-1.7704639055066771</v>
      </c>
      <c r="I225">
        <f t="shared" si="23"/>
        <v>-14.163711244053417</v>
      </c>
      <c r="K225">
        <f t="shared" si="24"/>
        <v>-1.7647710470262923</v>
      </c>
      <c r="M225">
        <f t="shared" si="25"/>
        <v>-1.7647710470262923</v>
      </c>
      <c r="N225" s="13">
        <f t="shared" si="26"/>
        <v>3.240863767768925E-5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4.6344432061398182</v>
      </c>
      <c r="H226" s="10">
        <f t="shared" si="27"/>
        <v>-1.7470948619691251</v>
      </c>
      <c r="I226">
        <f t="shared" si="23"/>
        <v>-13.976758895753001</v>
      </c>
      <c r="K226">
        <f t="shared" si="24"/>
        <v>-1.7414297383926296</v>
      </c>
      <c r="M226">
        <f t="shared" si="25"/>
        <v>-1.7414297383926296</v>
      </c>
      <c r="N226" s="13">
        <f t="shared" si="26"/>
        <v>3.2093625136965304E-5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4.6482958835889452</v>
      </c>
      <c r="H227" s="10">
        <f t="shared" si="27"/>
        <v>-1.7240118609050519</v>
      </c>
      <c r="I227">
        <f t="shared" si="23"/>
        <v>-13.792094887240415</v>
      </c>
      <c r="K227">
        <f t="shared" si="24"/>
        <v>-1.7183762826448803</v>
      </c>
      <c r="M227">
        <f t="shared" si="25"/>
        <v>-1.7183762826448803</v>
      </c>
      <c r="N227" s="13">
        <f t="shared" si="26"/>
        <v>3.1759742326518545E-5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4.6621485610380713</v>
      </c>
      <c r="H228" s="10">
        <f t="shared" si="27"/>
        <v>-1.701211994771854</v>
      </c>
      <c r="I228">
        <f t="shared" si="23"/>
        <v>-13.609695958174832</v>
      </c>
      <c r="K228">
        <f t="shared" si="24"/>
        <v>-1.6956077469004864</v>
      </c>
      <c r="M228">
        <f t="shared" si="25"/>
        <v>-1.6956077469004864</v>
      </c>
      <c r="N228" s="13">
        <f t="shared" si="26"/>
        <v>3.1407594203728226E-5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4.6760012384871974</v>
      </c>
      <c r="H229" s="10">
        <f t="shared" si="27"/>
        <v>-1.6786923669485585</v>
      </c>
      <c r="I229">
        <f t="shared" si="23"/>
        <v>-13.429538935588468</v>
      </c>
      <c r="K229">
        <f t="shared" si="24"/>
        <v>-1.6731212085907765</v>
      </c>
      <c r="M229">
        <f t="shared" si="25"/>
        <v>-1.6731212085907765</v>
      </c>
      <c r="N229" s="13">
        <f t="shared" si="26"/>
        <v>3.1037805447484135E-5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4.6898539159363235</v>
      </c>
      <c r="H230" s="10">
        <f t="shared" si="27"/>
        <v>-1.6564500924203185</v>
      </c>
      <c r="I230">
        <f t="shared" si="23"/>
        <v>-13.251600739362548</v>
      </c>
      <c r="K230">
        <f t="shared" si="24"/>
        <v>-1.6509137561758951</v>
      </c>
      <c r="M230">
        <f t="shared" si="25"/>
        <v>-1.6509137561758951</v>
      </c>
      <c r="N230" s="13">
        <f t="shared" si="26"/>
        <v>3.0651019011316205E-5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4.7037065933854496</v>
      </c>
      <c r="H231" s="10">
        <f t="shared" si="27"/>
        <v>-1.6344822984293272</v>
      </c>
      <c r="I231">
        <f t="shared" si="23"/>
        <v>-13.075858387434618</v>
      </c>
      <c r="K231">
        <f t="shared" si="24"/>
        <v>-1.628982489825727</v>
      </c>
      <c r="M231">
        <f t="shared" si="25"/>
        <v>-1.628982489825727</v>
      </c>
      <c r="N231" s="13">
        <f t="shared" si="26"/>
        <v>3.0247894676235004E-5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4.7175592708345766</v>
      </c>
      <c r="H232" s="10">
        <f t="shared" si="27"/>
        <v>-1.6127861250932973</v>
      </c>
      <c r="I232">
        <f t="shared" si="23"/>
        <v>-12.902289000746379</v>
      </c>
      <c r="K232">
        <f t="shared" si="24"/>
        <v>-1.6073245220679795</v>
      </c>
      <c r="M232">
        <f t="shared" si="25"/>
        <v>-1.6073245220679795</v>
      </c>
      <c r="N232" s="13">
        <f t="shared" si="26"/>
        <v>2.9829107606160986E-5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4.7314119482837027</v>
      </c>
      <c r="H233" s="10">
        <f t="shared" si="27"/>
        <v>-1.5913587259926281</v>
      </c>
      <c r="I233">
        <f t="shared" si="23"/>
        <v>-12.730869807941025</v>
      </c>
      <c r="K233">
        <f t="shared" si="24"/>
        <v>-1.5859369784045318</v>
      </c>
      <c r="M233">
        <f t="shared" si="25"/>
        <v>-1.5859369784045318</v>
      </c>
      <c r="N233" s="13">
        <f t="shared" si="26"/>
        <v>2.9395346909027125E-5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4.7452646257328288</v>
      </c>
      <c r="H234" s="10">
        <f t="shared" si="27"/>
        <v>-1.5701972687273609</v>
      </c>
      <c r="I234">
        <f t="shared" si="23"/>
        <v>-12.561578149818887</v>
      </c>
      <c r="K234">
        <f t="shared" si="24"/>
        <v>-1.564816997897108</v>
      </c>
      <c r="M234">
        <f t="shared" si="25"/>
        <v>-1.564816997897108</v>
      </c>
      <c r="N234" s="13">
        <f t="shared" si="26"/>
        <v>2.8947314206869489E-5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4.7591173031819549</v>
      </c>
      <c r="H235" s="10">
        <f t="shared" si="27"/>
        <v>-1.5492989354449582</v>
      </c>
      <c r="I235">
        <f t="shared" si="23"/>
        <v>-12.394391483559666</v>
      </c>
      <c r="K235">
        <f t="shared" si="24"/>
        <v>-1.5439617337233507</v>
      </c>
      <c r="M235">
        <f t="shared" si="25"/>
        <v>-1.5439617337233507</v>
      </c>
      <c r="N235" s="13">
        <f t="shared" si="26"/>
        <v>2.8485722217130758E-5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4.772969980631081</v>
      </c>
      <c r="H236" s="10">
        <f t="shared" si="27"/>
        <v>-1.5286609233399429</v>
      </c>
      <c r="I236">
        <f t="shared" si="23"/>
        <v>-12.229287386719543</v>
      </c>
      <c r="K236">
        <f t="shared" si="24"/>
        <v>-1.5233683537042815</v>
      </c>
      <c r="M236">
        <f t="shared" si="25"/>
        <v>-1.5233683537042815</v>
      </c>
      <c r="N236" s="13">
        <f t="shared" si="26"/>
        <v>2.8011293348324849E-5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4.786822658080208</v>
      </c>
      <c r="H237" s="10">
        <f t="shared" si="27"/>
        <v>-1.5082804451263812</v>
      </c>
      <c r="I237">
        <f t="shared" si="23"/>
        <v>-12.066243561011049</v>
      </c>
      <c r="K237">
        <f t="shared" si="24"/>
        <v>-1.5030340408041372</v>
      </c>
      <c r="M237">
        <f t="shared" si="25"/>
        <v>-1.5030340408041372</v>
      </c>
      <c r="N237" s="13">
        <f t="shared" si="26"/>
        <v>2.7524758312460435E-5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4.8006753355293341</v>
      </c>
      <c r="H238" s="10">
        <f t="shared" si="27"/>
        <v>-1.4881547294841668</v>
      </c>
      <c r="I238">
        <f t="shared" si="23"/>
        <v>-11.905237835873335</v>
      </c>
      <c r="K238">
        <f t="shared" si="24"/>
        <v>-1.4829559936035381</v>
      </c>
      <c r="M238">
        <f t="shared" si="25"/>
        <v>-1.4829559936035381</v>
      </c>
      <c r="N238" s="13">
        <f t="shared" si="26"/>
        <v>2.7026854756536172E-5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4.8145280129784611</v>
      </c>
      <c r="H239" s="10">
        <f t="shared" si="27"/>
        <v>-1.468281021480041</v>
      </c>
      <c r="I239">
        <f t="shared" si="23"/>
        <v>-11.746248171840328</v>
      </c>
      <c r="K239">
        <f t="shared" si="24"/>
        <v>-1.4631314267468991</v>
      </c>
      <c r="M239">
        <f t="shared" si="25"/>
        <v>-1.4631314267468991</v>
      </c>
      <c r="N239" s="13">
        <f t="shared" si="26"/>
        <v>2.6518325915602956E-5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4.8283806904275872</v>
      </c>
      <c r="H240" s="10">
        <f t="shared" si="27"/>
        <v>-1.4486565829642433</v>
      </c>
      <c r="I240">
        <f t="shared" si="23"/>
        <v>-11.589252663713946</v>
      </c>
      <c r="K240">
        <f t="shared" si="24"/>
        <v>-1.4435575713649937</v>
      </c>
      <c r="M240">
        <f t="shared" si="25"/>
        <v>-1.4435575713649937</v>
      </c>
      <c r="N240" s="13">
        <f t="shared" si="26"/>
        <v>2.5999919289281203E-5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4.8422333678767133</v>
      </c>
      <c r="H241" s="10">
        <f t="shared" si="27"/>
        <v>-1.4292786929436687</v>
      </c>
      <c r="I241">
        <f t="shared" si="23"/>
        <v>-11.43422954354935</v>
      </c>
      <c r="K241">
        <f t="shared" si="24"/>
        <v>-1.4242316754735169</v>
      </c>
      <c r="M241">
        <f t="shared" si="25"/>
        <v>-1.4242316754735169</v>
      </c>
      <c r="N241" s="13">
        <f t="shared" si="26"/>
        <v>2.547238534401741E-5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4.8560860453258394</v>
      </c>
      <c r="H242" s="10">
        <f t="shared" si="27"/>
        <v>-1.4101446479323769</v>
      </c>
      <c r="I242">
        <f t="shared" si="23"/>
        <v>-11.281157183459015</v>
      </c>
      <c r="K242">
        <f t="shared" si="24"/>
        <v>-1.4051510043485078</v>
      </c>
      <c r="M242">
        <f t="shared" si="25"/>
        <v>-1.4051510043485078</v>
      </c>
      <c r="N242" s="13">
        <f t="shared" si="26"/>
        <v>2.4936476242717147E-5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4.8699387227749655</v>
      </c>
      <c r="H243" s="10">
        <f t="shared" si="27"/>
        <v>-1.3912517622802663</v>
      </c>
      <c r="I243">
        <f t="shared" si="23"/>
        <v>-11.13001409824213</v>
      </c>
      <c r="K243">
        <f t="shared" si="24"/>
        <v>-1.3863128408794334</v>
      </c>
      <c r="M243">
        <f t="shared" si="25"/>
        <v>-1.3863128408794334</v>
      </c>
      <c r="N243" s="13">
        <f t="shared" si="26"/>
        <v>2.439294460360474E-5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4.8837914002240925</v>
      </c>
      <c r="H244" s="10">
        <f t="shared" si="27"/>
        <v>-1.3725973684807102</v>
      </c>
      <c r="I244">
        <f t="shared" si="23"/>
        <v>-10.980778947845682</v>
      </c>
      <c r="K244">
        <f t="shared" si="24"/>
        <v>-1.3677144859007235</v>
      </c>
      <c r="M244">
        <f t="shared" si="25"/>
        <v>-1.3677144859007235</v>
      </c>
      <c r="N244" s="13">
        <f t="shared" si="26"/>
        <v>2.3842542289937598E-5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4.8976440776732186</v>
      </c>
      <c r="H245" s="10">
        <f t="shared" si="27"/>
        <v>-1.354178817457927</v>
      </c>
      <c r="I245">
        <f t="shared" si="23"/>
        <v>-10.833430539663416</v>
      </c>
      <c r="K245">
        <f t="shared" si="24"/>
        <v>-1.3493532585025301</v>
      </c>
      <c r="M245">
        <f t="shared" si="25"/>
        <v>-1.3493532585025301</v>
      </c>
      <c r="N245" s="13">
        <f t="shared" si="26"/>
        <v>2.3286019232011566E-5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4.9114967551223456</v>
      </c>
      <c r="H246" s="10">
        <f t="shared" si="27"/>
        <v>-1.3359934788348173</v>
      </c>
      <c r="I246">
        <f t="shared" si="23"/>
        <v>-10.687947830678539</v>
      </c>
      <c r="K246">
        <f t="shared" si="24"/>
        <v>-1.3312264963214362</v>
      </c>
      <c r="M246">
        <f t="shared" si="25"/>
        <v>-1.3312264963214362</v>
      </c>
      <c r="N246" s="13">
        <f t="shared" si="26"/>
        <v>2.272412228288163E-5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4.9253494325714717</v>
      </c>
      <c r="H247" s="10">
        <f t="shared" si="27"/>
        <v>-1.3180387411819945</v>
      </c>
      <c r="I247">
        <f t="shared" si="23"/>
        <v>-10.544309929455956</v>
      </c>
      <c r="K247">
        <f t="shared" si="24"/>
        <v>-1.313331555811855</v>
      </c>
      <c r="M247">
        <f t="shared" si="25"/>
        <v>-1.313331555811855</v>
      </c>
      <c r="N247" s="13">
        <f t="shared" si="26"/>
        <v>2.2157594108855128E-5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4.9392021100205969</v>
      </c>
      <c r="H248" s="10">
        <f t="shared" si="27"/>
        <v>-1.3003120122487075</v>
      </c>
      <c r="I248">
        <f t="shared" si="23"/>
        <v>-10.40249609798966</v>
      </c>
      <c r="K248">
        <f t="shared" si="24"/>
        <v>-1.2956658124987943</v>
      </c>
      <c r="M248">
        <f t="shared" si="25"/>
        <v>-1.2956658124987943</v>
      </c>
      <c r="N248" s="13">
        <f t="shared" si="26"/>
        <v>2.1587172116093525E-5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4.9530547874697239</v>
      </c>
      <c r="H249" s="10">
        <f t="shared" si="27"/>
        <v>-1.28281071917633</v>
      </c>
      <c r="I249">
        <f t="shared" si="23"/>
        <v>-10.26248575341064</v>
      </c>
      <c r="K249">
        <f t="shared" si="24"/>
        <v>-1.278226661212662</v>
      </c>
      <c r="M249">
        <f t="shared" si="25"/>
        <v>-1.278226661212662</v>
      </c>
      <c r="N249" s="13">
        <f t="shared" si="26"/>
        <v>2.1013587414268093E-5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4.96690746491885</v>
      </c>
      <c r="H250" s="10">
        <f t="shared" si="27"/>
        <v>-1.2655323086950623</v>
      </c>
      <c r="I250">
        <f t="shared" si="23"/>
        <v>-10.124258469560498</v>
      </c>
      <c r="K250">
        <f t="shared" si="24"/>
        <v>-1.2610115163067983</v>
      </c>
      <c r="M250">
        <f t="shared" si="25"/>
        <v>-1.2610115163067983</v>
      </c>
      <c r="N250" s="13">
        <f t="shared" si="26"/>
        <v>2.043756381778547E-5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4.980760142367977</v>
      </c>
      <c r="H251" s="10">
        <f t="shared" si="27"/>
        <v>-1.2484742473044901</v>
      </c>
      <c r="I251">
        <f t="shared" si="23"/>
        <v>-9.9877939784359206</v>
      </c>
      <c r="K251">
        <f t="shared" si="24"/>
        <v>-1.2440178118583112</v>
      </c>
      <c r="M251">
        <f t="shared" si="25"/>
        <v>-1.2440178118583112</v>
      </c>
      <c r="N251" s="13">
        <f t="shared" si="26"/>
        <v>1.9859816885959803E-5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4.9946128198171031</v>
      </c>
      <c r="H252" s="10">
        <f t="shared" si="27"/>
        <v>-1.2316340214386057</v>
      </c>
      <c r="I252">
        <f t="shared" si="23"/>
        <v>-9.8530721715088454</v>
      </c>
      <c r="K252">
        <f t="shared" si="24"/>
        <v>-1.227243001852883</v>
      </c>
      <c r="M252">
        <f t="shared" si="25"/>
        <v>-1.227243001852883</v>
      </c>
      <c r="N252" s="13">
        <f t="shared" si="26"/>
        <v>1.9281053002199764E-5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5.0084654972662284</v>
      </c>
      <c r="H253" s="10">
        <f t="shared" si="27"/>
        <v>-1.2150091376158865</v>
      </c>
      <c r="I253">
        <f t="shared" si="23"/>
        <v>-9.7200731009270918</v>
      </c>
      <c r="K253">
        <f t="shared" si="24"/>
        <v>-1.2106845603541068</v>
      </c>
      <c r="M253">
        <f t="shared" si="25"/>
        <v>-1.2106845603541068</v>
      </c>
      <c r="N253" s="13">
        <f t="shared" si="26"/>
        <v>1.8701968493102054E-5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5.0223181747153562</v>
      </c>
      <c r="H254" s="10">
        <f t="shared" si="27"/>
        <v>-1.1985971225750018</v>
      </c>
      <c r="I254">
        <f t="shared" si="23"/>
        <v>-9.5887769806000147</v>
      </c>
      <c r="K254">
        <f t="shared" si="24"/>
        <v>-1.1943399816579421</v>
      </c>
      <c r="M254">
        <f t="shared" si="25"/>
        <v>-1.1943399816579421</v>
      </c>
      <c r="N254" s="13">
        <f t="shared" si="26"/>
        <v>1.8123248787704365E-5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5.0361708521644815</v>
      </c>
      <c r="H255" s="10">
        <f t="shared" si="27"/>
        <v>-1.1823955233967112</v>
      </c>
      <c r="I255">
        <f t="shared" si="23"/>
        <v>-9.4591641871736893</v>
      </c>
      <c r="K255">
        <f t="shared" si="24"/>
        <v>-1.178206780432856</v>
      </c>
      <c r="M255">
        <f t="shared" si="25"/>
        <v>-1.178206780432856</v>
      </c>
      <c r="N255" s="13">
        <f t="shared" si="26"/>
        <v>1.7545567617246322E-5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5.0500235296136085</v>
      </c>
      <c r="H256" s="10">
        <f t="shared" si="27"/>
        <v>-1.1664019076124819</v>
      </c>
      <c r="I256">
        <f t="shared" si="23"/>
        <v>-9.3312152608998549</v>
      </c>
      <c r="K256">
        <f t="shared" si="24"/>
        <v>-1.1622824918461516</v>
      </c>
      <c r="M256">
        <f t="shared" si="25"/>
        <v>-1.1622824918461516</v>
      </c>
      <c r="N256" s="13">
        <f t="shared" si="26"/>
        <v>1.696958625589013E-5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5.0638762070627346</v>
      </c>
      <c r="H257" s="10">
        <f t="shared" si="27"/>
        <v>-1.1506138633003533</v>
      </c>
      <c r="I257">
        <f t="shared" si="23"/>
        <v>-9.2049109064028265</v>
      </c>
      <c r="K257">
        <f t="shared" si="24"/>
        <v>-1.1465646716770728</v>
      </c>
      <c r="M257">
        <f t="shared" si="25"/>
        <v>-1.1465646716770728</v>
      </c>
      <c r="N257" s="13">
        <f t="shared" si="26"/>
        <v>1.6395952802045342E-5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5.0777288845118607</v>
      </c>
      <c r="H258" s="10">
        <f t="shared" si="27"/>
        <v>-1.1350289991685463</v>
      </c>
      <c r="I258">
        <f t="shared" si="23"/>
        <v>-9.0802319933483702</v>
      </c>
      <c r="K258">
        <f t="shared" si="24"/>
        <v>-1.1310508964171173</v>
      </c>
      <c r="M258">
        <f t="shared" si="25"/>
        <v>-1.1310508964171173</v>
      </c>
      <c r="N258" s="13">
        <f t="shared" si="26"/>
        <v>1.5825301500926647E-5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5.0915815619609877</v>
      </c>
      <c r="H259" s="10">
        <f t="shared" si="27"/>
        <v>-1.1196449446273098</v>
      </c>
      <c r="I259">
        <f t="shared" si="23"/>
        <v>-8.9571595570184783</v>
      </c>
      <c r="K259">
        <f t="shared" si="24"/>
        <v>-1.1157387633581037</v>
      </c>
      <c r="M259">
        <f t="shared" si="25"/>
        <v>-1.1157387633581037</v>
      </c>
      <c r="N259" s="13">
        <f t="shared" si="26"/>
        <v>1.5258252107896225E-5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5.1054342394101129</v>
      </c>
      <c r="H260" s="10">
        <f t="shared" si="27"/>
        <v>-1.104459349849471</v>
      </c>
      <c r="I260">
        <f t="shared" si="23"/>
        <v>-8.8356747987957682</v>
      </c>
      <c r="K260">
        <f t="shared" si="24"/>
        <v>-1.1006258906684463</v>
      </c>
      <c r="M260">
        <f t="shared" si="25"/>
        <v>-1.1006258906684463</v>
      </c>
      <c r="N260" s="13">
        <f t="shared" si="26"/>
        <v>1.4695409292582827E-5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5.1192869168592399</v>
      </c>
      <c r="H261" s="10">
        <f t="shared" si="27"/>
        <v>-1.0894698858201457</v>
      </c>
      <c r="I261">
        <f t="shared" si="23"/>
        <v>-8.7157590865611656</v>
      </c>
      <c r="K261">
        <f t="shared" si="24"/>
        <v>-1.0857099174580822</v>
      </c>
      <c r="M261">
        <f t="shared" si="25"/>
        <v>-1.0857099174580822</v>
      </c>
      <c r="N261" s="13">
        <f t="shared" si="26"/>
        <v>1.4137362083718425E-5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5.133139594308366</v>
      </c>
      <c r="H262" s="10">
        <f t="shared" si="27"/>
        <v>-1.0746742443760535</v>
      </c>
      <c r="I262">
        <f t="shared" si="23"/>
        <v>-8.5973939550084282</v>
      </c>
      <c r="K262">
        <f t="shared" si="24"/>
        <v>-1.07098850383254</v>
      </c>
      <c r="M262">
        <f t="shared" si="25"/>
        <v>-1.07098850383254</v>
      </c>
      <c r="N262" s="13">
        <f t="shared" si="26"/>
        <v>1.3584683354099636E-5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5.146992271757493</v>
      </c>
      <c r="H263" s="10">
        <f t="shared" si="27"/>
        <v>-1.0600701382348574</v>
      </c>
      <c r="I263">
        <f t="shared" si="23"/>
        <v>-8.4805611058788593</v>
      </c>
      <c r="K263">
        <f t="shared" si="24"/>
        <v>-1.0564593309365231</v>
      </c>
      <c r="M263">
        <f t="shared" si="25"/>
        <v>-1.0564593309365231</v>
      </c>
      <c r="N263" s="13">
        <f t="shared" si="26"/>
        <v>1.3037929345704212E-5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5.1608449492066191</v>
      </c>
      <c r="H264" s="10">
        <f t="shared" si="27"/>
        <v>-1.0456553010149476</v>
      </c>
      <c r="I264">
        <f t="shared" si="23"/>
        <v>-8.3652424081195811</v>
      </c>
      <c r="K264">
        <f t="shared" si="24"/>
        <v>-1.0421201009874781</v>
      </c>
      <c r="M264">
        <f t="shared" si="25"/>
        <v>-1.0421201009874781</v>
      </c>
      <c r="N264" s="13">
        <f t="shared" si="26"/>
        <v>1.2497639234220657E-5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5.1746976266557452</v>
      </c>
      <c r="H265" s="10">
        <f t="shared" si="27"/>
        <v>-1.0314274872460607</v>
      </c>
      <c r="I265">
        <f t="shared" si="23"/>
        <v>-8.2514198979684856</v>
      </c>
      <c r="K265">
        <f t="shared" si="24"/>
        <v>-1.02796853729951</v>
      </c>
      <c r="M265">
        <f t="shared" si="25"/>
        <v>-1.02796853729951</v>
      </c>
      <c r="N265" s="13">
        <f t="shared" si="26"/>
        <v>1.1964334732743198E-5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5.1885503041048722</v>
      </c>
      <c r="H266" s="10">
        <f t="shared" si="27"/>
        <v>-1.0173844723711258</v>
      </c>
      <c r="I266">
        <f t="shared" si="23"/>
        <v>-8.1390757789690067</v>
      </c>
      <c r="K266">
        <f t="shared" si="24"/>
        <v>-1.0140023842980659</v>
      </c>
      <c r="M266">
        <f t="shared" si="25"/>
        <v>-1.0140023842980659</v>
      </c>
      <c r="N266" s="13">
        <f t="shared" si="26"/>
        <v>1.1438519733934382E-5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5.2024029815539974</v>
      </c>
      <c r="H267" s="10">
        <f t="shared" si="27"/>
        <v>-1.0035240527397071</v>
      </c>
      <c r="I267">
        <f t="shared" si="23"/>
        <v>-8.028192421917657</v>
      </c>
      <c r="K267">
        <f t="shared" si="24"/>
        <v>-1.0002194075257487</v>
      </c>
      <c r="M267">
        <f t="shared" si="25"/>
        <v>-1.0002194075257487</v>
      </c>
      <c r="N267" s="13">
        <f t="shared" si="26"/>
        <v>1.0920679990138536E-5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5.2162556590031244</v>
      </c>
      <c r="H268" s="10">
        <f t="shared" si="27"/>
        <v>-0.98984404559340289</v>
      </c>
      <c r="I268">
        <f t="shared" si="23"/>
        <v>-7.9187523647472231</v>
      </c>
      <c r="K268">
        <f t="shared" si="24"/>
        <v>-0.98661739363962042</v>
      </c>
      <c r="M268">
        <f t="shared" si="25"/>
        <v>-0.98661739363962042</v>
      </c>
      <c r="N268" s="13">
        <f t="shared" si="26"/>
        <v>1.041128283084821E-5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5.2301083364522505</v>
      </c>
      <c r="H269" s="10">
        <f t="shared" si="27"/>
        <v>-0.97634228904355114</v>
      </c>
      <c r="I269">
        <f t="shared" si="23"/>
        <v>-7.8107383123484091</v>
      </c>
      <c r="K269">
        <f t="shared" si="24"/>
        <v>-0.97319415040037938</v>
      </c>
      <c r="M269">
        <f t="shared" si="25"/>
        <v>-0.97319415040037938</v>
      </c>
      <c r="N269" s="13">
        <f t="shared" si="26"/>
        <v>9.9107769166313332E-6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5.2439610139013766</v>
      </c>
      <c r="H270" s="10">
        <f t="shared" si="27"/>
        <v>-0.96301664204157766</v>
      </c>
      <c r="I270">
        <f t="shared" si="23"/>
        <v>-7.7041331363326213</v>
      </c>
      <c r="K270">
        <f t="shared" si="24"/>
        <v>-0.95994750665371031</v>
      </c>
      <c r="M270">
        <f t="shared" si="25"/>
        <v>-0.95994750665371031</v>
      </c>
      <c r="N270" s="13">
        <f t="shared" si="26"/>
        <v>9.4195920290596694E-6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5.2578136913505036</v>
      </c>
      <c r="H271" s="10">
        <f t="shared" si="27"/>
        <v>-0.94986498434230759</v>
      </c>
      <c r="I271">
        <f t="shared" si="23"/>
        <v>-7.5989198747384608</v>
      </c>
      <c r="K271">
        <f t="shared" si="24"/>
        <v>-0.9468753123041771</v>
      </c>
      <c r="M271">
        <f t="shared" si="25"/>
        <v>-0.9468753123041771</v>
      </c>
      <c r="N271" s="13">
        <f t="shared" si="26"/>
        <v>8.9381388955793623E-6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5.2716663687996297</v>
      </c>
      <c r="H272" s="10">
        <f t="shared" si="27"/>
        <v>-0.93688521646056555</v>
      </c>
      <c r="I272">
        <f t="shared" si="23"/>
        <v>-7.4950817316845244</v>
      </c>
      <c r="K272">
        <f t="shared" si="24"/>
        <v>-0.93397543828195695</v>
      </c>
      <c r="M272">
        <f t="shared" si="25"/>
        <v>-0.93397543828195695</v>
      </c>
      <c r="N272" s="13">
        <f t="shared" si="26"/>
        <v>8.4668090487067929E-6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5.2855190462487567</v>
      </c>
      <c r="H273" s="10">
        <f t="shared" si="27"/>
        <v>-0.92407525962135229</v>
      </c>
      <c r="I273">
        <f t="shared" si="23"/>
        <v>-7.3926020769708183</v>
      </c>
      <c r="K273">
        <f t="shared" si="24"/>
        <v>-0.92124577650273232</v>
      </c>
      <c r="M273">
        <f t="shared" si="25"/>
        <v>-0.92124577650273232</v>
      </c>
      <c r="N273" s="13">
        <f t="shared" si="26"/>
        <v>8.0059747185553843E-6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5.2993717236978819</v>
      </c>
      <c r="H274" s="10">
        <f t="shared" si="27"/>
        <v>-0.91143305570390731</v>
      </c>
      <c r="I274">
        <f t="shared" si="23"/>
        <v>-7.2914644456312585</v>
      </c>
      <c r="K274">
        <f t="shared" si="24"/>
        <v>-0.90868423982104307</v>
      </c>
      <c r="M274">
        <f t="shared" si="25"/>
        <v>-0.90868423982104307</v>
      </c>
      <c r="N274" s="13">
        <f t="shared" si="26"/>
        <v>7.5559887578867206E-6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5.3132244011470089</v>
      </c>
      <c r="H275" s="10">
        <f t="shared" si="27"/>
        <v>-0.89895656717992656</v>
      </c>
      <c r="I275">
        <f t="shared" si="23"/>
        <v>-7.1916525374394125</v>
      </c>
      <c r="K275">
        <f t="shared" si="24"/>
        <v>-0.89628876197737606</v>
      </c>
      <c r="M275">
        <f t="shared" si="25"/>
        <v>-0.89628876197737606</v>
      </c>
      <c r="N275" s="13">
        <f t="shared" si="26"/>
        <v>7.1171845987555115E-6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5.327077078596135</v>
      </c>
      <c r="H276" s="10">
        <f t="shared" si="27"/>
        <v>-0.88664377704622277</v>
      </c>
      <c r="I276">
        <f t="shared" ref="I276:I339" si="30">H276*$E$6</f>
        <v>-7.0931502163697822</v>
      </c>
      <c r="K276">
        <f t="shared" ref="K276:K339" si="31">(1/2)*($L$9*$L$4*EXP(-$L$7*$O$6*(G276/$O$6-1))-($L$9*$L$6*EXP(-$L$5*$O$6*(G276/$O$6-1))))</f>
        <v>-0.88405729753929863</v>
      </c>
      <c r="M276">
        <f t="shared" ref="M276:M339" si="32">(1/2)*($L$9*$O$4*EXP(-$O$8*$O$6*(G276/$O$6-1))-($L$9*$O$7*EXP(-$O$5*$O$6*(G276/$O$6-1))))</f>
        <v>-0.88405729753929863</v>
      </c>
      <c r="N276" s="13">
        <f t="shared" ref="N276:N339" si="33">(M276-H276)^2*O276</f>
        <v>6.6898762397385644E-6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5.340929756045262</v>
      </c>
      <c r="H277" s="10">
        <f t="shared" ref="H277:H340" si="34">-(-$B$4)*(1+D277+$E$5*D277^3)*EXP(-D277)</f>
        <v>-0.8744926887520762</v>
      </c>
      <c r="I277">
        <f t="shared" si="30"/>
        <v>-6.9959415100166096</v>
      </c>
      <c r="K277">
        <f t="shared" si="31"/>
        <v>-0.87198782183687162</v>
      </c>
      <c r="M277">
        <f t="shared" si="32"/>
        <v>-0.87198782183687162</v>
      </c>
      <c r="N277" s="13">
        <f t="shared" si="33"/>
        <v>6.2743582628864751E-6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5.3547824334943952</v>
      </c>
      <c r="H278" s="10">
        <f t="shared" si="34"/>
        <v>-0.86250132612154373</v>
      </c>
      <c r="I278">
        <f t="shared" si="30"/>
        <v>-6.9000106089723499</v>
      </c>
      <c r="K278">
        <f t="shared" si="31"/>
        <v>-0.86007833089263253</v>
      </c>
      <c r="M278">
        <f t="shared" si="32"/>
        <v>-0.86007833089263253</v>
      </c>
      <c r="N278" s="13">
        <f t="shared" si="33"/>
        <v>5.8709058793264709E-6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5.3686351109435142</v>
      </c>
      <c r="H279" s="10">
        <f t="shared" si="34"/>
        <v>-0.85066773327099765</v>
      </c>
      <c r="I279">
        <f t="shared" si="30"/>
        <v>-6.8053418661679812</v>
      </c>
      <c r="K279">
        <f t="shared" si="31"/>
        <v>-0.84832684134641401</v>
      </c>
      <c r="M279">
        <f t="shared" si="32"/>
        <v>-0.84832684134641401</v>
      </c>
      <c r="N279" s="13">
        <f t="shared" si="33"/>
        <v>5.479775002580914E-6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5.3824877883926403</v>
      </c>
      <c r="H280" s="10">
        <f t="shared" si="34"/>
        <v>-0.8389899745220164</v>
      </c>
      <c r="I280">
        <f t="shared" si="30"/>
        <v>-6.7119197961761312</v>
      </c>
      <c r="K280">
        <f t="shared" si="31"/>
        <v>-0.8367313903751441</v>
      </c>
      <c r="M280">
        <f t="shared" si="32"/>
        <v>-0.8367313903751441</v>
      </c>
      <c r="N280" s="13">
        <f t="shared" si="33"/>
        <v>5.101202348502875E-6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5.3963404658417664</v>
      </c>
      <c r="H281" s="10">
        <f t="shared" si="34"/>
        <v>-0.82746613431006222</v>
      </c>
      <c r="I281">
        <f t="shared" si="30"/>
        <v>-6.6197290744804977</v>
      </c>
      <c r="K281">
        <f t="shared" si="31"/>
        <v>-0.82529003560805014</v>
      </c>
      <c r="M281">
        <f t="shared" si="32"/>
        <v>-0.82529003560805014</v>
      </c>
      <c r="N281" s="13">
        <f t="shared" si="33"/>
        <v>4.735405560898637E-6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5.4101931432908996</v>
      </c>
      <c r="H282" s="10">
        <f t="shared" si="34"/>
        <v>-0.81609431708895719</v>
      </c>
      <c r="I282">
        <f t="shared" si="30"/>
        <v>-6.5287545367116575</v>
      </c>
      <c r="K282">
        <f t="shared" si="31"/>
        <v>-0.8140008550372958</v>
      </c>
      <c r="M282">
        <f t="shared" si="32"/>
        <v>-0.8140008550372958</v>
      </c>
      <c r="N282" s="13">
        <f t="shared" si="33"/>
        <v>4.3825833617463066E-6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5.4240458207400195</v>
      </c>
      <c r="H283" s="10">
        <f t="shared" si="34"/>
        <v>-0.80487264723152452</v>
      </c>
      <c r="I283">
        <f t="shared" si="30"/>
        <v>-6.4389811778521961</v>
      </c>
      <c r="K283">
        <f t="shared" si="31"/>
        <v>-0.80286194692442825</v>
      </c>
      <c r="M283">
        <f t="shared" si="32"/>
        <v>-0.80286194692442825</v>
      </c>
      <c r="N283" s="13">
        <f t="shared" si="33"/>
        <v>4.0429157249570318E-6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5.4378984981891456</v>
      </c>
      <c r="H284" s="10">
        <f t="shared" si="34"/>
        <v>-0.79379926892645869</v>
      </c>
      <c r="I284">
        <f t="shared" si="30"/>
        <v>-6.3503941514116695</v>
      </c>
      <c r="K284">
        <f t="shared" si="31"/>
        <v>-0.79187142970270152</v>
      </c>
      <c r="M284">
        <f t="shared" si="32"/>
        <v>-0.79187142970270152</v>
      </c>
      <c r="N284" s="13">
        <f t="shared" si="33"/>
        <v>3.7165640726566333E-6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5.4517511756382726</v>
      </c>
      <c r="H285" s="10">
        <f t="shared" si="34"/>
        <v>-0.78287234607180789</v>
      </c>
      <c r="I285">
        <f t="shared" si="30"/>
        <v>-6.2629787685744631</v>
      </c>
      <c r="K285">
        <f t="shared" si="31"/>
        <v>-0.78102744187565665</v>
      </c>
      <c r="M285">
        <f t="shared" si="32"/>
        <v>-0.78102744187565665</v>
      </c>
      <c r="N285" s="13">
        <f t="shared" si="33"/>
        <v>3.4036714929764622E-6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5.4656038530874049</v>
      </c>
      <c r="H286" s="10">
        <f t="shared" si="34"/>
        <v>-0.77209006216507559</v>
      </c>
      <c r="I286">
        <f t="shared" si="30"/>
        <v>-6.1767204973206047</v>
      </c>
      <c r="K286">
        <f t="shared" si="31"/>
        <v>-0.77032814191199872</v>
      </c>
      <c r="M286">
        <f t="shared" si="32"/>
        <v>-0.77032814191199872</v>
      </c>
      <c r="N286" s="13">
        <f t="shared" si="33"/>
        <v>3.1043629782024447E-6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5.4794565305365257</v>
      </c>
      <c r="H287" s="10">
        <f t="shared" si="34"/>
        <v>-0.76145062019026433</v>
      </c>
      <c r="I287">
        <f t="shared" si="30"/>
        <v>-6.0916049615221146</v>
      </c>
      <c r="K287">
        <f t="shared" si="31"/>
        <v>-0.75977170813706651</v>
      </c>
      <c r="M287">
        <f t="shared" si="32"/>
        <v>-0.75977170813706651</v>
      </c>
      <c r="N287" s="13">
        <f t="shared" si="33"/>
        <v>2.8187456823728924E-6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5.4933092079856509</v>
      </c>
      <c r="H288" s="10">
        <f t="shared" si="34"/>
        <v>-0.75095224250190806</v>
      </c>
      <c r="I288">
        <f t="shared" si="30"/>
        <v>-6.0076179400152645</v>
      </c>
      <c r="K288">
        <f t="shared" si="31"/>
        <v>-0.74935633862098805</v>
      </c>
      <c r="M288">
        <f t="shared" si="32"/>
        <v>-0.74935633862098805</v>
      </c>
      <c r="N288" s="13">
        <f t="shared" si="33"/>
        <v>2.5469091971355599E-6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5.5071618854347779</v>
      </c>
      <c r="H289" s="10">
        <f t="shared" si="34"/>
        <v>-0.74059317070643638</v>
      </c>
      <c r="I289">
        <f t="shared" si="30"/>
        <v>-5.924745365651491</v>
      </c>
      <c r="K289">
        <f t="shared" si="31"/>
        <v>-0.73908025106383002</v>
      </c>
      <c r="M289">
        <f t="shared" si="32"/>
        <v>-0.73908025106383002</v>
      </c>
      <c r="N289" s="13">
        <f t="shared" si="33"/>
        <v>2.2889258449841514E-6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5.5210145628839111</v>
      </c>
      <c r="H290" s="10">
        <f t="shared" si="34"/>
        <v>-0.73037166554086497</v>
      </c>
      <c r="I290">
        <f t="shared" si="30"/>
        <v>-5.8429733243269197</v>
      </c>
      <c r="K290">
        <f t="shared" si="31"/>
        <v>-0.72894168267777559</v>
      </c>
      <c r="M290">
        <f t="shared" si="32"/>
        <v>-0.72894168267777559</v>
      </c>
      <c r="N290" s="13">
        <f t="shared" si="33"/>
        <v>2.0448509887292837E-6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5.5348672403330301</v>
      </c>
      <c r="H291" s="10">
        <f t="shared" si="34"/>
        <v>-0.72028600674910104</v>
      </c>
      <c r="I291">
        <f t="shared" si="30"/>
        <v>-5.7622880539928083</v>
      </c>
      <c r="K291">
        <f t="shared" si="31"/>
        <v>-0.71893889006661593</v>
      </c>
      <c r="M291">
        <f t="shared" si="32"/>
        <v>-0.71893889006661593</v>
      </c>
      <c r="N291" s="13">
        <f t="shared" si="33"/>
        <v>1.8147233562296766E-6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5.5487199177821571</v>
      </c>
      <c r="H292" s="10">
        <f t="shared" si="34"/>
        <v>-0.71033449295589124</v>
      </c>
      <c r="I292">
        <f t="shared" si="30"/>
        <v>-5.6826759436471299</v>
      </c>
      <c r="K292">
        <f t="shared" si="31"/>
        <v>-0.70907014910257415</v>
      </c>
      <c r="M292">
        <f t="shared" si="32"/>
        <v>-0.70907014910257415</v>
      </c>
      <c r="N292" s="13">
        <f t="shared" si="33"/>
        <v>1.5985653794206939E-6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5.5625725952312832</v>
      </c>
      <c r="H293" s="10">
        <f t="shared" si="34"/>
        <v>-0.70051544153872503</v>
      </c>
      <c r="I293">
        <f t="shared" si="30"/>
        <v>-5.6041235323098002</v>
      </c>
      <c r="K293">
        <f t="shared" si="31"/>
        <v>-0.69933375480082083</v>
      </c>
      <c r="M293">
        <f t="shared" si="32"/>
        <v>-0.69933375480082083</v>
      </c>
      <c r="N293" s="13">
        <f t="shared" si="33"/>
        <v>1.3963835465386631E-6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5.5764252726804155</v>
      </c>
      <c r="H294" s="10">
        <f t="shared" si="34"/>
        <v>-0.69082718849767333</v>
      </c>
      <c r="I294">
        <f t="shared" si="30"/>
        <v>-5.5266175079813866</v>
      </c>
      <c r="K294">
        <f t="shared" si="31"/>
        <v>-0.68972802119161425</v>
      </c>
      <c r="M294">
        <f t="shared" si="32"/>
        <v>-0.68972802119161425</v>
      </c>
      <c r="N294" s="13">
        <f t="shared" si="33"/>
        <v>1.208168766709173E-6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5.5902779501295354</v>
      </c>
      <c r="H295" s="10">
        <f t="shared" si="34"/>
        <v>-0.68126808832342023</v>
      </c>
      <c r="I295">
        <f t="shared" si="30"/>
        <v>-5.4501447065873618</v>
      </c>
      <c r="K295">
        <f t="shared" si="31"/>
        <v>-0.68025128119038114</v>
      </c>
      <c r="M295">
        <f t="shared" si="32"/>
        <v>-0.68025128119038114</v>
      </c>
      <c r="N295" s="13">
        <f t="shared" si="33"/>
        <v>1.03389674579917E-6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5.6041306275786615</v>
      </c>
      <c r="H296" s="10">
        <f t="shared" si="34"/>
        <v>-0.67183651386350196</v>
      </c>
      <c r="I296">
        <f t="shared" si="30"/>
        <v>-5.3746921109080157</v>
      </c>
      <c r="K296">
        <f t="shared" si="31"/>
        <v>-0.67090188646572801</v>
      </c>
      <c r="M296">
        <f t="shared" si="32"/>
        <v>-0.67090188646572801</v>
      </c>
      <c r="N296" s="13">
        <f t="shared" si="33"/>
        <v>8.7352837266969811E-7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5.6179833050277876</v>
      </c>
      <c r="H297" s="10">
        <f t="shared" si="34"/>
        <v>-0.66253085618704122</v>
      </c>
      <c r="I297">
        <f t="shared" si="30"/>
        <v>-5.3002468494963297</v>
      </c>
      <c r="K297">
        <f t="shared" si="31"/>
        <v>-0.66167820730568527</v>
      </c>
      <c r="M297">
        <f t="shared" si="32"/>
        <v>-0.66167820730568527</v>
      </c>
      <c r="N297" s="13">
        <f t="shared" si="33"/>
        <v>7.270101148775428E-7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5.6318359824769209</v>
      </c>
      <c r="H298" s="10">
        <f t="shared" si="34"/>
        <v>-0.65334952444792971</v>
      </c>
      <c r="I298">
        <f t="shared" si="30"/>
        <v>-5.2267961955834377</v>
      </c>
      <c r="K298">
        <f t="shared" si="31"/>
        <v>-0.65257863248215076</v>
      </c>
      <c r="M298">
        <f t="shared" si="32"/>
        <v>-0.65257863248215076</v>
      </c>
      <c r="N298" s="13">
        <f t="shared" si="33"/>
        <v>5.9427442290253779E-7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5.6456886599260407</v>
      </c>
      <c r="H299" s="10">
        <f t="shared" si="34"/>
        <v>-0.64429094574671564</v>
      </c>
      <c r="I299">
        <f t="shared" si="30"/>
        <v>-5.1543275659737251</v>
      </c>
      <c r="K299">
        <f t="shared" si="31"/>
        <v>-0.64360156911378663</v>
      </c>
      <c r="M299">
        <f t="shared" si="32"/>
        <v>-0.64360156911378663</v>
      </c>
      <c r="N299" s="13">
        <f t="shared" si="33"/>
        <v>4.7524014202853389E-7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5.6595413373751677</v>
      </c>
      <c r="H300" s="10">
        <f t="shared" si="34"/>
        <v>-0.63535356499117002</v>
      </c>
      <c r="I300">
        <f t="shared" si="30"/>
        <v>-5.0828285199293601</v>
      </c>
      <c r="K300">
        <f t="shared" si="31"/>
        <v>-0.6347454425273571</v>
      </c>
      <c r="M300">
        <f t="shared" si="32"/>
        <v>-0.6347454425273571</v>
      </c>
      <c r="N300" s="13">
        <f t="shared" si="33"/>
        <v>3.698129309938977E-7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5.6733940148243018</v>
      </c>
      <c r="H301" s="10">
        <f t="shared" si="34"/>
        <v>-0.62653584475581137</v>
      </c>
      <c r="I301">
        <f t="shared" si="30"/>
        <v>-5.0122867580464909</v>
      </c>
      <c r="K301">
        <f t="shared" si="31"/>
        <v>-0.62600869611778898</v>
      </c>
      <c r="M301">
        <f t="shared" si="32"/>
        <v>-0.62600869611778898</v>
      </c>
      <c r="N301" s="13">
        <f t="shared" si="33"/>
        <v>2.7788568656886074E-7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5.6872466922734271</v>
      </c>
      <c r="H302" s="10">
        <f t="shared" si="34"/>
        <v>-0.61783626514035228</v>
      </c>
      <c r="I302">
        <f t="shared" si="30"/>
        <v>-4.9426901211228182</v>
      </c>
      <c r="K302">
        <f t="shared" si="31"/>
        <v>-0.61738979120692861</v>
      </c>
      <c r="M302">
        <f t="shared" si="32"/>
        <v>-0.61738979120692861</v>
      </c>
      <c r="N302" s="13">
        <f t="shared" si="33"/>
        <v>1.993389732268077E-7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5.7010993697225532</v>
      </c>
      <c r="H303" s="10">
        <f t="shared" si="34"/>
        <v>-0.60925332362720097</v>
      </c>
      <c r="I303">
        <f t="shared" si="30"/>
        <v>-4.8740265890176078</v>
      </c>
      <c r="K303">
        <f t="shared" si="31"/>
        <v>-0.60888720690112885</v>
      </c>
      <c r="M303">
        <f t="shared" si="32"/>
        <v>-0.60888720690112885</v>
      </c>
      <c r="N303" s="13">
        <f t="shared" si="33"/>
        <v>1.3404145710976683E-7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5.714952047171673</v>
      </c>
      <c r="H304" s="10">
        <f t="shared" si="34"/>
        <v>-0.60078553493818043</v>
      </c>
      <c r="I304">
        <f t="shared" si="30"/>
        <v>-4.8062842795054435</v>
      </c>
      <c r="K304">
        <f t="shared" si="31"/>
        <v>-0.60049943994784505</v>
      </c>
      <c r="M304">
        <f t="shared" si="32"/>
        <v>-0.60049943994784505</v>
      </c>
      <c r="N304" s="13">
        <f t="shared" si="33"/>
        <v>8.1850343495003336E-8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5.7288047246208063</v>
      </c>
      <c r="H305" s="10">
        <f t="shared" si="34"/>
        <v>-0.5924314308904578</v>
      </c>
      <c r="I305">
        <f t="shared" si="30"/>
        <v>-4.7394514471236624</v>
      </c>
      <c r="K305">
        <f t="shared" si="31"/>
        <v>-0.59222500459123339</v>
      </c>
      <c r="M305">
        <f t="shared" si="32"/>
        <v>-0.59222500459123339</v>
      </c>
      <c r="N305" s="13">
        <f t="shared" si="33"/>
        <v>4.2611817011483506E-8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5.7426574020699332</v>
      </c>
      <c r="H306" s="10">
        <f t="shared" si="34"/>
        <v>-0.58418956025189472</v>
      </c>
      <c r="I306">
        <f t="shared" si="30"/>
        <v>-4.6735164820151578</v>
      </c>
      <c r="K306">
        <f t="shared" si="31"/>
        <v>-0.58406243242695832</v>
      </c>
      <c r="M306">
        <f t="shared" si="32"/>
        <v>-0.58406243242695832</v>
      </c>
      <c r="N306" s="13">
        <f t="shared" si="33"/>
        <v>1.6161483873060377E-8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5.7565100795190585</v>
      </c>
      <c r="H307" s="10">
        <f t="shared" si="34"/>
        <v>-0.57605848859575171</v>
      </c>
      <c r="I307">
        <f t="shared" si="30"/>
        <v>-4.6084679087660136</v>
      </c>
      <c r="K307">
        <f t="shared" si="31"/>
        <v>-0.57601027225617529</v>
      </c>
      <c r="M307">
        <f t="shared" si="32"/>
        <v>-0.57601027225617529</v>
      </c>
      <c r="N307" s="13">
        <f t="shared" si="33"/>
        <v>2.3248154021479089E-9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5.7703627569681784</v>
      </c>
      <c r="H308" s="10">
        <f t="shared" si="34"/>
        <v>-0.56803679815497821</v>
      </c>
      <c r="I308">
        <f t="shared" si="30"/>
        <v>-4.5442943852398257</v>
      </c>
      <c r="K308">
        <f t="shared" si="31"/>
        <v>-0.56806708993889254</v>
      </c>
      <c r="M308">
        <f t="shared" si="32"/>
        <v>-0.56806708993889254</v>
      </c>
      <c r="N308" s="13">
        <f t="shared" si="33"/>
        <v>9.1759217271294373E-10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5.7842154344173116</v>
      </c>
      <c r="H309" s="10">
        <f t="shared" si="34"/>
        <v>-0.56012308767605534</v>
      </c>
      <c r="I309">
        <f t="shared" si="30"/>
        <v>-4.4809847014084427</v>
      </c>
      <c r="K309">
        <f t="shared" si="31"/>
        <v>-0.56023146824671699</v>
      </c>
      <c r="M309">
        <f t="shared" si="32"/>
        <v>-0.56023146824671699</v>
      </c>
      <c r="N309" s="13">
        <f t="shared" si="33"/>
        <v>1.1746348096944492E-8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5.7980681118664377</v>
      </c>
      <c r="H310" s="10">
        <f t="shared" si="34"/>
        <v>-0.55231597227257168</v>
      </c>
      <c r="I310">
        <f t="shared" si="30"/>
        <v>-4.4185277781805734</v>
      </c>
      <c r="K310">
        <f t="shared" si="31"/>
        <v>-0.55250200671515048</v>
      </c>
      <c r="M310">
        <f t="shared" si="32"/>
        <v>-0.55250200671515048</v>
      </c>
      <c r="N310" s="13">
        <f t="shared" si="33"/>
        <v>3.4608813825608009E-8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5.8119207893155647</v>
      </c>
      <c r="H311" s="10">
        <f t="shared" si="34"/>
        <v>-0.54461408327847394</v>
      </c>
      <c r="I311">
        <f t="shared" si="30"/>
        <v>-4.3569126662277915</v>
      </c>
      <c r="K311">
        <f t="shared" si="31"/>
        <v>-0.54487732149538493</v>
      </c>
      <c r="M311">
        <f t="shared" si="32"/>
        <v>-0.54487732149538493</v>
      </c>
      <c r="N311" s="13">
        <f t="shared" si="33"/>
        <v>6.9294358842476439E-8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5.8257734667646837</v>
      </c>
      <c r="H312" s="10">
        <f t="shared" si="34"/>
        <v>-0.53701606810119229</v>
      </c>
      <c r="I312">
        <f t="shared" si="30"/>
        <v>-4.2961285448095383</v>
      </c>
      <c r="K312">
        <f t="shared" si="31"/>
        <v>-0.53735604520581715</v>
      </c>
      <c r="M312">
        <f t="shared" si="32"/>
        <v>-0.53735604520581715</v>
      </c>
      <c r="N312" s="13">
        <f t="shared" si="33"/>
        <v>1.1558443166910004E-7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5.839626144213816</v>
      </c>
      <c r="H313" s="10">
        <f t="shared" si="34"/>
        <v>-0.52952059007460794</v>
      </c>
      <c r="I313">
        <f t="shared" si="30"/>
        <v>-4.2361647205968636</v>
      </c>
      <c r="K313">
        <f t="shared" si="31"/>
        <v>-0.52993682678323628</v>
      </c>
      <c r="M313">
        <f t="shared" si="32"/>
        <v>-0.52993682678323628</v>
      </c>
      <c r="N313" s="13">
        <f t="shared" si="33"/>
        <v>1.7325299760975108E-7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5.853478821662943</v>
      </c>
      <c r="H314" s="10">
        <f t="shared" si="34"/>
        <v>-0.52212632831202355</v>
      </c>
      <c r="I314">
        <f t="shared" si="30"/>
        <v>-4.1770106264961884</v>
      </c>
      <c r="K314">
        <f t="shared" si="31"/>
        <v>-0.52261833133386715</v>
      </c>
      <c r="M314">
        <f t="shared" si="32"/>
        <v>-0.52261833133386715</v>
      </c>
      <c r="N314" s="13">
        <f t="shared" si="33"/>
        <v>2.4206697350323506E-7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5.8673314991120682</v>
      </c>
      <c r="H315" s="10">
        <f t="shared" si="34"/>
        <v>-0.51483197755907384</v>
      </c>
      <c r="I315">
        <f t="shared" si="30"/>
        <v>-4.1186558204725907</v>
      </c>
      <c r="K315">
        <f t="shared" si="31"/>
        <v>-0.51539923998420667</v>
      </c>
      <c r="M315">
        <f t="shared" si="32"/>
        <v>-0.51539923998420667</v>
      </c>
      <c r="N315" s="13">
        <f t="shared" si="33"/>
        <v>3.2178665896758032E-7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5.881184176561189</v>
      </c>
      <c r="H316" s="10">
        <f t="shared" si="34"/>
        <v>-0.50763624804675822</v>
      </c>
      <c r="I316">
        <f t="shared" si="30"/>
        <v>-4.0610899843740658</v>
      </c>
      <c r="K316">
        <f t="shared" si="31"/>
        <v>-0.50827824973182856</v>
      </c>
      <c r="M316">
        <f t="shared" si="32"/>
        <v>-0.50827824973182856</v>
      </c>
      <c r="N316" s="13">
        <f t="shared" si="33"/>
        <v>4.1216616363315212E-7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5.8950368540103213</v>
      </c>
      <c r="H317" s="10">
        <f t="shared" si="34"/>
        <v>-0.50053786534455769</v>
      </c>
      <c r="I317">
        <f t="shared" si="30"/>
        <v>-4.0043029227564615</v>
      </c>
      <c r="K317">
        <f t="shared" si="31"/>
        <v>-0.50125407329615235</v>
      </c>
      <c r="M317">
        <f t="shared" si="32"/>
        <v>-0.50125407329615235</v>
      </c>
      <c r="N317" s="13">
        <f t="shared" si="33"/>
        <v>5.1295382992741978E-7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5.9088895314594492</v>
      </c>
      <c r="H318" s="10">
        <f t="shared" si="34"/>
        <v>-0.49353557021378142</v>
      </c>
      <c r="I318">
        <f t="shared" si="30"/>
        <v>-3.9482845617102513</v>
      </c>
      <c r="K318">
        <f t="shared" si="31"/>
        <v>-0.49432543896929393</v>
      </c>
      <c r="M318">
        <f t="shared" si="32"/>
        <v>-0.49432543896929393</v>
      </c>
      <c r="N318" s="13">
        <f t="shared" si="33"/>
        <v>6.2389265093488571E-7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5.9227422089085744</v>
      </c>
      <c r="H319" s="10">
        <f t="shared" si="34"/>
        <v>-0.48662811846107645</v>
      </c>
      <c r="I319">
        <f t="shared" si="30"/>
        <v>-3.8930249476886116</v>
      </c>
      <c r="K319">
        <f t="shared" si="31"/>
        <v>-0.48749109046696287</v>
      </c>
      <c r="M319">
        <f t="shared" si="32"/>
        <v>-0.48749109046696287</v>
      </c>
      <c r="N319" s="13">
        <f t="shared" si="33"/>
        <v>7.4472068294363113E-7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5.9365948863576934</v>
      </c>
      <c r="H320" s="10">
        <f t="shared" si="34"/>
        <v>-0.47981428079226607</v>
      </c>
      <c r="I320">
        <f t="shared" si="30"/>
        <v>-3.8385142463381285</v>
      </c>
      <c r="K320">
        <f t="shared" si="31"/>
        <v>-0.48074978677956282</v>
      </c>
      <c r="M320">
        <f t="shared" si="32"/>
        <v>-0.48074978677956282</v>
      </c>
      <c r="N320" s="13">
        <f t="shared" si="33"/>
        <v>8.7517145226806231E-7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5.9504475638068275</v>
      </c>
      <c r="H321" s="10">
        <f t="shared" si="34"/>
        <v>-0.47309284266647422</v>
      </c>
      <c r="I321">
        <f t="shared" si="30"/>
        <v>-3.7847427413317938</v>
      </c>
      <c r="K321">
        <f t="shared" si="31"/>
        <v>-0.47410030202346071</v>
      </c>
      <c r="M321">
        <f t="shared" si="32"/>
        <v>-0.47410030202346071</v>
      </c>
      <c r="N321" s="13">
        <f t="shared" si="33"/>
        <v>1.0149743559796203E-6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5.9643002412559536</v>
      </c>
      <c r="H322" s="10">
        <f t="shared" si="34"/>
        <v>-0.46646260415067203</v>
      </c>
      <c r="I322">
        <f t="shared" si="30"/>
        <v>-3.7317008332053763</v>
      </c>
      <c r="K322">
        <f t="shared" si="31"/>
        <v>-0.46754142529257192</v>
      </c>
      <c r="M322">
        <f t="shared" si="32"/>
        <v>-0.46754142529257192</v>
      </c>
      <c r="N322" s="13">
        <f t="shared" si="33"/>
        <v>1.163855056210179E-6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5.9781529187050806</v>
      </c>
      <c r="H323" s="10">
        <f t="shared" si="34"/>
        <v>-0.45992237977456774</v>
      </c>
      <c r="I323">
        <f t="shared" si="30"/>
        <v>-3.6793790381965419</v>
      </c>
      <c r="K323">
        <f t="shared" si="31"/>
        <v>-0.46107196051017402</v>
      </c>
      <c r="M323">
        <f t="shared" si="32"/>
        <v>-0.46107196051017402</v>
      </c>
      <c r="N323" s="13">
        <f t="shared" si="33"/>
        <v>1.3215358676770793E-6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5.9920055961541996</v>
      </c>
      <c r="H324" s="10">
        <f t="shared" si="34"/>
        <v>-0.45347099838600097</v>
      </c>
      <c r="I324">
        <f t="shared" si="30"/>
        <v>-3.6277679870880077</v>
      </c>
      <c r="K324">
        <f t="shared" si="31"/>
        <v>-0.45469072628113222</v>
      </c>
      <c r="M324">
        <f t="shared" si="32"/>
        <v>-0.45469072628113222</v>
      </c>
      <c r="N324" s="13">
        <f t="shared" si="33"/>
        <v>1.4877361381613113E-6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6.0058582736033337</v>
      </c>
      <c r="H325" s="10">
        <f t="shared" si="34"/>
        <v>-0.44710730300679102</v>
      </c>
      <c r="I325">
        <f t="shared" si="30"/>
        <v>-3.5768584240543282</v>
      </c>
      <c r="K325">
        <f t="shared" si="31"/>
        <v>-0.44839655574447301</v>
      </c>
      <c r="M325">
        <f t="shared" si="32"/>
        <v>-0.44839655574447301</v>
      </c>
      <c r="N325" s="13">
        <f t="shared" si="33"/>
        <v>1.662172621620505E-6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6.0197109510524589</v>
      </c>
      <c r="H326" s="10">
        <f t="shared" si="34"/>
        <v>-0.44083015068916087</v>
      </c>
      <c r="I326">
        <f t="shared" si="30"/>
        <v>-3.526641205513287</v>
      </c>
      <c r="K326">
        <f t="shared" si="31"/>
        <v>-0.44218829642644841</v>
      </c>
      <c r="M326">
        <f t="shared" si="32"/>
        <v>-0.44218829642644841</v>
      </c>
      <c r="N326" s="13">
        <f t="shared" si="33"/>
        <v>1.84455984371232E-6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6.033563628501585</v>
      </c>
      <c r="H327" s="10">
        <f t="shared" si="34"/>
        <v>-0.43463841237265999</v>
      </c>
      <c r="I327">
        <f t="shared" si="30"/>
        <v>-3.4771072989812799</v>
      </c>
      <c r="K327">
        <f t="shared" si="31"/>
        <v>-0.43606481009400372</v>
      </c>
      <c r="M327">
        <f t="shared" si="32"/>
        <v>-0.43606481009400372</v>
      </c>
      <c r="N327" s="13">
        <f t="shared" si="33"/>
        <v>2.0346104594545872E-6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6.047416305950712</v>
      </c>
      <c r="H328" s="10">
        <f t="shared" si="34"/>
        <v>-0.42853097274172958</v>
      </c>
      <c r="I328">
        <f t="shared" si="30"/>
        <v>-3.4282477819338366</v>
      </c>
      <c r="K328">
        <f t="shared" si="31"/>
        <v>-0.43002497260881334</v>
      </c>
      <c r="M328">
        <f t="shared" si="32"/>
        <v>-0.43002497260881334</v>
      </c>
      <c r="N328" s="13">
        <f t="shared" si="33"/>
        <v>2.2320356028462979E-6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6.0612689833998372</v>
      </c>
      <c r="H329" s="10">
        <f t="shared" si="34"/>
        <v>-0.42250673008387823</v>
      </c>
      <c r="I329">
        <f t="shared" si="30"/>
        <v>-3.3800538406710259</v>
      </c>
      <c r="K329">
        <f t="shared" si="31"/>
        <v>-0.42406767378183952</v>
      </c>
      <c r="M329">
        <f t="shared" si="32"/>
        <v>-0.42406767378183952</v>
      </c>
      <c r="N329" s="13">
        <f t="shared" si="33"/>
        <v>2.4365452282050396E-6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6.0751216608489651</v>
      </c>
      <c r="H330" s="10">
        <f t="shared" si="34"/>
        <v>-0.41656459614851205</v>
      </c>
      <c r="I330">
        <f t="shared" si="30"/>
        <v>-3.3325167691880964</v>
      </c>
      <c r="K330">
        <f t="shared" si="31"/>
        <v>-0.41819181722847332</v>
      </c>
      <c r="M330">
        <f t="shared" si="32"/>
        <v>-0.41819181722847332</v>
      </c>
      <c r="N330" s="13">
        <f t="shared" si="33"/>
        <v>2.6478484430703278E-6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6.0889743382980903</v>
      </c>
      <c r="H331" s="10">
        <f t="shared" si="34"/>
        <v>-0.41070349600645617</v>
      </c>
      <c r="I331">
        <f t="shared" si="30"/>
        <v>-3.2856279680516494</v>
      </c>
      <c r="K331">
        <f t="shared" si="31"/>
        <v>-0.41239632022430051</v>
      </c>
      <c r="M331">
        <f t="shared" si="32"/>
        <v>-0.41239632022430051</v>
      </c>
      <c r="N331" s="13">
        <f t="shared" si="33"/>
        <v>2.8656538325202859E-6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6.1028270157472173</v>
      </c>
      <c r="H332" s="10">
        <f t="shared" si="34"/>
        <v>-0.40492236791018205</v>
      </c>
      <c r="I332">
        <f t="shared" si="30"/>
        <v>-3.2393789432814564</v>
      </c>
      <c r="K332">
        <f t="shared" si="31"/>
        <v>-0.40668011356149614</v>
      </c>
      <c r="M332">
        <f t="shared" si="32"/>
        <v>-0.40668011356149614</v>
      </c>
      <c r="N332" s="13">
        <f t="shared" si="33"/>
        <v>3.0896697747135978E-6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6.1166796931963434</v>
      </c>
      <c r="H333" s="10">
        <f t="shared" si="34"/>
        <v>-0.39922016315477626</v>
      </c>
      <c r="I333">
        <f t="shared" si="30"/>
        <v>-3.1937613052382101</v>
      </c>
      <c r="K333">
        <f t="shared" si="31"/>
        <v>-0.40104214140591177</v>
      </c>
      <c r="M333">
        <f t="shared" si="32"/>
        <v>-0.40104214140591177</v>
      </c>
      <c r="N333" s="13">
        <f t="shared" si="33"/>
        <v>3.3196047476107865E-6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6.1305323706454686</v>
      </c>
      <c r="H334" s="10">
        <f t="shared" si="34"/>
        <v>-0.39359584593966918</v>
      </c>
      <c r="I334">
        <f t="shared" si="30"/>
        <v>-3.1487667675173534</v>
      </c>
      <c r="K334">
        <f t="shared" si="31"/>
        <v>-0.39548136115485</v>
      </c>
      <c r="M334">
        <f t="shared" si="32"/>
        <v>-0.39548136115485</v>
      </c>
      <c r="N334" s="13">
        <f t="shared" si="33"/>
        <v>3.555167626678381E-6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6.1443850480945965</v>
      </c>
      <c r="H335" s="10">
        <f t="shared" si="34"/>
        <v>-0.38804839323114604</v>
      </c>
      <c r="I335">
        <f t="shared" si="30"/>
        <v>-3.1043871458491683</v>
      </c>
      <c r="K335">
        <f t="shared" si="31"/>
        <v>-0.38999674329557443</v>
      </c>
      <c r="M335">
        <f t="shared" si="32"/>
        <v>-0.38999674329557443</v>
      </c>
      <c r="N335" s="13">
        <f t="shared" si="33"/>
        <v>3.7960679735581296E-6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6.1582377255437217</v>
      </c>
      <c r="H336" s="10">
        <f t="shared" si="34"/>
        <v>-0.38257679462566685</v>
      </c>
      <c r="I336">
        <f t="shared" si="30"/>
        <v>-3.0606143570053348</v>
      </c>
      <c r="K336">
        <f t="shared" si="31"/>
        <v>-0.3845872712645787</v>
      </c>
      <c r="M336">
        <f t="shared" si="32"/>
        <v>-0.3845872712645787</v>
      </c>
      <c r="N336" s="13">
        <f t="shared" si="33"/>
        <v>4.0420163156102936E-6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6.1720904029928496</v>
      </c>
      <c r="H337" s="10">
        <f t="shared" si="34"/>
        <v>-0.37718005221400724</v>
      </c>
      <c r="I337">
        <f t="shared" si="30"/>
        <v>-3.017440417712058</v>
      </c>
      <c r="K337">
        <f t="shared" si="31"/>
        <v>-0.37925194130761825</v>
      </c>
      <c r="M337">
        <f t="shared" si="32"/>
        <v>-0.37925194130761825</v>
      </c>
      <c r="N337" s="13">
        <f t="shared" si="33"/>
        <v>4.2927244162242164E-6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6.1859430804419748</v>
      </c>
      <c r="H338" s="10">
        <f t="shared" si="34"/>
        <v>-0.37185718044624855</v>
      </c>
      <c r="I338">
        <f t="shared" si="30"/>
        <v>-2.9748574435699884</v>
      </c>
      <c r="K338">
        <f t="shared" si="31"/>
        <v>-0.37398976234056025</v>
      </c>
      <c r="M338">
        <f t="shared" si="32"/>
        <v>-0.37398976234056025</v>
      </c>
      <c r="N338" s="13">
        <f t="shared" si="33"/>
        <v>4.5479055359460896E-6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6.1997957578911018</v>
      </c>
      <c r="H339" s="10">
        <f t="shared" si="34"/>
        <v>-0.3666072059976252</v>
      </c>
      <c r="I339">
        <f t="shared" si="30"/>
        <v>-2.9328576479810016</v>
      </c>
      <c r="K339">
        <f t="shared" si="31"/>
        <v>-0.36879975581104002</v>
      </c>
      <c r="M339">
        <f t="shared" si="32"/>
        <v>-0.36879975581104002</v>
      </c>
      <c r="N339" s="13">
        <f t="shared" si="33"/>
        <v>4.807274684305378E-6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6.2136484353402279</v>
      </c>
      <c r="H340" s="10">
        <f t="shared" si="34"/>
        <v>-0.36142916763525518</v>
      </c>
      <c r="I340">
        <f t="shared" ref="I340:I403" si="37">H340*$E$6</f>
        <v>-2.8914333410820414</v>
      </c>
      <c r="K340">
        <f t="shared" ref="K340:K403" si="38">(1/2)*($L$9*$L$4*EXP(-$L$7*$O$6*(G340/$O$6-1))-($L$9*$L$6*EXP(-$L$5*$O$6*(G340/$O$6-1))))</f>
        <v>-0.36368095556096741</v>
      </c>
      <c r="M340">
        <f t="shared" ref="M340:M403" si="39">(1/2)*($L$9*$O$4*EXP(-$O$8*$O$6*(G340/$O$6-1))-($L$9*$O$7*EXP(-$O$5*$O$6*(G340/$O$6-1))))</f>
        <v>-0.36368095556096741</v>
      </c>
      <c r="N340" s="13">
        <f t="shared" ref="N340:N403" si="40">(M340-H340)^2*O340</f>
        <v>5.0705488623834065E-6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6.227501112789354</v>
      </c>
      <c r="H341" s="10">
        <f t="shared" ref="H341:H404" si="41">-(-$B$4)*(1+D341+$E$5*D341^3)*EXP(-D341)</f>
        <v>-0.35632211608576153</v>
      </c>
      <c r="I341">
        <f t="shared" si="37"/>
        <v>-2.8505769286860922</v>
      </c>
      <c r="K341">
        <f t="shared" si="38"/>
        <v>-0.35863240768989041</v>
      </c>
      <c r="M341">
        <f t="shared" si="39"/>
        <v>-0.35863240768989041</v>
      </c>
      <c r="N341" s="13">
        <f t="shared" si="40"/>
        <v>5.3374472961083842E-6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6.241353790238481</v>
      </c>
      <c r="H342" s="10">
        <f t="shared" si="41"/>
        <v>-0.35128511390380573</v>
      </c>
      <c r="I342">
        <f t="shared" si="37"/>
        <v>-2.8102809112304459</v>
      </c>
      <c r="K342">
        <f t="shared" si="38"/>
        <v>-0.35365317041923627</v>
      </c>
      <c r="M342">
        <f t="shared" si="39"/>
        <v>-0.35365317041923627</v>
      </c>
      <c r="N342" s="13">
        <f t="shared" si="40"/>
        <v>5.6076916602730262E-6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6.2552064676876062</v>
      </c>
      <c r="H343" s="10">
        <f t="shared" si="41"/>
        <v>-0.34631723534153985</v>
      </c>
      <c r="I343">
        <f t="shared" si="37"/>
        <v>-2.7705378827323188</v>
      </c>
      <c r="K343">
        <f t="shared" si="38"/>
        <v>-0.34874231395745003</v>
      </c>
      <c r="M343">
        <f t="shared" si="39"/>
        <v>-0.34874231395745003</v>
      </c>
      <c r="N343" s="13">
        <f t="shared" si="40"/>
        <v>5.8810062933448398E-6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6.2690591451367332</v>
      </c>
      <c r="H344" s="10">
        <f t="shared" si="41"/>
        <v>-0.34141756621899855</v>
      </c>
      <c r="I344">
        <f t="shared" si="37"/>
        <v>-2.7313405297519884</v>
      </c>
      <c r="K344">
        <f t="shared" si="38"/>
        <v>-0.34389892036603714</v>
      </c>
      <c r="M344">
        <f t="shared" si="39"/>
        <v>-0.34389892036603714</v>
      </c>
      <c r="N344" s="13">
        <f t="shared" si="40"/>
        <v>6.1571184030256319E-6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6.2829118225858593</v>
      </c>
      <c r="H345" s="10">
        <f t="shared" si="41"/>
        <v>-0.3365852037954325</v>
      </c>
      <c r="I345">
        <f t="shared" si="37"/>
        <v>-2.69268163036346</v>
      </c>
      <c r="K345">
        <f t="shared" si="38"/>
        <v>-0.3391220834265401</v>
      </c>
      <c r="M345">
        <f t="shared" si="39"/>
        <v>-0.3391220834265401</v>
      </c>
      <c r="N345" s="13">
        <f t="shared" si="40"/>
        <v>6.4357582627286456E-6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6.2967645000349863</v>
      </c>
      <c r="H346" s="10">
        <f t="shared" si="41"/>
        <v>-0.331819256641604</v>
      </c>
      <c r="I346">
        <f t="shared" si="37"/>
        <v>-2.654554053132832</v>
      </c>
      <c r="K346">
        <f t="shared" si="38"/>
        <v>-0.33441090850844379</v>
      </c>
      <c r="M346">
        <f t="shared" si="39"/>
        <v>-0.33441090850844379</v>
      </c>
      <c r="N346" s="13">
        <f t="shared" si="40"/>
        <v>6.7166593988941931E-6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6.3106171774841124</v>
      </c>
      <c r="H347" s="10">
        <f t="shared" si="41"/>
        <v>-0.32711884451304646</v>
      </c>
      <c r="I347">
        <f t="shared" si="37"/>
        <v>-2.6169507561043717</v>
      </c>
      <c r="K347">
        <f t="shared" si="38"/>
        <v>-0.3297645124380395</v>
      </c>
      <c r="M347">
        <f t="shared" si="39"/>
        <v>-0.3297645124380395</v>
      </c>
      <c r="N347" s="13">
        <f t="shared" si="40"/>
        <v>6.9995587693370036E-6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6.3244698549332377</v>
      </c>
      <c r="H348" s="10">
        <f t="shared" si="41"/>
        <v>-0.32248309822430338</v>
      </c>
      <c r="I348">
        <f t="shared" si="37"/>
        <v>-2.579864785794427</v>
      </c>
      <c r="K348">
        <f t="shared" si="38"/>
        <v>-0.32518202336824709</v>
      </c>
      <c r="M348">
        <f t="shared" si="39"/>
        <v>-0.32518202336824709</v>
      </c>
      <c r="N348" s="13">
        <f t="shared" si="40"/>
        <v>7.2841969326115704E-6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6.3383225323823655</v>
      </c>
      <c r="H349" s="10">
        <f t="shared" si="41"/>
        <v>-0.31791115952414856</v>
      </c>
      <c r="I349">
        <f t="shared" si="37"/>
        <v>-2.5432892761931885</v>
      </c>
      <c r="K349">
        <f t="shared" si="38"/>
        <v>-0.32066258064941244</v>
      </c>
      <c r="M349">
        <f t="shared" si="39"/>
        <v>-0.32066258064941244</v>
      </c>
      <c r="N349" s="13">
        <f t="shared" si="40"/>
        <v>7.5703182085483913E-6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6.3521752098314908</v>
      </c>
      <c r="H350" s="10">
        <f t="shared" si="41"/>
        <v>-0.31340218097180317</v>
      </c>
      <c r="I350">
        <f t="shared" si="37"/>
        <v>-2.5072174477744253</v>
      </c>
      <c r="K350">
        <f t="shared" si="38"/>
        <v>-0.31620533470109302</v>
      </c>
      <c r="M350">
        <f t="shared" si="39"/>
        <v>-0.31620533470109302</v>
      </c>
      <c r="N350" s="13">
        <f t="shared" si="40"/>
        <v>7.8576708300316126E-6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6.3660278872806186</v>
      </c>
      <c r="H351" s="10">
        <f t="shared" si="41"/>
        <v>-0.30895532581414753</v>
      </c>
      <c r="I351">
        <f t="shared" si="37"/>
        <v>-2.4716426065131802</v>
      </c>
      <c r="K351">
        <f t="shared" si="38"/>
        <v>-0.31180944688482681</v>
      </c>
      <c r="M351">
        <f t="shared" si="39"/>
        <v>-0.31180944688482681</v>
      </c>
      <c r="N351" s="13">
        <f t="shared" si="40"/>
        <v>8.1460070860954565E-6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6.3798805647297439</v>
      </c>
      <c r="H352" s="10">
        <f t="shared" si="41"/>
        <v>-0.30456976786394196</v>
      </c>
      <c r="I352">
        <f t="shared" si="37"/>
        <v>-2.4365581429115357</v>
      </c>
      <c r="K352">
        <f t="shared" si="38"/>
        <v>-0.30747408937791648</v>
      </c>
      <c r="M352">
        <f t="shared" si="39"/>
        <v>-0.30747408937791648</v>
      </c>
      <c r="N352" s="13">
        <f t="shared" si="40"/>
        <v>8.4350834565352309E-6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6.3937332421788708</v>
      </c>
      <c r="H353" s="10">
        <f t="shared" si="41"/>
        <v>-0.30024469137905524</v>
      </c>
      <c r="I353">
        <f t="shared" si="37"/>
        <v>-2.4019575310324419</v>
      </c>
      <c r="K353">
        <f t="shared" si="38"/>
        <v>-0.30319844504820831</v>
      </c>
      <c r="M353">
        <f t="shared" si="39"/>
        <v>-0.30319844504820831</v>
      </c>
      <c r="N353" s="13">
        <f t="shared" si="40"/>
        <v>8.7246607380352215E-6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6.407585919627997</v>
      </c>
      <c r="H354" s="10">
        <f t="shared" si="41"/>
        <v>-0.29597929094271169</v>
      </c>
      <c r="I354">
        <f t="shared" si="37"/>
        <v>-2.3678343275416935</v>
      </c>
      <c r="K354">
        <f t="shared" si="38"/>
        <v>-0.29898170732990209</v>
      </c>
      <c r="M354">
        <f t="shared" si="39"/>
        <v>-0.29898170732990209</v>
      </c>
      <c r="N354" s="13">
        <f t="shared" si="40"/>
        <v>9.0145041620694452E-6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6.4214385970771231</v>
      </c>
      <c r="H355" s="10">
        <f t="shared" si="41"/>
        <v>-0.29177277134475488</v>
      </c>
      <c r="I355">
        <f t="shared" si="37"/>
        <v>-2.334182170758039</v>
      </c>
      <c r="K355">
        <f t="shared" si="38"/>
        <v>-0.29482308010037322</v>
      </c>
      <c r="M355">
        <f t="shared" si="39"/>
        <v>-0.29482308010037322</v>
      </c>
      <c r="N355" s="13">
        <f t="shared" si="40"/>
        <v>9.3043835046019504E-6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6.43529127452625</v>
      </c>
      <c r="H356" s="10">
        <f t="shared" si="41"/>
        <v>-0.287624347463938</v>
      </c>
      <c r="I356">
        <f t="shared" si="37"/>
        <v>-2.300994779711504</v>
      </c>
      <c r="K356">
        <f t="shared" si="38"/>
        <v>-0.29072177755802847</v>
      </c>
      <c r="M356">
        <f t="shared" si="39"/>
        <v>-0.29072177755802847</v>
      </c>
      <c r="N356" s="13">
        <f t="shared" si="40"/>
        <v>9.5940731877772972E-6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6.4491439519753753</v>
      </c>
      <c r="H357" s="10">
        <f t="shared" si="41"/>
        <v>-0.28353324415123743</v>
      </c>
      <c r="I357">
        <f t="shared" si="37"/>
        <v>-2.2682659532098994</v>
      </c>
      <c r="K357">
        <f t="shared" si="38"/>
        <v>-0.28667702410119755</v>
      </c>
      <c r="M357">
        <f t="shared" si="39"/>
        <v>-0.28667702410119755</v>
      </c>
      <c r="N357" s="13">
        <f t="shared" si="40"/>
        <v>9.8833523737712786E-6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6.4629966294245023</v>
      </c>
      <c r="H358" s="10">
        <f t="shared" si="41"/>
        <v>-0.27949869611419731</v>
      </c>
      <c r="I358">
        <f t="shared" si="37"/>
        <v>-2.2359895689135785</v>
      </c>
      <c r="K358">
        <f t="shared" si="38"/>
        <v>-0.28268805420805487</v>
      </c>
      <c r="M358">
        <f t="shared" si="39"/>
        <v>-0.28268805420805487</v>
      </c>
      <c r="N358" s="13">
        <f t="shared" si="40"/>
        <v>1.0172005050854752E-5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6.4768493068736284</v>
      </c>
      <c r="H359" s="10">
        <f t="shared" si="41"/>
        <v>-0.27551994780230488</v>
      </c>
      <c r="I359">
        <f t="shared" si="37"/>
        <v>-2.204159582418439</v>
      </c>
      <c r="K359">
        <f t="shared" si="38"/>
        <v>-0.27875411231759317</v>
      </c>
      <c r="M359">
        <f t="shared" si="39"/>
        <v>-0.27875411231759317</v>
      </c>
      <c r="N359" s="13">
        <f t="shared" si="40"/>
        <v>1.0459820111949977E-5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6.4907019843227554</v>
      </c>
      <c r="H360" s="10">
        <f t="shared" si="41"/>
        <v>-0.27159625329339593</v>
      </c>
      <c r="I360">
        <f t="shared" si="37"/>
        <v>-2.1727700263471674</v>
      </c>
      <c r="K360">
        <f t="shared" si="38"/>
        <v>-0.27487445271163635</v>
      </c>
      <c r="M360">
        <f t="shared" si="39"/>
        <v>-0.27487445271163635</v>
      </c>
      <c r="N360" s="13">
        <f t="shared" si="40"/>
        <v>1.0746591425751855E-5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6.5045546617718815</v>
      </c>
      <c r="H361" s="10">
        <f t="shared" si="41"/>
        <v>-0.26772687618109681</v>
      </c>
      <c r="I361">
        <f t="shared" si="37"/>
        <v>-2.1418150094487745</v>
      </c>
      <c r="K361">
        <f t="shared" si="38"/>
        <v>-0.27104833939790302</v>
      </c>
      <c r="M361">
        <f t="shared" si="39"/>
        <v>-0.27104833939790302</v>
      </c>
      <c r="N361" s="13">
        <f t="shared" si="40"/>
        <v>1.1032117900596647E-5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6.5184073392210067</v>
      </c>
      <c r="H362" s="10">
        <f t="shared" si="41"/>
        <v>-0.26391108946329667</v>
      </c>
      <c r="I362">
        <f t="shared" si="37"/>
        <v>-2.1112887157063733</v>
      </c>
      <c r="K362">
        <f t="shared" si="38"/>
        <v>-0.26727504599411844</v>
      </c>
      <c r="M362">
        <f t="shared" si="39"/>
        <v>-0.26727504599411844</v>
      </c>
      <c r="N362" s="13">
        <f t="shared" si="40"/>
        <v>1.1316203541258483E-5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6.5322600166701337</v>
      </c>
      <c r="H363" s="10">
        <f t="shared" si="41"/>
        <v>-0.26014817543165653</v>
      </c>
      <c r="I363">
        <f t="shared" si="37"/>
        <v>-2.0811854034532522</v>
      </c>
      <c r="K363">
        <f t="shared" si="38"/>
        <v>-0.26355385561318001</v>
      </c>
      <c r="M363">
        <f t="shared" si="39"/>
        <v>-0.26355385561318001</v>
      </c>
      <c r="N363" s="13">
        <f t="shared" si="40"/>
        <v>1.1598657498821838E-5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6.5461126941192598</v>
      </c>
      <c r="H364" s="10">
        <f t="shared" si="41"/>
        <v>-0.2564374255621496</v>
      </c>
      <c r="I364">
        <f t="shared" si="37"/>
        <v>-2.0514994044971968</v>
      </c>
      <c r="K364">
        <f t="shared" si="38"/>
        <v>-0.25988406074937714</v>
      </c>
      <c r="M364">
        <f t="shared" si="39"/>
        <v>-0.25988406074937714</v>
      </c>
      <c r="N364" s="13">
        <f t="shared" si="40"/>
        <v>1.1879294113835036E-5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6.559965371568385</v>
      </c>
      <c r="H365" s="10">
        <f t="shared" si="41"/>
        <v>-0.25277814040663549</v>
      </c>
      <c r="I365">
        <f t="shared" si="37"/>
        <v>-2.0222251232530839</v>
      </c>
      <c r="K365">
        <f t="shared" si="38"/>
        <v>-0.25626496316566283</v>
      </c>
      <c r="M365">
        <f t="shared" si="39"/>
        <v>-0.25626496316566283</v>
      </c>
      <c r="N365" s="13">
        <f t="shared" si="40"/>
        <v>1.2157932952871042E-5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6.5738180490175129</v>
      </c>
      <c r="H366" s="10">
        <f t="shared" si="41"/>
        <v>-0.24916962948546545</v>
      </c>
      <c r="I366">
        <f t="shared" si="37"/>
        <v>-1.9933570358837236</v>
      </c>
      <c r="K366">
        <f t="shared" si="38"/>
        <v>-0.25269587378197983</v>
      </c>
      <c r="M366">
        <f t="shared" si="39"/>
        <v>-0.25269587378197983</v>
      </c>
      <c r="N366" s="13">
        <f t="shared" si="40"/>
        <v>1.2434398838700197E-5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6.5876707264666381</v>
      </c>
      <c r="H367" s="10">
        <f t="shared" si="41"/>
        <v>-0.24561121118111792</v>
      </c>
      <c r="I367">
        <f t="shared" si="37"/>
        <v>-1.9648896894489434</v>
      </c>
      <c r="K367">
        <f t="shared" si="38"/>
        <v>-0.24917611256464578</v>
      </c>
      <c r="M367">
        <f t="shared" si="39"/>
        <v>-0.24917611256464578</v>
      </c>
      <c r="N367" s="13">
        <f t="shared" si="40"/>
        <v>1.2708521874278834E-5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6.601523403915766</v>
      </c>
      <c r="H368" s="10">
        <f t="shared" si="41"/>
        <v>-0.24210221263286189</v>
      </c>
      <c r="I368">
        <f t="shared" si="37"/>
        <v>-1.9368177010628951</v>
      </c>
      <c r="K368">
        <f t="shared" si="38"/>
        <v>-0.24570500841678328</v>
      </c>
      <c r="M368">
        <f t="shared" si="39"/>
        <v>-0.24570500841678328</v>
      </c>
      <c r="N368" s="13">
        <f t="shared" si="40"/>
        <v>1.2980137460641757E-5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6.6153760813648912</v>
      </c>
      <c r="H369" s="10">
        <f t="shared" si="41"/>
        <v>-0.23864196963244669</v>
      </c>
      <c r="I369">
        <f t="shared" si="37"/>
        <v>-1.9091357570595735</v>
      </c>
      <c r="K369">
        <f t="shared" si="38"/>
        <v>-0.2422818990698147</v>
      </c>
      <c r="M369">
        <f t="shared" si="39"/>
        <v>-0.2422818990698147</v>
      </c>
      <c r="N369" s="13">
        <f t="shared" si="40"/>
        <v>1.3249086309018248E-5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6.6292287588140191</v>
      </c>
      <c r="H370" s="10">
        <f t="shared" si="41"/>
        <v>-0.23522982652081459</v>
      </c>
      <c r="I370">
        <f t="shared" si="37"/>
        <v>-1.8818386121665167</v>
      </c>
      <c r="K370">
        <f t="shared" si="38"/>
        <v>-0.23890613097599447</v>
      </c>
      <c r="M370">
        <f t="shared" si="39"/>
        <v>-0.23890613097599447</v>
      </c>
      <c r="N370" s="13">
        <f t="shared" si="40"/>
        <v>1.3515214447175472E-5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6.6430814362631443</v>
      </c>
      <c r="H371" s="10">
        <f t="shared" si="41"/>
        <v>-0.23186513608583495</v>
      </c>
      <c r="I371">
        <f t="shared" si="37"/>
        <v>-1.8549210886866796</v>
      </c>
      <c r="K371">
        <f t="shared" si="38"/>
        <v>-0.23557705920200758</v>
      </c>
      <c r="M371">
        <f t="shared" si="39"/>
        <v>-0.23557705920200758</v>
      </c>
      <c r="N371" s="13">
        <f t="shared" si="40"/>
        <v>1.3778373220376749E-5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6.6569341137122713</v>
      </c>
      <c r="H372" s="10">
        <f t="shared" si="41"/>
        <v>-0.22854725946105417</v>
      </c>
      <c r="I372">
        <f t="shared" si="37"/>
        <v>-1.8283780756884334</v>
      </c>
      <c r="K372">
        <f t="shared" si="38"/>
        <v>-0.23229404732359971</v>
      </c>
      <c r="M372">
        <f t="shared" si="39"/>
        <v>-0.23229404732359971</v>
      </c>
      <c r="N372" s="13">
        <f t="shared" si="40"/>
        <v>1.403841928691855E-5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6.6707867911613974</v>
      </c>
      <c r="H373" s="10">
        <f t="shared" si="41"/>
        <v>-0.22527556602546256</v>
      </c>
      <c r="I373">
        <f t="shared" si="37"/>
        <v>-1.8022045282037005</v>
      </c>
      <c r="K373">
        <f t="shared" si="38"/>
        <v>-0.22905646732126786</v>
      </c>
      <c r="M373">
        <f t="shared" si="39"/>
        <v>-0.22905646732126786</v>
      </c>
      <c r="N373" s="13">
        <f t="shared" si="40"/>
        <v>1.4295214608622197E-5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6.6846394686105226</v>
      </c>
      <c r="H374" s="10">
        <f t="shared" si="41"/>
        <v>-0.2220494333042681</v>
      </c>
      <c r="I374">
        <f t="shared" si="37"/>
        <v>-1.7763954664341448</v>
      </c>
      <c r="K374">
        <f t="shared" si="38"/>
        <v>-0.22586369947698356</v>
      </c>
      <c r="M374">
        <f t="shared" si="39"/>
        <v>-0.22586369947698356</v>
      </c>
      <c r="N374" s="13">
        <f t="shared" si="40"/>
        <v>1.4548626436321472E-5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6.6984921460596496</v>
      </c>
      <c r="H375" s="10">
        <f t="shared" si="41"/>
        <v>-0.21886824687068013</v>
      </c>
      <c r="I375">
        <f t="shared" si="37"/>
        <v>-1.750945974965441</v>
      </c>
      <c r="K375">
        <f t="shared" si="38"/>
        <v>-0.22271513227196016</v>
      </c>
      <c r="M375">
        <f t="shared" si="39"/>
        <v>-0.22271513227196016</v>
      </c>
      <c r="N375" s="13">
        <f t="shared" si="40"/>
        <v>1.4798527290581428E-5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6.7123448235087757</v>
      </c>
      <c r="H376" s="10">
        <f t="shared" si="41"/>
        <v>-0.21573140024869292</v>
      </c>
      <c r="I376">
        <f t="shared" si="37"/>
        <v>-1.7258512019895433</v>
      </c>
      <c r="K376">
        <f t="shared" si="38"/>
        <v>-0.21961016228546074</v>
      </c>
      <c r="M376">
        <f t="shared" si="39"/>
        <v>-0.21961016228546074</v>
      </c>
      <c r="N376" s="13">
        <f t="shared" si="40"/>
        <v>1.5044794937871238E-5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6.7261975009579027</v>
      </c>
      <c r="H377" s="10">
        <f t="shared" si="41"/>
        <v>-0.21263829481686883</v>
      </c>
      <c r="I377">
        <f t="shared" si="37"/>
        <v>-1.7011063585349506</v>
      </c>
      <c r="K377">
        <f t="shared" si="38"/>
        <v>-0.21654819409463222</v>
      </c>
      <c r="M377">
        <f t="shared" si="39"/>
        <v>-0.21654819409463222</v>
      </c>
      <c r="N377" s="13">
        <f t="shared" si="40"/>
        <v>1.5287312362254678E-5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6.7400501784070288</v>
      </c>
      <c r="H378" s="10">
        <f t="shared" si="41"/>
        <v>-0.20958833971311386</v>
      </c>
      <c r="I378">
        <f t="shared" si="37"/>
        <v>-1.6767067177049109</v>
      </c>
      <c r="K378">
        <f t="shared" si="38"/>
        <v>-0.21352864017537579</v>
      </c>
      <c r="M378">
        <f t="shared" si="39"/>
        <v>-0.21352864017537579</v>
      </c>
      <c r="N378" s="13">
        <f t="shared" si="40"/>
        <v>1.5525967732901586E-5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6.753902855856154</v>
      </c>
      <c r="H379" s="10">
        <f t="shared" si="41"/>
        <v>-0.20658095174044291</v>
      </c>
      <c r="I379">
        <f t="shared" si="37"/>
        <v>-1.6526476139235433</v>
      </c>
      <c r="K379">
        <f t="shared" si="38"/>
        <v>-0.21055092080423987</v>
      </c>
      <c r="M379">
        <f t="shared" si="39"/>
        <v>-0.21055092080423987</v>
      </c>
      <c r="N379" s="13">
        <f t="shared" si="40"/>
        <v>1.5760654367504893E-5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6.7677555333052819</v>
      </c>
      <c r="H380" s="10">
        <f t="shared" si="41"/>
        <v>-0.20361555527372743</v>
      </c>
      <c r="I380">
        <f t="shared" si="37"/>
        <v>-1.6289244421898195</v>
      </c>
      <c r="K380">
        <f t="shared" si="38"/>
        <v>-0.20761446396133409</v>
      </c>
      <c r="M380">
        <f t="shared" si="39"/>
        <v>-0.20761446396133409</v>
      </c>
      <c r="N380" s="13">
        <f t="shared" si="40"/>
        <v>1.5991270691816032E-5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6.7816082107544071</v>
      </c>
      <c r="H381" s="10">
        <f t="shared" si="41"/>
        <v>-0.20069158216742303</v>
      </c>
      <c r="I381">
        <f t="shared" si="37"/>
        <v>-1.6055326573393842</v>
      </c>
      <c r="K381">
        <f t="shared" si="38"/>
        <v>-0.20471870523426572</v>
      </c>
      <c r="M381">
        <f t="shared" si="39"/>
        <v>-0.20471870523426572</v>
      </c>
      <c r="N381" s="13">
        <f t="shared" si="40"/>
        <v>1.6217720195496485E-5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6.7954608882035341</v>
      </c>
      <c r="H382" s="10">
        <f t="shared" si="41"/>
        <v>-0.19780847166426901</v>
      </c>
      <c r="I382">
        <f t="shared" si="37"/>
        <v>-1.5824677733141521</v>
      </c>
      <c r="K382">
        <f t="shared" si="38"/>
        <v>-0.20186308772308115</v>
      </c>
      <c r="M382">
        <f t="shared" si="39"/>
        <v>-0.20186308772308115</v>
      </c>
      <c r="N382" s="13">
        <f t="shared" si="40"/>
        <v>1.6439911384377231E-5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6.8093135656526602</v>
      </c>
      <c r="H383" s="10">
        <f t="shared" si="41"/>
        <v>-0.19496567030495612</v>
      </c>
      <c r="I383">
        <f t="shared" si="37"/>
        <v>-1.559725362439649</v>
      </c>
      <c r="K383">
        <f t="shared" si="38"/>
        <v>-0.19904706194622074</v>
      </c>
      <c r="M383">
        <f t="shared" si="39"/>
        <v>-0.19904706194622074</v>
      </c>
      <c r="N383" s="13">
        <f t="shared" si="40"/>
        <v>1.6657757729384663E-5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6.8231662431017854</v>
      </c>
      <c r="H384" s="10">
        <f t="shared" si="41"/>
        <v>-0.19216263183875679</v>
      </c>
      <c r="I384">
        <f t="shared" si="37"/>
        <v>-1.5373010547100543</v>
      </c>
      <c r="K384">
        <f t="shared" si="38"/>
        <v>-0.19627008574747409</v>
      </c>
      <c r="M384">
        <f t="shared" si="39"/>
        <v>-0.19627008574747409</v>
      </c>
      <c r="N384" s="13">
        <f t="shared" si="40"/>
        <v>1.687117761223708E-5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6.8370189205509133</v>
      </c>
      <c r="H385" s="10">
        <f t="shared" si="41"/>
        <v>-0.18939881713511061</v>
      </c>
      <c r="I385">
        <f t="shared" si="37"/>
        <v>-1.5151905370808849</v>
      </c>
      <c r="K385">
        <f t="shared" si="38"/>
        <v>-0.19353162420393283</v>
      </c>
      <c r="M385">
        <f t="shared" si="39"/>
        <v>-0.19353162420393283</v>
      </c>
      <c r="N385" s="13">
        <f t="shared" si="40"/>
        <v>1.7080094268106859E-5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6.8508715980000385</v>
      </c>
      <c r="H386" s="10">
        <f t="shared" si="41"/>
        <v>-0.18667369409616119</v>
      </c>
      <c r="I386">
        <f t="shared" si="37"/>
        <v>-1.4933895527692895</v>
      </c>
      <c r="K386">
        <f t="shared" si="38"/>
        <v>-0.19083114953493685</v>
      </c>
      <c r="M386">
        <f t="shared" si="39"/>
        <v>-0.19083114953493685</v>
      </c>
      <c r="N386" s="13">
        <f t="shared" si="40"/>
        <v>1.7284435725405307E-5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6.8647242754491664</v>
      </c>
      <c r="H387" s="10">
        <f t="shared" si="41"/>
        <v>-0.18398673757023609</v>
      </c>
      <c r="I387">
        <f t="shared" si="37"/>
        <v>-1.4718939005618887</v>
      </c>
      <c r="K387">
        <f t="shared" si="38"/>
        <v>-0.18816814101200291</v>
      </c>
      <c r="M387">
        <f t="shared" si="39"/>
        <v>-0.18816814101200291</v>
      </c>
      <c r="N387" s="13">
        <f t="shared" si="40"/>
        <v>1.7484134742819391E-5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6.8785769528982916</v>
      </c>
      <c r="H388" s="10">
        <f t="shared" si="41"/>
        <v>-0.18133742926626645</v>
      </c>
      <c r="I388">
        <f t="shared" si="37"/>
        <v>-1.4506994341301316</v>
      </c>
      <c r="K388">
        <f t="shared" si="38"/>
        <v>-0.18554208486974183</v>
      </c>
      <c r="M388">
        <f t="shared" si="39"/>
        <v>-0.18554208486974183</v>
      </c>
      <c r="N388" s="13">
        <f t="shared" si="40"/>
        <v>1.7679128743836933E-5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6.8924296303474186</v>
      </c>
      <c r="H389" s="10">
        <f t="shared" si="41"/>
        <v>-0.17872525766913649</v>
      </c>
      <c r="I389">
        <f t="shared" si="37"/>
        <v>-1.429802061353092</v>
      </c>
      <c r="K389">
        <f t="shared" si="38"/>
        <v>-0.18295247421774025</v>
      </c>
      <c r="M389">
        <f t="shared" si="39"/>
        <v>-0.18295247421774025</v>
      </c>
      <c r="N389" s="13">
        <f t="shared" si="40"/>
        <v>1.7869359748789414E-5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6.9062823077965447</v>
      </c>
      <c r="H390" s="10">
        <f t="shared" si="41"/>
        <v>-0.17614971795596046</v>
      </c>
      <c r="I390">
        <f t="shared" si="37"/>
        <v>-1.4091977436476837</v>
      </c>
      <c r="K390">
        <f t="shared" si="38"/>
        <v>-0.18039880895342075</v>
      </c>
      <c r="M390">
        <f t="shared" si="39"/>
        <v>-0.18039880895342075</v>
      </c>
      <c r="N390" s="13">
        <f t="shared" si="40"/>
        <v>1.8054774304698098E-5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6.9201349852456717</v>
      </c>
      <c r="H391" s="10">
        <f t="shared" si="41"/>
        <v>-0.17361031191327667</v>
      </c>
      <c r="I391">
        <f t="shared" si="37"/>
        <v>-1.3888824953062133</v>
      </c>
      <c r="K391">
        <f t="shared" si="38"/>
        <v>-0.17788059567585807</v>
      </c>
      <c r="M391">
        <f t="shared" si="39"/>
        <v>-0.17788059567585807</v>
      </c>
      <c r="N391" s="13">
        <f t="shared" si="40"/>
        <v>1.8235323412966364E-5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6.9339876626947978</v>
      </c>
      <c r="H392" s="10">
        <f t="shared" si="41"/>
        <v>-0.1711065478551555</v>
      </c>
      <c r="I392">
        <f t="shared" si="37"/>
        <v>-1.368852382841244</v>
      </c>
      <c r="K392">
        <f t="shared" si="38"/>
        <v>-0.175397347600556</v>
      </c>
      <c r="M392">
        <f t="shared" si="39"/>
        <v>-0.175397347600556</v>
      </c>
      <c r="N392" s="13">
        <f t="shared" si="40"/>
        <v>1.8410962455129024E-5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6.947840340143923</v>
      </c>
      <c r="H393" s="10">
        <f t="shared" si="41"/>
        <v>-0.16863794054221162</v>
      </c>
      <c r="I393">
        <f t="shared" si="37"/>
        <v>-1.349103524337693</v>
      </c>
      <c r="K393">
        <f t="shared" si="38"/>
        <v>-0.17294858447517167</v>
      </c>
      <c r="M393">
        <f t="shared" si="39"/>
        <v>-0.17294858447517167</v>
      </c>
      <c r="N393" s="13">
        <f t="shared" si="40"/>
        <v>1.8581651116765248E-5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6.96169301759305</v>
      </c>
      <c r="H394" s="10">
        <f t="shared" si="41"/>
        <v>-0.16620401110151686</v>
      </c>
      <c r="I394">
        <f t="shared" si="37"/>
        <v>-1.3296320888121349</v>
      </c>
      <c r="K394">
        <f t="shared" si="38"/>
        <v>-0.17053383249618406</v>
      </c>
      <c r="M394">
        <f t="shared" si="39"/>
        <v>-0.17053383249618406</v>
      </c>
      <c r="N394" s="13">
        <f t="shared" si="40"/>
        <v>1.8747353309717812E-5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6.9755456950421761</v>
      </c>
      <c r="H395" s="10">
        <f t="shared" si="41"/>
        <v>-0.1638042869474034</v>
      </c>
      <c r="I395">
        <f t="shared" si="37"/>
        <v>-1.3104342955792272</v>
      </c>
      <c r="K395">
        <f t="shared" si="38"/>
        <v>-0.16815262422650176</v>
      </c>
      <c r="M395">
        <f t="shared" si="39"/>
        <v>-0.16815262422650176</v>
      </c>
      <c r="N395" s="13">
        <f t="shared" si="40"/>
        <v>1.8908037092796556E-5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6.9893983724913031</v>
      </c>
      <c r="H396" s="10">
        <f t="shared" si="41"/>
        <v>-0.16143830170315418</v>
      </c>
      <c r="I396">
        <f t="shared" si="37"/>
        <v>-1.2915064136252334</v>
      </c>
      <c r="K396">
        <f t="shared" si="38"/>
        <v>-0.16580449851399734</v>
      </c>
      <c r="M396">
        <f t="shared" si="39"/>
        <v>-0.16580449851399734</v>
      </c>
      <c r="N396" s="13">
        <f t="shared" si="40"/>
        <v>1.9063674591016975E-5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7.0032510499404292</v>
      </c>
      <c r="H397" s="10">
        <f t="shared" si="41"/>
        <v>-0.15910559512356978</v>
      </c>
      <c r="I397">
        <f t="shared" si="37"/>
        <v>-1.2728447609885583</v>
      </c>
      <c r="K397">
        <f t="shared" si="38"/>
        <v>-0.16348900041096859</v>
      </c>
      <c r="M397">
        <f t="shared" si="39"/>
        <v>-0.16348900041096859</v>
      </c>
      <c r="N397" s="13">
        <f t="shared" si="40"/>
        <v>1.921424191359581E-5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7.0171037273895545</v>
      </c>
      <c r="H398" s="10">
        <f t="shared" si="41"/>
        <v>-0.15680571301840873</v>
      </c>
      <c r="I398">
        <f t="shared" si="37"/>
        <v>-1.2544457041472699</v>
      </c>
      <c r="K398">
        <f t="shared" si="38"/>
        <v>-0.16120568109451436</v>
      </c>
      <c r="M398">
        <f t="shared" si="39"/>
        <v>-0.16120568109451436</v>
      </c>
      <c r="N398" s="13">
        <f t="shared" si="40"/>
        <v>1.9359719070748643E-5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7.0309564048386823</v>
      </c>
      <c r="H399" s="10">
        <f t="shared" si="41"/>
        <v>-0.15453820717669026</v>
      </c>
      <c r="I399">
        <f t="shared" si="37"/>
        <v>-1.2363056574135221</v>
      </c>
      <c r="K399">
        <f t="shared" si="38"/>
        <v>-0.1589540977878211</v>
      </c>
      <c r="M399">
        <f t="shared" si="39"/>
        <v>-0.1589540977878211</v>
      </c>
      <c r="N399" s="13">
        <f t="shared" si="40"/>
        <v>1.9500089889473557E-5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7.0448090822878076</v>
      </c>
      <c r="H400" s="10">
        <f t="shared" si="41"/>
        <v>-0.15230263529185589</v>
      </c>
      <c r="I400">
        <f t="shared" si="37"/>
        <v>-1.2184210823348471</v>
      </c>
      <c r="K400">
        <f t="shared" si="38"/>
        <v>-0.15673381368235334</v>
      </c>
      <c r="M400">
        <f t="shared" si="39"/>
        <v>-0.15673381368235334</v>
      </c>
      <c r="N400" s="13">
        <f t="shared" si="40"/>
        <v>1.9635341928411553E-5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7.0586617597369354</v>
      </c>
      <c r="H401" s="10">
        <f t="shared" si="41"/>
        <v>-0.15009856088778017</v>
      </c>
      <c r="I401">
        <f t="shared" si="37"/>
        <v>-1.2007884871022414</v>
      </c>
      <c r="K401">
        <f t="shared" si="38"/>
        <v>-0.15454439786093735</v>
      </c>
      <c r="M401">
        <f t="shared" si="39"/>
        <v>-0.15454439786093735</v>
      </c>
      <c r="N401" s="13">
        <f t="shared" si="40"/>
        <v>1.9765466391891346E-5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7.0725144371860607</v>
      </c>
      <c r="H402" s="10">
        <f t="shared" si="41"/>
        <v>-0.1479255532456254</v>
      </c>
      <c r="I402">
        <f t="shared" si="37"/>
        <v>-1.1834044259650032</v>
      </c>
      <c r="K402">
        <f t="shared" si="38"/>
        <v>-0.15238542522173648</v>
      </c>
      <c r="M402">
        <f t="shared" si="39"/>
        <v>-0.15238542522173648</v>
      </c>
      <c r="N402" s="13">
        <f t="shared" si="40"/>
        <v>1.9890458043300996E-5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7.0863671146351876</v>
      </c>
      <c r="H403" s="10">
        <f t="shared" si="41"/>
        <v>-0.14578318733153117</v>
      </c>
      <c r="I403">
        <f t="shared" si="37"/>
        <v>-1.1662654986522494</v>
      </c>
      <c r="K403">
        <f t="shared" si="38"/>
        <v>-0.15025647640310519</v>
      </c>
      <c r="M403">
        <f t="shared" si="39"/>
        <v>-0.15025647640310519</v>
      </c>
      <c r="N403" s="13">
        <f t="shared" si="40"/>
        <v>2.0010315117863521E-5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7.1002197920843138</v>
      </c>
      <c r="H404" s="10">
        <f t="shared" si="41"/>
        <v>-0.14367104372513367</v>
      </c>
      <c r="I404">
        <f t="shared" ref="I404:I467" si="44">H404*$E$6</f>
        <v>-1.1493683498010694</v>
      </c>
      <c r="K404">
        <f t="shared" ref="K404:K467" si="45">(1/2)*($L$9*$L$4*EXP(-$L$7*$O$6*(G404/$O$6-1))-($L$9*$L$6*EXP(-$L$5*$O$6*(G404/$O$6-1))))</f>
        <v>-0.14815713770932021</v>
      </c>
      <c r="M404">
        <f t="shared" ref="M404:M467" si="46">(1/2)*($L$9*$O$4*EXP(-$O$8*$O$6*(G404/$O$6-1))-($L$9*$O$7*EXP(-$O$5*$O$6*(G404/$O$6-1))))</f>
        <v>-0.14815713770932021</v>
      </c>
      <c r="N404" s="13">
        <f t="shared" ref="N404:N467" si="47">(M404-H404)^2*O404</f>
        <v>2.0125039234954615E-5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7.1140724695334407</v>
      </c>
      <c r="H405" s="10">
        <f t="shared" ref="H405:H469" si="48">-(-$B$4)*(1+D405+$E$5*D405^3)*EXP(-D405)</f>
        <v>-0.14158870854890568</v>
      </c>
      <c r="I405">
        <f t="shared" si="44"/>
        <v>-1.1327096683912454</v>
      </c>
      <c r="K405">
        <f t="shared" si="45"/>
        <v>-0.14608700103717653</v>
      </c>
      <c r="M405">
        <f t="shared" si="46"/>
        <v>-0.14608700103717653</v>
      </c>
      <c r="N405" s="13">
        <f t="shared" si="47"/>
        <v>2.0234635310034001E-5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7.1279251469825669</v>
      </c>
      <c r="H406" s="10">
        <f t="shared" si="48"/>
        <v>-0.13953577339831147</v>
      </c>
      <c r="I406">
        <f t="shared" si="44"/>
        <v>-1.1162861871864918</v>
      </c>
      <c r="K406">
        <f t="shared" si="45"/>
        <v>-0.14404566380344491</v>
      </c>
      <c r="M406">
        <f t="shared" si="46"/>
        <v>-0.14404566380344491</v>
      </c>
      <c r="N406" s="13">
        <f t="shared" si="47"/>
        <v>2.0339111466314694E-5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7.1417778244316921</v>
      </c>
      <c r="H407" s="10">
        <f t="shared" si="48"/>
        <v>-0.13751183527276767</v>
      </c>
      <c r="I407">
        <f t="shared" si="44"/>
        <v>-1.1000946821821413</v>
      </c>
      <c r="K407">
        <f t="shared" si="45"/>
        <v>-0.1420327288731803</v>
      </c>
      <c r="M407">
        <f t="shared" si="46"/>
        <v>-0.1420327288731803</v>
      </c>
      <c r="N407" s="13">
        <f t="shared" si="47"/>
        <v>2.0438478946251911E-5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7.1556305018808191</v>
      </c>
      <c r="H408" s="10">
        <f t="shared" si="48"/>
        <v>-0.1355164965074051</v>
      </c>
      <c r="I408">
        <f t="shared" si="44"/>
        <v>-1.0841319720592408</v>
      </c>
      <c r="K408">
        <f t="shared" si="45"/>
        <v>-0.14004780448887635</v>
      </c>
      <c r="M408">
        <f t="shared" si="46"/>
        <v>-0.14004780448887635</v>
      </c>
      <c r="N408" s="13">
        <f t="shared" si="47"/>
        <v>2.0532752022945052E-5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7.1694831793299452</v>
      </c>
      <c r="H409" s="10">
        <f t="shared" si="48"/>
        <v>-0.13354936470562245</v>
      </c>
      <c r="I409">
        <f t="shared" si="44"/>
        <v>-1.0683949176449796</v>
      </c>
      <c r="K409">
        <f t="shared" si="45"/>
        <v>-0.13809050420045843</v>
      </c>
      <c r="M409">
        <f t="shared" si="46"/>
        <v>-0.13809050420045843</v>
      </c>
      <c r="N409" s="13">
        <f t="shared" si="47"/>
        <v>2.0621947911559157E-5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7.1833358567790713</v>
      </c>
      <c r="H410" s="10">
        <f t="shared" si="48"/>
        <v>-0.13161005267242465</v>
      </c>
      <c r="I410">
        <f t="shared" si="44"/>
        <v>-1.0528804213793972</v>
      </c>
      <c r="K410">
        <f t="shared" si="45"/>
        <v>-0.13616044679610509</v>
      </c>
      <c r="M410">
        <f t="shared" si="46"/>
        <v>-0.13616044679610509</v>
      </c>
      <c r="N410" s="13">
        <f t="shared" si="47"/>
        <v>2.0706086680825483E-5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7.1971885342281983</v>
      </c>
      <c r="H411" s="10">
        <f t="shared" si="48"/>
        <v>-0.12969817834854044</v>
      </c>
      <c r="I411">
        <f t="shared" si="44"/>
        <v>-1.0375854267883236</v>
      </c>
      <c r="K411">
        <f t="shared" si="45"/>
        <v>-0.1342572562338939</v>
      </c>
      <c r="M411">
        <f t="shared" si="46"/>
        <v>-0.1342572562338939</v>
      </c>
      <c r="N411" s="13">
        <f t="shared" si="47"/>
        <v>2.0785191164718903E-5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7.2110412116773235</v>
      </c>
      <c r="H412" s="10">
        <f t="shared" si="48"/>
        <v>-0.1278133647453091</v>
      </c>
      <c r="I412">
        <f t="shared" si="44"/>
        <v>-1.0225069179624728</v>
      </c>
      <c r="K412">
        <f t="shared" si="45"/>
        <v>-0.13238056157426301</v>
      </c>
      <c r="M412">
        <f t="shared" si="46"/>
        <v>-0.13238056157426301</v>
      </c>
      <c r="N412" s="13">
        <f t="shared" si="47"/>
        <v>2.0859286874406569E-5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7.2248938891264505</v>
      </c>
      <c r="H413" s="10">
        <f t="shared" si="48"/>
        <v>-0.125955239880332</v>
      </c>
      <c r="I413">
        <f t="shared" si="44"/>
        <v>-1.007641919042656</v>
      </c>
      <c r="K413">
        <f t="shared" si="45"/>
        <v>-0.13052999691327882</v>
      </c>
      <c r="M413">
        <f t="shared" si="46"/>
        <v>-0.13052999691327882</v>
      </c>
      <c r="N413" s="13">
        <f t="shared" si="47"/>
        <v>2.0928401910496434E-5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7.2387465665755766</v>
      </c>
      <c r="H414" s="10">
        <f t="shared" si="48"/>
        <v>-0.12412343671387907</v>
      </c>
      <c r="I414">
        <f t="shared" si="44"/>
        <v>-0.99298749371103257</v>
      </c>
      <c r="K414">
        <f t="shared" si="45"/>
        <v>-0.12870520131670754</v>
      </c>
      <c r="M414">
        <f t="shared" si="46"/>
        <v>-0.12870520131670754</v>
      </c>
      <c r="N414" s="13">
        <f t="shared" si="47"/>
        <v>2.0992566875731924E-5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7.2525992440247027</v>
      </c>
      <c r="H415" s="10">
        <f t="shared" si="48"/>
        <v>-0.12231759308604528</v>
      </c>
      <c r="I415">
        <f t="shared" si="44"/>
        <v>-0.97854074468836227</v>
      </c>
      <c r="K415">
        <f t="shared" si="45"/>
        <v>-0.12690581875487672</v>
      </c>
      <c r="M415">
        <f t="shared" si="46"/>
        <v>-0.12690581875487672</v>
      </c>
      <c r="N415" s="13">
        <f t="shared" si="47"/>
        <v>2.1051814788123678E-5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7.2664519214738297</v>
      </c>
      <c r="H416" s="10">
        <f t="shared" si="48"/>
        <v>-0.12053735165464746</v>
      </c>
      <c r="I416">
        <f t="shared" si="44"/>
        <v>-0.9642988132371797</v>
      </c>
      <c r="K416">
        <f t="shared" si="45"/>
        <v>-0.12513149803832441</v>
      </c>
      <c r="M416">
        <f t="shared" si="46"/>
        <v>-0.12513149803832441</v>
      </c>
      <c r="N416" s="13">
        <f t="shared" si="47"/>
        <v>2.1106180994651948E-5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7.2803045989229558</v>
      </c>
      <c r="H417" s="10">
        <f t="shared" si="48"/>
        <v>-0.11878235983385736</v>
      </c>
      <c r="I417">
        <f t="shared" si="44"/>
        <v>-0.9502588786708589</v>
      </c>
      <c r="K417">
        <f t="shared" si="45"/>
        <v>-0.12338189275422655</v>
      </c>
      <c r="M417">
        <f t="shared" si="46"/>
        <v>-0.12338189275422655</v>
      </c>
      <c r="N417" s="13">
        <f t="shared" si="47"/>
        <v>2.1155703085559902E-5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7.2941572763720828</v>
      </c>
      <c r="H418" s="10">
        <f t="shared" si="48"/>
        <v>-0.11705226973356007</v>
      </c>
      <c r="I418">
        <f t="shared" si="44"/>
        <v>-0.93641815786848059</v>
      </c>
      <c r="K418">
        <f t="shared" si="45"/>
        <v>-0.12165666120359393</v>
      </c>
      <c r="M418">
        <f t="shared" si="46"/>
        <v>-0.12165666120359393</v>
      </c>
      <c r="N418" s="13">
        <f t="shared" si="47"/>
        <v>2.1200420809320556E-5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7.308009953821208</v>
      </c>
      <c r="H419" s="10">
        <f t="shared" si="48"/>
        <v>-0.1153467380994341</v>
      </c>
      <c r="I419">
        <f t="shared" si="44"/>
        <v>-0.92277390479547283</v>
      </c>
      <c r="K419">
        <f t="shared" si="45"/>
        <v>-0.11995546633923414</v>
      </c>
      <c r="M419">
        <f t="shared" si="46"/>
        <v>-0.11995546633923414</v>
      </c>
      <c r="N419" s="13">
        <f t="shared" si="47"/>
        <v>2.1240375988330314E-5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7.3218626312703359</v>
      </c>
      <c r="H420" s="10">
        <f t="shared" si="48"/>
        <v>-0.11366542625374328</v>
      </c>
      <c r="I420">
        <f t="shared" si="44"/>
        <v>-0.90932341002994621</v>
      </c>
      <c r="K420">
        <f t="shared" si="45"/>
        <v>-0.11827797570446819</v>
      </c>
      <c r="M420">
        <f t="shared" si="46"/>
        <v>-0.11827797570446819</v>
      </c>
      <c r="N420" s="13">
        <f t="shared" si="47"/>
        <v>2.1275612435382663E-5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7.3357153087194611</v>
      </c>
      <c r="H421" s="10">
        <f t="shared" si="48"/>
        <v>-0.11200800003683536</v>
      </c>
      <c r="I421">
        <f t="shared" si="44"/>
        <v>-0.89606400029468292</v>
      </c>
      <c r="K421">
        <f t="shared" si="45"/>
        <v>-0.11662386137259763</v>
      </c>
      <c r="M421">
        <f t="shared" si="46"/>
        <v>-0.11662386137259763</v>
      </c>
      <c r="N421" s="13">
        <f t="shared" si="47"/>
        <v>2.1306175870984994E-5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7.3495679861685881</v>
      </c>
      <c r="H422" s="10">
        <f t="shared" si="48"/>
        <v>-0.11037412974933858</v>
      </c>
      <c r="I422">
        <f t="shared" si="44"/>
        <v>-0.88299303799470863</v>
      </c>
      <c r="K422">
        <f t="shared" si="45"/>
        <v>-0.11499279988710907</v>
      </c>
      <c r="M422">
        <f t="shared" si="46"/>
        <v>-0.11499279988710907</v>
      </c>
      <c r="N422" s="13">
        <f t="shared" si="47"/>
        <v>2.1332113841532919E-5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7.3634206636177142</v>
      </c>
      <c r="H423" s="10">
        <f t="shared" si="48"/>
        <v>-0.10876349009505064</v>
      </c>
      <c r="I423">
        <f t="shared" si="44"/>
        <v>-0.87010792076040511</v>
      </c>
      <c r="K423">
        <f t="shared" si="45"/>
        <v>-0.11338447220261762</v>
      </c>
      <c r="M423">
        <f t="shared" si="46"/>
        <v>-0.11338447220261762</v>
      </c>
      <c r="N423" s="13">
        <f t="shared" si="47"/>
        <v>2.1353475638454157E-5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7.3772733410668403</v>
      </c>
      <c r="H424" s="10">
        <f t="shared" si="48"/>
        <v>-0.10717576012451127</v>
      </c>
      <c r="I424">
        <f t="shared" si="44"/>
        <v>-0.85740608099609017</v>
      </c>
      <c r="K424">
        <f t="shared" si="45"/>
        <v>-0.1117985636265323</v>
      </c>
      <c r="M424">
        <f t="shared" si="46"/>
        <v>-0.1117985636265323</v>
      </c>
      <c r="N424" s="13">
        <f t="shared" si="47"/>
        <v>2.1370312218297904E-5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7.3911260185159664</v>
      </c>
      <c r="H425" s="10">
        <f t="shared" si="48"/>
        <v>-0.10561062317925368</v>
      </c>
      <c r="I425">
        <f t="shared" si="44"/>
        <v>-0.84488498543402946</v>
      </c>
      <c r="K425">
        <f t="shared" si="45"/>
        <v>-0.11023476376144302</v>
      </c>
      <c r="M425">
        <f t="shared" si="46"/>
        <v>-0.11023476376144302</v>
      </c>
      <c r="N425" s="13">
        <f t="shared" si="47"/>
        <v>2.1382676123850344E-5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7.4049786959650925</v>
      </c>
      <c r="H426" s="10">
        <f t="shared" si="48"/>
        <v>-0.10406776683672535</v>
      </c>
      <c r="I426">
        <f t="shared" si="44"/>
        <v>-0.83254213469380278</v>
      </c>
      <c r="K426">
        <f t="shared" si="45"/>
        <v>-0.10869276644821843</v>
      </c>
      <c r="M426">
        <f t="shared" si="46"/>
        <v>-0.10869276644821843</v>
      </c>
      <c r="N426" s="13">
        <f t="shared" si="47"/>
        <v>2.139062140631117E-5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7.4188313734142195</v>
      </c>
      <c r="H427" s="10">
        <f t="shared" si="48"/>
        <v>-0.10254688285587346</v>
      </c>
      <c r="I427">
        <f t="shared" si="44"/>
        <v>-0.82037506284698769</v>
      </c>
      <c r="K427">
        <f t="shared" si="45"/>
        <v>-0.10717226970980841</v>
      </c>
      <c r="M427">
        <f t="shared" si="46"/>
        <v>-0.10717226970980841</v>
      </c>
      <c r="N427" s="13">
        <f t="shared" si="47"/>
        <v>2.1394203548554214E-5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7.4326840508633456</v>
      </c>
      <c r="H428" s="10">
        <f t="shared" si="48"/>
        <v>-0.10104766712338639</v>
      </c>
      <c r="I428">
        <f t="shared" si="44"/>
        <v>-0.80838133698709114</v>
      </c>
      <c r="K428">
        <f t="shared" si="45"/>
        <v>-0.10567297569574444</v>
      </c>
      <c r="M428">
        <f t="shared" si="46"/>
        <v>-0.10567297569574444</v>
      </c>
      <c r="N428" s="13">
        <f t="shared" si="47"/>
        <v>2.1393479389528813E-5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7.4465367283124726</v>
      </c>
      <c r="H429" s="10">
        <f t="shared" si="48"/>
        <v>-9.9569819600585849E-2</v>
      </c>
      <c r="I429">
        <f t="shared" si="44"/>
        <v>-0.79655855680468679</v>
      </c>
      <c r="K429">
        <f t="shared" si="45"/>
        <v>-0.10419459062732782</v>
      </c>
      <c r="M429">
        <f t="shared" si="46"/>
        <v>-0.10419459062732782</v>
      </c>
      <c r="N429" s="13">
        <f t="shared" si="47"/>
        <v>2.1388507049791971E-5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7.4603894057615987</v>
      </c>
      <c r="H430" s="10">
        <f t="shared" si="48"/>
        <v>-9.8113044270960972E-2</v>
      </c>
      <c r="I430">
        <f t="shared" si="44"/>
        <v>-0.78490435416768778</v>
      </c>
      <c r="K430">
        <f t="shared" si="45"/>
        <v>-0.10273682474350411</v>
      </c>
      <c r="M430">
        <f t="shared" si="46"/>
        <v>-0.10273682474350411</v>
      </c>
      <c r="N430" s="13">
        <f t="shared" si="47"/>
        <v>2.1379345858271242E-5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7.4742420832107248</v>
      </c>
      <c r="H431" s="10">
        <f t="shared" si="48"/>
        <v>-9.6677049088339975E-2</v>
      </c>
      <c r="I431">
        <f t="shared" si="44"/>
        <v>-0.7734163927067198</v>
      </c>
      <c r="K431">
        <f t="shared" si="45"/>
        <v>-0.10129939224740959</v>
      </c>
      <c r="M431">
        <f t="shared" si="46"/>
        <v>-0.10129939224740959</v>
      </c>
      <c r="N431" s="13">
        <f t="shared" si="47"/>
        <v>2.1366056280197711E-5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7.4880947606598509</v>
      </c>
      <c r="H432" s="10">
        <f t="shared" si="48"/>
        <v>-9.5261545925690264E-2</v>
      </c>
      <c r="I432">
        <f t="shared" si="44"/>
        <v>-0.76209236740552211</v>
      </c>
      <c r="K432">
        <f t="shared" si="45"/>
        <v>-9.9882011253588587E-2</v>
      </c>
      <c r="M432">
        <f t="shared" si="46"/>
        <v>-9.9882011253588587E-2</v>
      </c>
      <c r="N432" s="13">
        <f t="shared" si="47"/>
        <v>2.1348699846310565E-5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7.501947438108977</v>
      </c>
      <c r="H433" s="10">
        <f t="shared" si="48"/>
        <v>-9.3866250524541658E-2</v>
      </c>
      <c r="I433">
        <f t="shared" si="44"/>
        <v>-0.75093000419633327</v>
      </c>
      <c r="K433">
        <f t="shared" si="45"/>
        <v>-9.8484403735871223E-2</v>
      </c>
      <c r="M433">
        <f t="shared" si="46"/>
        <v>-9.8484403735871223E-2</v>
      </c>
      <c r="N433" s="13">
        <f t="shared" si="47"/>
        <v>2.1327339083313573E-5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7.515800115558104</v>
      </c>
      <c r="H434" s="10">
        <f t="shared" si="48"/>
        <v>-9.2490882445026221E-2</v>
      </c>
      <c r="I434">
        <f t="shared" si="44"/>
        <v>-0.73992705956020977</v>
      </c>
      <c r="K434">
        <f t="shared" si="45"/>
        <v>-9.710629547590556E-2</v>
      </c>
      <c r="M434">
        <f t="shared" si="46"/>
        <v>-9.710629547590556E-2</v>
      </c>
      <c r="N434" s="13">
        <f t="shared" si="47"/>
        <v>2.1302037445610811E-5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7.5296527930072301</v>
      </c>
      <c r="H435" s="10">
        <f t="shared" si="48"/>
        <v>-9.1135165016526715E-2</v>
      </c>
      <c r="I435">
        <f t="shared" si="44"/>
        <v>-0.72908132013221372</v>
      </c>
      <c r="K435">
        <f t="shared" si="45"/>
        <v>-9.5747416012337272E-2</v>
      </c>
      <c r="M435">
        <f t="shared" si="46"/>
        <v>-9.5747416012337272E-2</v>
      </c>
      <c r="N435" s="13">
        <f t="shared" si="47"/>
        <v>2.1272859248355476E-5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7.5435054704563562</v>
      </c>
      <c r="H436" s="10">
        <f t="shared" si="48"/>
        <v>-8.9798825288928658E-2</v>
      </c>
      <c r="I436">
        <f t="shared" si="44"/>
        <v>-0.71839060231142926</v>
      </c>
      <c r="K436">
        <f t="shared" si="45"/>
        <v>-9.4407498590628941E-2</v>
      </c>
      <c r="M436">
        <f t="shared" si="46"/>
        <v>-9.4407498590628941E-2</v>
      </c>
      <c r="N436" s="13">
        <f t="shared" si="47"/>
        <v>2.1239869601804991E-5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7.5573581479054823</v>
      </c>
      <c r="H437" s="10">
        <f t="shared" si="48"/>
        <v>-8.8481593984468337E-2</v>
      </c>
      <c r="I437">
        <f t="shared" si="44"/>
        <v>-0.7078527518757467</v>
      </c>
      <c r="K437">
        <f t="shared" si="45"/>
        <v>-9.3086280113513359E-2</v>
      </c>
      <c r="M437">
        <f t="shared" si="46"/>
        <v>-9.3086280113513359E-2</v>
      </c>
      <c r="N437" s="13">
        <f t="shared" si="47"/>
        <v>2.1203134347019624E-5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7.5712108253546093</v>
      </c>
      <c r="H438" s="10">
        <f t="shared" si="48"/>
        <v>-8.718320545017097E-2</v>
      </c>
      <c r="I438">
        <f t="shared" si="44"/>
        <v>-0.69746564360136776</v>
      </c>
      <c r="K438">
        <f t="shared" si="45"/>
        <v>-9.1783501092072756E-2</v>
      </c>
      <c r="M438">
        <f t="shared" si="46"/>
        <v>-9.1783501092072756E-2</v>
      </c>
      <c r="N438" s="13">
        <f t="shared" si="47"/>
        <v>2.1162719992900564E-5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7.5850635028037354</v>
      </c>
      <c r="H439" s="10">
        <f t="shared" si="48"/>
        <v>-8.5903397610871901E-2</v>
      </c>
      <c r="I439">
        <f t="shared" si="44"/>
        <v>-0.68722718088697521</v>
      </c>
      <c r="K439">
        <f t="shared" si="45"/>
        <v>-9.0498905597438131E-2</v>
      </c>
      <c r="M439">
        <f t="shared" si="46"/>
        <v>-9.0498905597438131E-2</v>
      </c>
      <c r="N439" s="13">
        <f t="shared" si="47"/>
        <v>2.1118693654594006E-5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7.5989161802528615</v>
      </c>
      <c r="H440" s="10">
        <f t="shared" si="48"/>
        <v>-8.4641911922815449E-2</v>
      </c>
      <c r="I440">
        <f t="shared" si="44"/>
        <v>-0.67713529538252359</v>
      </c>
      <c r="K440">
        <f t="shared" si="45"/>
        <v>-8.9232241213100333E-2</v>
      </c>
      <c r="M440">
        <f t="shared" si="46"/>
        <v>-8.9232241213100333E-2</v>
      </c>
      <c r="N440" s="13">
        <f t="shared" si="47"/>
        <v>2.1071122993247323E-5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7.6127688577019885</v>
      </c>
      <c r="H441" s="10">
        <f t="shared" si="48"/>
        <v>-8.3398493327823509E-2</v>
      </c>
      <c r="I441">
        <f t="shared" si="44"/>
        <v>-0.66718794662258807</v>
      </c>
      <c r="K441">
        <f t="shared" si="45"/>
        <v>-8.7983258987827995E-2</v>
      </c>
      <c r="M441">
        <f t="shared" si="46"/>
        <v>-8.7983258987827995E-2</v>
      </c>
      <c r="N441" s="13">
        <f t="shared" si="47"/>
        <v>2.1020076157156372E-5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7.6266215351511137</v>
      </c>
      <c r="H442" s="10">
        <f t="shared" si="48"/>
        <v>-8.2172890208029564E-2</v>
      </c>
      <c r="I442">
        <f t="shared" si="44"/>
        <v>-0.65738312166423651</v>
      </c>
      <c r="K442">
        <f t="shared" si="45"/>
        <v>-8.6751713389184124E-2</v>
      </c>
      <c r="M442">
        <f t="shared" si="46"/>
        <v>-8.6751713389184124E-2</v>
      </c>
      <c r="N442" s="13">
        <f t="shared" si="47"/>
        <v>2.096562172427836E-5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7.6404742126002416</v>
      </c>
      <c r="H443" s="10">
        <f t="shared" si="48"/>
        <v>-8.0964854341169623E-2</v>
      </c>
      <c r="I443">
        <f t="shared" si="44"/>
        <v>-0.64771883472935698</v>
      </c>
      <c r="K443">
        <f t="shared" si="45"/>
        <v>-8.5537362257635377E-2</v>
      </c>
      <c r="M443">
        <f t="shared" si="46"/>
        <v>-8.5537362257635377E-2</v>
      </c>
      <c r="N443" s="13">
        <f t="shared" si="47"/>
        <v>2.0907828646141991E-5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7.6543268900493668</v>
      </c>
      <c r="H444" s="10">
        <f t="shared" si="48"/>
        <v>-7.9774140856426271E-2</v>
      </c>
      <c r="I444">
        <f t="shared" si="44"/>
        <v>-0.63819312685141016</v>
      </c>
      <c r="K444">
        <f t="shared" si="45"/>
        <v>-8.4339966761247345E-2</v>
      </c>
      <c r="M444">
        <f t="shared" si="46"/>
        <v>-8.4339966761247345E-2</v>
      </c>
      <c r="N444" s="13">
        <f t="shared" si="47"/>
        <v>2.0846766193135186E-5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7.6681795674984938</v>
      </c>
      <c r="H445" s="10">
        <f t="shared" si="48"/>
        <v>-7.860050819081732E-2</v>
      </c>
      <c r="I445">
        <f t="shared" si="44"/>
        <v>-0.62880406552653856</v>
      </c>
      <c r="K445">
        <f t="shared" si="45"/>
        <v>-8.3159291350958148E-2</v>
      </c>
      <c r="M445">
        <f t="shared" si="46"/>
        <v>-8.3159291350958148E-2</v>
      </c>
      <c r="N445" s="13">
        <f t="shared" si="47"/>
        <v>2.0782503901183595E-5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7.6820322449476199</v>
      </c>
      <c r="H446" s="10">
        <f t="shared" si="48"/>
        <v>-7.7443718046124876E-2</v>
      </c>
      <c r="I446">
        <f t="shared" si="44"/>
        <v>-0.61954974436899901</v>
      </c>
      <c r="K446">
        <f t="shared" si="45"/>
        <v>-8.1995103716426473E-2</v>
      </c>
      <c r="M446">
        <f t="shared" si="46"/>
        <v>-8.1995103716426473E-2</v>
      </c>
      <c r="N446" s="13">
        <f t="shared" si="47"/>
        <v>2.0715111519826716E-5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7.695884922396746</v>
      </c>
      <c r="H447" s="10">
        <f t="shared" si="48"/>
        <v>-7.6303535346357351E-2</v>
      </c>
      <c r="I447">
        <f t="shared" si="44"/>
        <v>-0.61042828277085881</v>
      </c>
      <c r="K447">
        <f t="shared" si="45"/>
        <v>-8.0847174742443836E-2</v>
      </c>
      <c r="M447">
        <f t="shared" si="46"/>
        <v>-8.0847174742443836E-2</v>
      </c>
      <c r="N447" s="13">
        <f t="shared" si="47"/>
        <v>2.0644658961669161E-5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7.709737599845873</v>
      </c>
      <c r="H448" s="10">
        <f t="shared" si="48"/>
        <v>-7.5179728195739606E-2</v>
      </c>
      <c r="I448">
        <f t="shared" si="44"/>
        <v>-0.60143782556591685</v>
      </c>
      <c r="K448">
        <f t="shared" si="45"/>
        <v>-7.9715278465907896E-2</v>
      </c>
      <c r="M448">
        <f t="shared" si="46"/>
        <v>-7.9715278465907896E-2</v>
      </c>
      <c r="N448" s="13">
        <f t="shared" si="47"/>
        <v>2.0571216253223648E-5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7.7235902772949991</v>
      </c>
      <c r="H449" s="10">
        <f t="shared" si="48"/>
        <v>-7.4072067837223879E-2</v>
      </c>
      <c r="I449">
        <f t="shared" si="44"/>
        <v>-0.59257654269779103</v>
      </c>
      <c r="K449">
        <f t="shared" si="45"/>
        <v>-7.8599192033348836E-2</v>
      </c>
      <c r="M449">
        <f t="shared" si="46"/>
        <v>-7.8599192033348836E-2</v>
      </c>
      <c r="N449" s="13">
        <f t="shared" si="47"/>
        <v>2.049485348714004E-5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7.7374429547441252</v>
      </c>
      <c r="H450" s="10">
        <f t="shared" si="48"/>
        <v>-7.2980328611517306E-2</v>
      </c>
      <c r="I450">
        <f t="shared" si="44"/>
        <v>-0.58384262889213845</v>
      </c>
      <c r="K450">
        <f t="shared" si="45"/>
        <v>-7.7498695659002095E-2</v>
      </c>
      <c r="M450">
        <f t="shared" si="46"/>
        <v>-7.7498695659002095E-2</v>
      </c>
      <c r="N450" s="13">
        <f t="shared" si="47"/>
        <v>2.041564077579641E-5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7.7512956321932514</v>
      </c>
      <c r="H451" s="10">
        <f t="shared" si="48"/>
        <v>-7.1904287916618265E-2</v>
      </c>
      <c r="I451">
        <f t="shared" si="44"/>
        <v>-0.57523430333294612</v>
      </c>
      <c r="K451">
        <f t="shared" si="45"/>
        <v>-7.6413572583422573E-2</v>
      </c>
      <c r="M451">
        <f t="shared" si="46"/>
        <v>-7.6413572583422573E-2</v>
      </c>
      <c r="N451" s="13">
        <f t="shared" si="47"/>
        <v>2.0333648206276442E-5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7.7651483096423783</v>
      </c>
      <c r="H452" s="10">
        <f t="shared" si="48"/>
        <v>-7.0843726167857529E-2</v>
      </c>
      <c r="I452">
        <f t="shared" si="44"/>
        <v>-0.56674980934286023</v>
      </c>
      <c r="K452">
        <f t="shared" si="45"/>
        <v>-7.5343609032632611E-2</v>
      </c>
      <c r="M452">
        <f t="shared" si="46"/>
        <v>-7.5343609032632611E-2</v>
      </c>
      <c r="N452" s="13">
        <f t="shared" si="47"/>
        <v>2.0248945796696397E-5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7.7790009870915044</v>
      </c>
      <c r="H453" s="10">
        <f t="shared" si="48"/>
        <v>-6.9798426758436991E-2</v>
      </c>
      <c r="I453">
        <f t="shared" si="44"/>
        <v>-0.55838741406749592</v>
      </c>
      <c r="K453">
        <f t="shared" si="45"/>
        <v>-7.4288594177798845E-2</v>
      </c>
      <c r="M453">
        <f t="shared" si="46"/>
        <v>-7.4288594177798845E-2</v>
      </c>
      <c r="N453" s="13">
        <f t="shared" si="47"/>
        <v>2.0161603453898693E-5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7.7928536645406306</v>
      </c>
      <c r="H454" s="10">
        <f t="shared" si="48"/>
        <v>-6.8768176020461397E-2</v>
      </c>
      <c r="I454">
        <f t="shared" si="44"/>
        <v>-0.55014540816369117</v>
      </c>
      <c r="K454">
        <f t="shared" si="45"/>
        <v>-7.32483200954301E-2</v>
      </c>
      <c r="M454">
        <f t="shared" si="46"/>
        <v>-7.32483200954301E-2</v>
      </c>
      <c r="N454" s="13">
        <f t="shared" si="47"/>
        <v>2.0071690932477178E-5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7.8067063419897575</v>
      </c>
      <c r="H455" s="10">
        <f t="shared" si="48"/>
        <v>-6.7752763186456441E-2</v>
      </c>
      <c r="I455">
        <f t="shared" si="44"/>
        <v>-0.54202210549165153</v>
      </c>
      <c r="K455">
        <f t="shared" si="45"/>
        <v>-7.2222581728092108E-2</v>
      </c>
      <c r="M455">
        <f t="shared" si="46"/>
        <v>-7.2222581728092108E-2</v>
      </c>
      <c r="N455" s="13">
        <f t="shared" si="47"/>
        <v>1.9979277795150005E-5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7.8205590194388828</v>
      </c>
      <c r="H456" s="10">
        <f t="shared" si="48"/>
        <v>-6.6751980351368617E-2</v>
      </c>
      <c r="I456">
        <f t="shared" si="44"/>
        <v>-0.53401584281094894</v>
      </c>
      <c r="K456">
        <f t="shared" si="45"/>
        <v>-7.1211176845631982E-2</v>
      </c>
      <c r="M456">
        <f t="shared" si="46"/>
        <v>-7.1211176845631982E-2</v>
      </c>
      <c r="N456" s="13">
        <f t="shared" si="47"/>
        <v>1.9884433374450683E-5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7.8344116968880098</v>
      </c>
      <c r="H457" s="10">
        <f t="shared" si="48"/>
        <v>-6.5765622435040319E-2</v>
      </c>
      <c r="I457">
        <f t="shared" si="44"/>
        <v>-0.52612497948032255</v>
      </c>
      <c r="K457">
        <f t="shared" si="45"/>
        <v>-7.0213906006905691E-2</v>
      </c>
      <c r="M457">
        <f t="shared" si="46"/>
        <v>-7.0213906006905691E-2</v>
      </c>
      <c r="N457" s="13">
        <f t="shared" si="47"/>
        <v>1.978722673572735E-5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7.8482643743371359</v>
      </c>
      <c r="H458" s="10">
        <f t="shared" si="48"/>
        <v>-6.4793487145155274E-2</v>
      </c>
      <c r="I458">
        <f t="shared" si="44"/>
        <v>-0.51834789716124219</v>
      </c>
      <c r="K458">
        <f t="shared" si="45"/>
        <v>-6.9230572522005068E-2</v>
      </c>
      <c r="M458">
        <f t="shared" si="46"/>
        <v>-6.9230572522005068E-2</v>
      </c>
      <c r="N458" s="13">
        <f t="shared" si="47"/>
        <v>1.9687726641454286E-5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7.8621170517862629</v>
      </c>
      <c r="H459" s="10">
        <f t="shared" si="48"/>
        <v>-6.383537494064892E-2</v>
      </c>
      <c r="I459">
        <f t="shared" si="44"/>
        <v>-0.51068299952519136</v>
      </c>
      <c r="K459">
        <f t="shared" si="45"/>
        <v>-6.8260982414975108E-2</v>
      </c>
      <c r="M459">
        <f t="shared" si="46"/>
        <v>-6.8260982414975108E-2</v>
      </c>
      <c r="N459" s="13">
        <f t="shared" si="47"/>
        <v>1.9586001516811818E-5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7.875969729235389</v>
      </c>
      <c r="H460" s="10">
        <f t="shared" si="48"/>
        <v>-6.2891088995577632E-2</v>
      </c>
      <c r="I460">
        <f t="shared" si="44"/>
        <v>-0.50312871196462106</v>
      </c>
      <c r="K460">
        <f t="shared" si="45"/>
        <v>-6.7304944387018756E-2</v>
      </c>
      <c r="M460">
        <f t="shared" si="46"/>
        <v>-6.7304944387018756E-2</v>
      </c>
      <c r="N460" s="13">
        <f t="shared" si="47"/>
        <v>1.9482119416553876E-5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7.8898224066845142</v>
      </c>
      <c r="H461" s="10">
        <f t="shared" si="48"/>
        <v>-6.1960435163442441E-2</v>
      </c>
      <c r="I461">
        <f t="shared" si="44"/>
        <v>-0.49568348130753953</v>
      </c>
      <c r="K461">
        <f t="shared" si="45"/>
        <v>-6.6362269780181449E-2</v>
      </c>
      <c r="M461">
        <f t="shared" si="46"/>
        <v>-6.6362269780181449E-2</v>
      </c>
      <c r="N461" s="13">
        <f t="shared" si="47"/>
        <v>1.9376147993121845E-5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7.9036750841336412</v>
      </c>
      <c r="H462" s="10">
        <f t="shared" si="48"/>
        <v>-6.1043221941960935E-2</v>
      </c>
      <c r="I462">
        <f t="shared" si="44"/>
        <v>-0.48834577553568748</v>
      </c>
      <c r="K462">
        <f t="shared" si="45"/>
        <v>-6.5432772541510545E-2</v>
      </c>
      <c r="M462">
        <f t="shared" si="46"/>
        <v>-6.5432772541510545E-2</v>
      </c>
      <c r="N462" s="13">
        <f t="shared" si="47"/>
        <v>1.9268154466006344E-5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7.9175277615827673</v>
      </c>
      <c r="H463" s="10">
        <f t="shared" si="48"/>
        <v>-6.0139260438283097E-2</v>
      </c>
      <c r="I463">
        <f t="shared" si="44"/>
        <v>-0.48111408350626478</v>
      </c>
      <c r="K463">
        <f t="shared" si="45"/>
        <v>-6.451626918768355E-2</v>
      </c>
      <c r="M463">
        <f t="shared" si="46"/>
        <v>-6.451626918768355E-2</v>
      </c>
      <c r="N463" s="13">
        <f t="shared" si="47"/>
        <v>1.915820559232812E-5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7.9313804390318943</v>
      </c>
      <c r="H464" s="10">
        <f t="shared" si="48"/>
        <v>-5.9248364334644768E-2</v>
      </c>
      <c r="I464">
        <f t="shared" si="44"/>
        <v>-0.47398691467715814</v>
      </c>
      <c r="K464">
        <f t="shared" si="45"/>
        <v>-6.3612578770099945E-2</v>
      </c>
      <c r="M464">
        <f t="shared" si="46"/>
        <v>-6.3612578770099945E-2</v>
      </c>
      <c r="N464" s="13">
        <f t="shared" si="47"/>
        <v>1.9046367638635348E-5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7.9452331164810204</v>
      </c>
      <c r="H465" s="10">
        <f t="shared" si="48"/>
        <v>-5.8370349854454801E-2</v>
      </c>
      <c r="I465">
        <f t="shared" si="44"/>
        <v>-0.4669627988356384</v>
      </c>
      <c r="K465">
        <f t="shared" si="45"/>
        <v>-6.2721522840430616E-2</v>
      </c>
      <c r="M465">
        <f t="shared" si="46"/>
        <v>-6.2721522840430616E-2</v>
      </c>
      <c r="N465" s="13">
        <f t="shared" si="47"/>
        <v>1.8932706353885692E-5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7.9590857939301474</v>
      </c>
      <c r="H466" s="10">
        <f t="shared" si="48"/>
        <v>-5.7505035728809627E-2</v>
      </c>
      <c r="I466">
        <f t="shared" si="44"/>
        <v>-0.46004028583047701</v>
      </c>
      <c r="K466">
        <f t="shared" si="45"/>
        <v>-6.1842925416619322E-2</v>
      </c>
      <c r="M466">
        <f t="shared" si="46"/>
        <v>-6.1842925416619322E-2</v>
      </c>
      <c r="N466" s="13">
        <f t="shared" si="47"/>
        <v>1.88172869436057E-5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7.9729384713792726</v>
      </c>
      <c r="H467" s="10">
        <f t="shared" si="48"/>
        <v>-5.6652243163431246E-2</v>
      </c>
      <c r="I467">
        <f t="shared" si="44"/>
        <v>-0.45321794530744997</v>
      </c>
      <c r="K467">
        <f t="shared" si="45"/>
        <v>-6.0976612949331543E-2</v>
      </c>
      <c r="M467">
        <f t="shared" si="46"/>
        <v>-6.0976612949331543E-2</v>
      </c>
      <c r="N467" s="13">
        <f t="shared" si="47"/>
        <v>1.8700174045207388E-5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7.9867911488283996</v>
      </c>
      <c r="H468" s="10">
        <f t="shared" si="48"/>
        <v>-5.5811795806022725E-2</v>
      </c>
      <c r="I468">
        <f t="shared" ref="I468:I469" si="50">H468*$E$6</f>
        <v>-0.4464943664481818</v>
      </c>
      <c r="K468">
        <f t="shared" ref="K468:K469" si="51">(1/2)*($L$9*$L$4*EXP(-$L$7*$O$6*(G468/$O$6-1))-($L$9*$L$6*EXP(-$L$5*$O$6*(G468/$O$6-1))))</f>
        <v>-6.0122414288843545E-2</v>
      </c>
      <c r="M468">
        <f t="shared" ref="M468:M469" si="52">(1/2)*($L$9*$O$4*EXP(-$O$8*$O$6*(G468/$O$6-1))-($L$9*$O$7*EXP(-$O$5*$O$6*(G468/$O$6-1))))</f>
        <v>-6.0122414288843545E-2</v>
      </c>
      <c r="N468" s="13">
        <f t="shared" ref="N468:N469" si="53">(M468-H468)^2*O468</f>
        <v>1.8581431704436471E-5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8.0006438262775266</v>
      </c>
      <c r="H469" s="10">
        <f t="shared" si="48"/>
        <v>-5.4983519714037019E-2</v>
      </c>
      <c r="I469">
        <f t="shared" si="50"/>
        <v>-0.43986815771229615</v>
      </c>
      <c r="K469">
        <f t="shared" si="51"/>
        <v>-5.9280160652368824E-2</v>
      </c>
      <c r="M469">
        <f t="shared" si="52"/>
        <v>-5.9280160652368824E-2</v>
      </c>
      <c r="N469" s="13">
        <f t="shared" si="53"/>
        <v>1.8461123352948819E-5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workbookViewId="0">
      <selection activeCell="I8" sqref="I8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G2" s="1" t="s">
        <v>252</v>
      </c>
      <c r="H2" s="1" t="s">
        <v>251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168</v>
      </c>
      <c r="B3" s="66" t="s">
        <v>118</v>
      </c>
      <c r="D3" s="15" t="str">
        <f>A3</f>
        <v>HCP</v>
      </c>
      <c r="E3" s="1" t="str">
        <f>B3</f>
        <v>Mg</v>
      </c>
      <c r="G3" s="15" t="str">
        <f>D3</f>
        <v>HCP</v>
      </c>
      <c r="H3" s="1" t="str">
        <f>E3</f>
        <v>Mg</v>
      </c>
      <c r="K3" s="15" t="str">
        <f>A3</f>
        <v>HCP</v>
      </c>
      <c r="L3" s="1" t="str">
        <f>B3</f>
        <v>Mg</v>
      </c>
      <c r="N3" s="15" t="str">
        <f>A3</f>
        <v>HCP</v>
      </c>
      <c r="O3" s="1" t="str">
        <f>L3</f>
        <v>Mg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7">
        <v>-1.5908</v>
      </c>
      <c r="D4" s="18" t="s">
        <v>8</v>
      </c>
      <c r="E4" s="4">
        <f>MIN(H13,H4)</f>
        <v>3.1608968004876927</v>
      </c>
      <c r="G4" s="2" t="s">
        <v>248</v>
      </c>
      <c r="H4" s="67">
        <v>3.2029999999999998</v>
      </c>
      <c r="K4" s="2" t="s">
        <v>263</v>
      </c>
      <c r="L4" s="4">
        <f>O4</f>
        <v>0.26529528655893597</v>
      </c>
      <c r="N4" s="12" t="s">
        <v>263</v>
      </c>
      <c r="O4" s="4">
        <v>0.26529528655893597</v>
      </c>
      <c r="P4" t="s">
        <v>46</v>
      </c>
      <c r="Q4" s="26" t="s">
        <v>268</v>
      </c>
      <c r="R4">
        <f>$O$6*(SQRT(4/3+$H$11^2/4)*($H$4/$E$4))</f>
        <v>4.5291019942572266</v>
      </c>
      <c r="S4" t="s">
        <v>276</v>
      </c>
      <c r="X4" s="27"/>
    </row>
    <row r="5" spans="1:27" x14ac:dyDescent="0.4">
      <c r="A5" s="2" t="s">
        <v>20</v>
      </c>
      <c r="B5">
        <v>22.774999999999999</v>
      </c>
      <c r="D5" s="2" t="s">
        <v>3</v>
      </c>
      <c r="E5" s="5">
        <f>O10</f>
        <v>2.0220057259940472E-2</v>
      </c>
      <c r="G5" s="2" t="s">
        <v>249</v>
      </c>
      <c r="H5" s="67">
        <v>5.1269999999999998</v>
      </c>
      <c r="K5" s="2" t="s">
        <v>2</v>
      </c>
      <c r="L5" s="4">
        <f>O5</f>
        <v>1.1748128146296659</v>
      </c>
      <c r="N5" s="12" t="s">
        <v>2</v>
      </c>
      <c r="O5" s="4">
        <v>1.1748128146296659</v>
      </c>
      <c r="P5" t="s">
        <v>46</v>
      </c>
      <c r="Q5" s="28" t="s">
        <v>24</v>
      </c>
      <c r="R5" s="29">
        <f>O4</f>
        <v>0.26529528655893597</v>
      </c>
      <c r="S5" s="29">
        <f>O5</f>
        <v>1.1748128146296659</v>
      </c>
      <c r="T5" s="29">
        <f>O6</f>
        <v>3.1813011530153066</v>
      </c>
      <c r="U5" s="29">
        <f>($O$6*($H$4/$E$4)+$O$6*(SQRT(4/3+$H$11^2/4)*($H$4/$E$4)))/2</f>
        <v>3.8763890665549647</v>
      </c>
      <c r="V5" s="30" t="s">
        <v>110</v>
      </c>
      <c r="W5" s="30" t="str">
        <f>B3</f>
        <v>Mg</v>
      </c>
      <c r="X5" s="31" t="str">
        <f>B3</f>
        <v>Mg</v>
      </c>
    </row>
    <row r="6" spans="1:27" x14ac:dyDescent="0.4">
      <c r="A6" s="2" t="s">
        <v>0</v>
      </c>
      <c r="B6" s="67">
        <v>0.217</v>
      </c>
      <c r="D6" s="2" t="s">
        <v>13</v>
      </c>
      <c r="E6" s="1">
        <v>12</v>
      </c>
      <c r="F6" t="s">
        <v>14</v>
      </c>
      <c r="K6" s="18" t="s">
        <v>264</v>
      </c>
      <c r="L6" s="4">
        <f>2*L4</f>
        <v>0.53059057311787194</v>
      </c>
      <c r="N6" s="12" t="s">
        <v>23</v>
      </c>
      <c r="O6" s="4">
        <v>3.1813011530153066</v>
      </c>
      <c r="P6" t="s">
        <v>46</v>
      </c>
    </row>
    <row r="7" spans="1:27" x14ac:dyDescent="0.4">
      <c r="A7" s="63" t="s">
        <v>1</v>
      </c>
      <c r="B7" s="67">
        <v>2.895</v>
      </c>
      <c r="C7" t="s">
        <v>259</v>
      </c>
      <c r="D7" s="2" t="s">
        <v>26</v>
      </c>
      <c r="E7" s="1">
        <v>2</v>
      </c>
      <c r="F7" t="s">
        <v>27</v>
      </c>
      <c r="K7" s="18" t="s">
        <v>262</v>
      </c>
      <c r="L7" s="4">
        <f>2*L5</f>
        <v>2.3496256292593318</v>
      </c>
      <c r="N7" s="18" t="s">
        <v>264</v>
      </c>
      <c r="O7" s="4">
        <f>2*O4</f>
        <v>0.53059057311787194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C8" t="s">
        <v>246</v>
      </c>
      <c r="N8" s="18" t="s">
        <v>262</v>
      </c>
      <c r="O8" s="4">
        <f>2*O5</f>
        <v>2.3496256292593318</v>
      </c>
      <c r="Q8" s="26" t="s">
        <v>268</v>
      </c>
      <c r="R8">
        <f>$O$6*(SQRT(4/3+$H$11^2/4)*($H$4/$E$4))</f>
        <v>4.5291019942572266</v>
      </c>
      <c r="S8" t="s">
        <v>276</v>
      </c>
      <c r="X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256</v>
      </c>
      <c r="O9" s="1">
        <f>O8/O5</f>
        <v>2</v>
      </c>
      <c r="Q9" s="28" t="s">
        <v>24</v>
      </c>
      <c r="R9" s="29">
        <f>O4</f>
        <v>0.26529528655893597</v>
      </c>
      <c r="S9" s="29">
        <f>O5</f>
        <v>1.1748128146296659</v>
      </c>
      <c r="T9" s="29">
        <f>O6</f>
        <v>3.1813011530153066</v>
      </c>
      <c r="U9" s="29">
        <f>($O$6*($H$4/$E$4)+$O$6*(SQRT(4/3+$H$11^2/4)*($H$4/$E$4)))/2</f>
        <v>3.8763890665549647</v>
      </c>
      <c r="V9" s="30" t="s">
        <v>110</v>
      </c>
      <c r="W9" s="30" t="str">
        <f>B3</f>
        <v>Mg</v>
      </c>
      <c r="X9" s="31" t="str">
        <f>B3</f>
        <v>Mg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G10" s="1" t="s">
        <v>255</v>
      </c>
      <c r="H10" s="1" t="s">
        <v>254</v>
      </c>
      <c r="M10" t="s">
        <v>28</v>
      </c>
      <c r="N10" s="3" t="s">
        <v>257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3.5713257113232864</v>
      </c>
      <c r="D11" s="3" t="s">
        <v>8</v>
      </c>
      <c r="E11" s="4">
        <f>E4</f>
        <v>3.1608968004876927</v>
      </c>
      <c r="G11" s="22" t="s">
        <v>245</v>
      </c>
      <c r="H11" s="1">
        <f>H5/H4</f>
        <v>1.6006868560724321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(B5*E7/H11/(SQRT(3)/2))^(1/3)</f>
        <v>3.2029521965172725</v>
      </c>
      <c r="C12" t="s">
        <v>247</v>
      </c>
      <c r="D12" s="3" t="s">
        <v>2</v>
      </c>
      <c r="E12" s="4">
        <f>(9*$B$6*$B$5/(-$B$4))^(1/2)</f>
        <v>5.2877695952006629</v>
      </c>
      <c r="G12" s="22" t="s">
        <v>250</v>
      </c>
      <c r="H12" s="1">
        <f>H4^3*H11*SQRT(3)/2</f>
        <v>45.55203950699493</v>
      </c>
      <c r="N12" s="22" t="s">
        <v>267</v>
      </c>
      <c r="O12" s="20">
        <f>(O6-E4)/E4*100</f>
        <v>0.64552416024672754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253</v>
      </c>
      <c r="H13" s="1">
        <f>H4/2*SQRT(4/3+(H11)^2)</f>
        <v>3.1608968004876927</v>
      </c>
      <c r="I13" s="1">
        <f>MAX(H13,H4)</f>
        <v>3.2029999999999998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-0.15414625209969196</v>
      </c>
      <c r="D14" s="3" t="s">
        <v>15</v>
      </c>
      <c r="E14" s="4">
        <f>-(1+$E$13+$E$5*$E$13^3)*EXP(-$E$13)</f>
        <v>-1</v>
      </c>
      <c r="G14" s="22" t="s">
        <v>258</v>
      </c>
      <c r="H14" s="1">
        <f>SQRT((H4*3/2)^2+(H4/2/SQRT(3))^2+(H5/2)^2)</f>
        <v>5.5235574210225549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-1.5908</v>
      </c>
    </row>
    <row r="16" spans="1:27" x14ac:dyDescent="0.4">
      <c r="D16" s="3" t="s">
        <v>9</v>
      </c>
      <c r="E16" s="4">
        <f>$E$15*$E$6</f>
        <v>-19.089600000000001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2.0601638442873937E-2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 t="shared" ref="G19:G82" si="1">$E$11*(D19/$E$12+1)</f>
        <v>2.5631217379440039</v>
      </c>
      <c r="H19" s="10">
        <f>-(-$B$4)*(1+D19+$E$5*D19^3)*EXP(-D19)</f>
        <v>8.7436435661331219E-2</v>
      </c>
      <c r="I19">
        <f>H19*$E$6</f>
        <v>1.0492372279359747</v>
      </c>
      <c r="K19">
        <f>(1/2)*(($L$9/2)*$L$4*EXP(-$L$7*$O$6*(G19/$O$6-1))+($L$9/2)*$L$4*EXP(-$L$7*$O$6*(($H$4/$E$4)*G19/$O$6-1))-(($L$9/2)*$L$6*EXP(-$L$5*$O$6*(G19/$O$6-1))+($L$9/2)*$L$6*EXP(-$L$5*$O$6*(($H$4/$E$4)*G19/$O$6-1))))</f>
        <v>8.8650097550148743E-2</v>
      </c>
      <c r="M19">
        <f>(1/2)*(($L$9/2)*$O$4*EXP(-$O$8*$O$6*(G19/$O$6-1))+($L$9/2)*$O$4*EXP(-$O$8*$O$6*(($H$4/$E$4)*G19/$O$6-1))-(($L$9/2)*$O$7*EXP(-$O$5*$O$6*(G19/$O$6-1))+($L$9/2)*$O$7*EXP(-$O$5*$O$6*(($H$4/$E$4)*G19/$O$6-1))))</f>
        <v>8.8650097550148743E-2</v>
      </c>
      <c r="N19" s="13">
        <f>(M19-H19)^2*O19</f>
        <v>1.4729751803681208E-6</v>
      </c>
      <c r="O19" s="13">
        <v>1</v>
      </c>
      <c r="P19" s="14">
        <f>SUMSQ(N19:N295)</f>
        <v>1.3564663736936782E-10</v>
      </c>
      <c r="Q19" s="1" t="s">
        <v>61</v>
      </c>
      <c r="R19" s="19">
        <f>O8/(O8-O5)*-B4/SQRT(L9)</f>
        <v>0.91844880822685671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si="1"/>
        <v>2.5750772391948775</v>
      </c>
      <c r="H20" s="10">
        <f>-(-$B$4)*(1+D20+$E$5*D20^3)*EXP(-D20)</f>
        <v>-4.1074058000977699E-3</v>
      </c>
      <c r="I20">
        <f t="shared" ref="I20:I83" si="2">H20*$E$6</f>
        <v>-4.9288869601173235E-2</v>
      </c>
      <c r="K20">
        <f t="shared" ref="K20:K83" si="3">(1/2)*(($L$9/2)*$L$4*EXP(-$L$7*$O$6*(G20/$O$6-1))+($L$9/2)*$L$4*EXP(-$L$7*$O$6*(($H$4/$E$4)*G20/$O$6-1))-(($L$9/2)*$L$6*EXP(-$L$5*$O$6*(G20/$O$6-1))+($L$9/2)*$L$6*EXP(-$L$5*$O$6*(($H$4/$E$4)*G20/$O$6-1))))</f>
        <v>-3.0967970949671297E-3</v>
      </c>
      <c r="M20">
        <f t="shared" ref="M20:M83" si="4">(1/2)*(($L$9/2)*$O$4*EXP(-$O$8*$O$6*(G20/$O$6-1))+($L$9/2)*$O$4*EXP(-$O$8*$O$6*(($H$4/$E$4)*G20/$O$6-1))-(($L$9/2)*$O$7*EXP(-$O$5*$O$6*(G20/$O$6-1))+($L$9/2)*$O$7*EXP(-$O$5*$O$6*(($H$4/$E$4)*G20/$O$6-1))))</f>
        <v>-3.0967970949671297E-3</v>
      </c>
      <c r="N20" s="13">
        <f t="shared" ref="N20:N83" si="5">(M20-H20)^2*O20</f>
        <v>1.0213299548858293E-6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2.5870327404457516</v>
      </c>
      <c r="H21" s="10">
        <f t="shared" ref="H21:H84" si="6">-(-$B$4)*(1+D21+$E$5*D21^3)*EXP(-D21)</f>
        <v>-9.1862564587143022E-2</v>
      </c>
      <c r="I21">
        <f t="shared" si="2"/>
        <v>-1.1023507750457162</v>
      </c>
      <c r="K21">
        <f t="shared" si="3"/>
        <v>-9.1032893055409403E-2</v>
      </c>
      <c r="M21">
        <f t="shared" si="4"/>
        <v>-9.1032893055409403E-2</v>
      </c>
      <c r="N21" s="13">
        <f t="shared" si="5"/>
        <v>6.8835485056921044E-7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3.4641016151377544</v>
      </c>
      <c r="U21" s="1" t="s">
        <v>55</v>
      </c>
      <c r="V21" s="1">
        <f>R21-T21</f>
        <v>-2.4641016151377544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2.5989882416966252</v>
      </c>
      <c r="H22" s="10">
        <f t="shared" si="6"/>
        <v>-0.17595105394825186</v>
      </c>
      <c r="I22">
        <f t="shared" si="2"/>
        <v>-2.1114126473790225</v>
      </c>
      <c r="K22">
        <f t="shared" si="3"/>
        <v>-0.17528201864111814</v>
      </c>
      <c r="M22">
        <f t="shared" si="4"/>
        <v>-0.17528201864111814</v>
      </c>
      <c r="N22" s="13">
        <f t="shared" si="5"/>
        <v>4.4760824219151055E-7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2.6109437429474989</v>
      </c>
      <c r="H23" s="10">
        <f t="shared" si="6"/>
        <v>-0.25649130659439512</v>
      </c>
      <c r="I23">
        <f t="shared" si="2"/>
        <v>-3.0778956791327414</v>
      </c>
      <c r="K23">
        <f t="shared" si="3"/>
        <v>-0.25596430303203732</v>
      </c>
      <c r="M23">
        <f t="shared" si="4"/>
        <v>-0.25596430303203732</v>
      </c>
      <c r="N23" s="13">
        <f t="shared" si="5"/>
        <v>2.7773275473780876E-7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2.6228992441983729</v>
      </c>
      <c r="H24" s="10">
        <f t="shared" si="6"/>
        <v>-0.3335982748407052</v>
      </c>
      <c r="I24">
        <f t="shared" si="2"/>
        <v>-4.0031792980884626</v>
      </c>
      <c r="K24">
        <f t="shared" si="3"/>
        <v>-0.33319628287576908</v>
      </c>
      <c r="M24">
        <f t="shared" si="4"/>
        <v>-0.33319628287576908</v>
      </c>
      <c r="N24" s="13">
        <f t="shared" si="5"/>
        <v>1.6159753987320389E-7</v>
      </c>
      <c r="O24" s="13">
        <v>1</v>
      </c>
      <c r="Q24" s="17" t="s">
        <v>57</v>
      </c>
      <c r="R24" s="19">
        <f>O5/(O8-O5)*-B4/L9</f>
        <v>0.13256666666666667</v>
      </c>
      <c r="V24" s="15" t="str">
        <f>D3</f>
        <v>HCP</v>
      </c>
      <c r="W24" s="1" t="str">
        <f>E3</f>
        <v>Mg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2.6348547454492466</v>
      </c>
      <c r="H25" s="10">
        <f t="shared" si="6"/>
        <v>-0.40738352803301187</v>
      </c>
      <c r="I25">
        <f t="shared" si="2"/>
        <v>-4.8886023363961426</v>
      </c>
      <c r="K25">
        <f t="shared" si="3"/>
        <v>-0.40709100586451541</v>
      </c>
      <c r="M25">
        <f t="shared" si="4"/>
        <v>-0.40709100586451541</v>
      </c>
      <c r="N25" s="13">
        <f t="shared" si="5"/>
        <v>8.556921906186917E-8</v>
      </c>
      <c r="O25" s="13">
        <v>1</v>
      </c>
      <c r="Q25" s="17" t="s">
        <v>58</v>
      </c>
      <c r="R25" s="19">
        <f>O8/(O8-O5)*-B4/SQRT(L9)</f>
        <v>0.91844880822685671</v>
      </c>
      <c r="V25" s="2" t="s">
        <v>102</v>
      </c>
      <c r="W25" s="1">
        <f>(-B4/(12*PI()*B6*W26))^(1/2)</f>
        <v>0.37136657177052829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2.6468102467001202</v>
      </c>
      <c r="H26" s="10">
        <f t="shared" si="6"/>
        <v>-0.47795534733118461</v>
      </c>
      <c r="I26">
        <f t="shared" si="2"/>
        <v>-5.7354641679742153</v>
      </c>
      <c r="K26">
        <f t="shared" si="3"/>
        <v>-0.47775813137627043</v>
      </c>
      <c r="M26">
        <f t="shared" si="4"/>
        <v>-0.47775813137627043</v>
      </c>
      <c r="N26" s="13">
        <f t="shared" si="5"/>
        <v>3.8894132872710341E-8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2.6587657479509943</v>
      </c>
      <c r="H27" s="10">
        <f t="shared" si="6"/>
        <v>-0.54541881791930769</v>
      </c>
      <c r="I27">
        <f t="shared" si="2"/>
        <v>-6.5450258150316927</v>
      </c>
      <c r="K27">
        <f t="shared" si="3"/>
        <v>-0.54530402826269686</v>
      </c>
      <c r="M27">
        <f t="shared" si="4"/>
        <v>-0.54530402826269686</v>
      </c>
      <c r="N27" s="13">
        <f t="shared" si="5"/>
        <v>1.3176665264831187E-8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2.895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2.6707212492018679</v>
      </c>
      <c r="H28" s="10">
        <f t="shared" si="6"/>
        <v>-0.60987591871090419</v>
      </c>
      <c r="I28">
        <f t="shared" si="2"/>
        <v>-7.3185110245308502</v>
      </c>
      <c r="K28">
        <f t="shared" si="3"/>
        <v>-0.60983186986399396</v>
      </c>
      <c r="M28">
        <f t="shared" si="4"/>
        <v>-0.60983186986399396</v>
      </c>
      <c r="N28" s="13">
        <f t="shared" si="5"/>
        <v>1.9403009141206471E-9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1.4973184117130875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2.6826767504527416</v>
      </c>
      <c r="H29" s="10">
        <f t="shared" si="6"/>
        <v>-0.67142560961564979</v>
      </c>
      <c r="I29">
        <f t="shared" si="2"/>
        <v>-8.0571073153877979</v>
      </c>
      <c r="K29">
        <f t="shared" si="3"/>
        <v>-0.67144172632867694</v>
      </c>
      <c r="M29">
        <f t="shared" si="4"/>
        <v>-0.67144172632867694</v>
      </c>
      <c r="N29" s="13">
        <f t="shared" si="5"/>
        <v>2.5974843879943521E-10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2.6946322517036156</v>
      </c>
      <c r="H30" s="10">
        <f t="shared" si="6"/>
        <v>-0.73016391643229095</v>
      </c>
      <c r="I30">
        <f t="shared" si="2"/>
        <v>-8.7619669971874909</v>
      </c>
      <c r="K30">
        <f t="shared" si="3"/>
        <v>-0.73023065431408085</v>
      </c>
      <c r="M30">
        <f t="shared" si="4"/>
        <v>-0.73023065431408085</v>
      </c>
      <c r="N30" s="13">
        <f t="shared" si="5"/>
        <v>4.4539448658029666E-9</v>
      </c>
      <c r="O30" s="13">
        <v>1</v>
      </c>
      <c r="V30" s="22" t="s">
        <v>22</v>
      </c>
      <c r="W30" s="1">
        <f>1/(O5*W25^2)</f>
        <v>6.1719970221723068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2.7065877529544893</v>
      </c>
      <c r="H31" s="10">
        <f t="shared" si="6"/>
        <v>-0.78618401343079281</v>
      </c>
      <c r="I31">
        <f t="shared" si="2"/>
        <v>-9.4342081611695132</v>
      </c>
      <c r="K31">
        <f t="shared" si="3"/>
        <v>-0.78629278414121817</v>
      </c>
      <c r="M31">
        <f t="shared" si="4"/>
        <v>-0.78629278414121817</v>
      </c>
      <c r="N31" s="13">
        <f t="shared" si="5"/>
        <v>1.1831067446438706E-8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2.7185432542053629</v>
      </c>
      <c r="H32" s="10">
        <f t="shared" si="6"/>
        <v>-0.8395763036851126</v>
      </c>
      <c r="I32">
        <f t="shared" si="2"/>
        <v>-10.074915644221351</v>
      </c>
      <c r="K32">
        <f t="shared" si="3"/>
        <v>-0.83971940447567661</v>
      </c>
      <c r="M32">
        <f t="shared" si="4"/>
        <v>-0.83971940447567661</v>
      </c>
      <c r="N32" s="13">
        <f t="shared" si="5"/>
        <v>2.0477836260044727E-8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2.730498755456237</v>
      </c>
      <c r="H33" s="10">
        <f t="shared" si="6"/>
        <v>-0.89042849721638495</v>
      </c>
      <c r="I33">
        <f t="shared" si="2"/>
        <v>-10.685141966596619</v>
      </c>
      <c r="K33">
        <f t="shared" si="3"/>
        <v>-0.89059904460404837</v>
      </c>
      <c r="M33">
        <f t="shared" si="4"/>
        <v>-0.89059904460404837</v>
      </c>
      <c r="N33" s="13">
        <f t="shared" si="5"/>
        <v>2.9086411438817633E-8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2.7424542567071106</v>
      </c>
      <c r="H34" s="10">
        <f t="shared" si="6"/>
        <v>-0.93882568700475355</v>
      </c>
      <c r="I34">
        <f t="shared" si="2"/>
        <v>-11.265908244057043</v>
      </c>
      <c r="K34">
        <f t="shared" si="3"/>
        <v>-0.93901755437362411</v>
      </c>
      <c r="M34">
        <f t="shared" si="4"/>
        <v>-0.93901755437362411</v>
      </c>
      <c r="N34" s="13">
        <f t="shared" si="5"/>
        <v>3.6813087237310552E-8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2.7544097579579843</v>
      </c>
      <c r="H35" s="10">
        <f t="shared" si="6"/>
        <v>-0.98485042292656622</v>
      </c>
      <c r="I35">
        <f t="shared" si="2"/>
        <v>-11.818205075118794</v>
      </c>
      <c r="K35">
        <f t="shared" si="3"/>
        <v>-0.98505818186106886</v>
      </c>
      <c r="M35">
        <f t="shared" si="4"/>
        <v>-0.98505818186106886</v>
      </c>
      <c r="N35" s="13">
        <f t="shared" si="5"/>
        <v>4.3163774865674027E-8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2.7663652592088579</v>
      </c>
      <c r="H36" s="10">
        <f t="shared" si="6"/>
        <v>-1.0285827836721708</v>
      </c>
      <c r="I36">
        <f t="shared" si="2"/>
        <v>-12.34299340406605</v>
      </c>
      <c r="K36">
        <f t="shared" si="3"/>
        <v>-1.0288016488339995</v>
      </c>
      <c r="M36">
        <f t="shared" si="4"/>
        <v>-1.0288016488339995</v>
      </c>
      <c r="N36" s="13">
        <f t="shared" si="5"/>
        <v>4.7901959062291701E-8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2.778320760459732</v>
      </c>
      <c r="H37" s="10">
        <f t="shared" si="6"/>
        <v>-1.0701004466981023</v>
      </c>
      <c r="I37">
        <f t="shared" si="2"/>
        <v>-12.841205360377227</v>
      </c>
      <c r="K37">
        <f t="shared" si="3"/>
        <v>-1.0703262240675846</v>
      </c>
      <c r="M37">
        <f t="shared" si="4"/>
        <v>-1.0703262240675846</v>
      </c>
      <c r="N37" s="13">
        <f t="shared" si="5"/>
        <v>5.097542057032926E-8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2.7902762617106056</v>
      </c>
      <c r="H38" s="10">
        <f t="shared" si="6"/>
        <v>-1.1094787562660624</v>
      </c>
      <c r="I38">
        <f t="shared" si="2"/>
        <v>-13.313745075192749</v>
      </c>
      <c r="K38">
        <f t="shared" si="3"/>
        <v>-1.1097077945765417</v>
      </c>
      <c r="M38">
        <f t="shared" si="4"/>
        <v>-1.1097077945765417</v>
      </c>
      <c r="N38" s="13">
        <f t="shared" si="5"/>
        <v>5.2458547667197633E-8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2.8022317629614792</v>
      </c>
      <c r="H39" s="10">
        <f t="shared" si="6"/>
        <v>-1.1467907896197063</v>
      </c>
      <c r="I39">
        <f t="shared" si="2"/>
        <v>-13.761489475436475</v>
      </c>
      <c r="K39">
        <f t="shared" si="3"/>
        <v>-1.1470199348212571</v>
      </c>
      <c r="M39">
        <f t="shared" si="4"/>
        <v>-1.1470199348212571</v>
      </c>
      <c r="N39" s="13">
        <f t="shared" si="5"/>
        <v>5.2507523393764884E-8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2.8141872642123533</v>
      </c>
      <c r="H40" s="10">
        <f t="shared" si="6"/>
        <v>-1.1821074213489364</v>
      </c>
      <c r="I40">
        <f t="shared" si="2"/>
        <v>-14.185289056187237</v>
      </c>
      <c r="K40">
        <f t="shared" si="3"/>
        <v>-1.1823339739450143</v>
      </c>
      <c r="M40">
        <f t="shared" si="4"/>
        <v>-1.1823339739450143</v>
      </c>
      <c r="N40" s="13">
        <f t="shared" si="5"/>
        <v>5.1326078789611066E-8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2.826142765463227</v>
      </c>
      <c r="H41" s="10">
        <f t="shared" si="6"/>
        <v>-1.2154973859900853</v>
      </c>
      <c r="I41">
        <f t="shared" si="2"/>
        <v>-14.585968631881023</v>
      </c>
      <c r="K41">
        <f t="shared" si="3"/>
        <v>-1.2157190610978281</v>
      </c>
      <c r="M41">
        <f t="shared" si="4"/>
        <v>-1.2157190610978281</v>
      </c>
      <c r="N41" s="13">
        <f t="shared" si="5"/>
        <v>4.9139853392802799E-8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2.8380982667141006</v>
      </c>
      <c r="H42" s="10">
        <f t="shared" si="6"/>
        <v>-1.2470273389091255</v>
      </c>
      <c r="I42">
        <f t="shared" si="2"/>
        <v>-14.964328066909506</v>
      </c>
      <c r="K42">
        <f t="shared" si="3"/>
        <v>-1.2472422289007663</v>
      </c>
      <c r="M42">
        <f t="shared" si="4"/>
        <v>-1.2472422289007663</v>
      </c>
      <c r="N42" s="13">
        <f t="shared" si="5"/>
        <v>4.617770850736822E-8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2.8500537679649747</v>
      </c>
      <c r="H43" s="10">
        <f t="shared" si="6"/>
        <v>-1.276761915513791</v>
      </c>
      <c r="I43">
        <f t="shared" si="2"/>
        <v>-15.321142986165492</v>
      </c>
      <c r="K43">
        <f t="shared" si="3"/>
        <v>-1.2769684551031242</v>
      </c>
      <c r="M43">
        <f t="shared" si="4"/>
        <v>-1.2769684551031242</v>
      </c>
      <c r="N43" s="13">
        <f t="shared" si="5"/>
        <v>4.2658601961903532E-8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2.8620092692158483</v>
      </c>
      <c r="H44" s="10">
        <f t="shared" si="6"/>
        <v>-1.3047637888393084</v>
      </c>
      <c r="I44">
        <f t="shared" si="2"/>
        <v>-15.657165466071701</v>
      </c>
      <c r="K44">
        <f t="shared" si="3"/>
        <v>-1.304960722483381</v>
      </c>
      <c r="M44">
        <f t="shared" si="4"/>
        <v>-1.304960722483381</v>
      </c>
      <c r="N44" s="13">
        <f t="shared" si="5"/>
        <v>3.8782860167706918E-8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2.8739647704667219</v>
      </c>
      <c r="H45" s="10">
        <f t="shared" si="6"/>
        <v>-1.3310937255512596</v>
      </c>
      <c r="I45">
        <f t="shared" si="2"/>
        <v>-15.973124706615115</v>
      </c>
      <c r="K45">
        <f t="shared" si="3"/>
        <v>-1.3312800770434388</v>
      </c>
      <c r="M45">
        <f t="shared" si="4"/>
        <v>-1.3312800770434388</v>
      </c>
      <c r="N45" s="13">
        <f t="shared" si="5"/>
        <v>3.4726878637399458E-8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2.885920271717596</v>
      </c>
      <c r="H46" s="10">
        <f t="shared" si="6"/>
        <v>-1.3558106404079557</v>
      </c>
      <c r="I46">
        <f t="shared" si="2"/>
        <v>-16.269727684895468</v>
      </c>
      <c r="K46">
        <f t="shared" si="3"/>
        <v>-1.355985684544212</v>
      </c>
      <c r="M46">
        <f t="shared" si="4"/>
        <v>-1.355985684544212</v>
      </c>
      <c r="N46" s="13">
        <f t="shared" si="5"/>
        <v>3.0640449637693674E-8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2.8978757729684697</v>
      </c>
      <c r="H47" s="10">
        <f t="shared" si="6"/>
        <v>-1.3789716492235946</v>
      </c>
      <c r="I47">
        <f t="shared" si="2"/>
        <v>-16.547659790683134</v>
      </c>
      <c r="K47">
        <f t="shared" si="3"/>
        <v>-1.3791348854293508</v>
      </c>
      <c r="M47">
        <f t="shared" si="4"/>
        <v>-1.3791348854293508</v>
      </c>
      <c r="N47" s="13">
        <f t="shared" si="5"/>
        <v>2.6646058869680757E-8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2.9098312742193442</v>
      </c>
      <c r="H48" s="10">
        <f t="shared" si="6"/>
        <v>-1.4006321203723957</v>
      </c>
      <c r="I48">
        <f t="shared" si="2"/>
        <v>-16.807585444468749</v>
      </c>
      <c r="K48">
        <f t="shared" si="3"/>
        <v>-1.4007832481825262</v>
      </c>
      <c r="M48">
        <f t="shared" si="4"/>
        <v>-1.4007832481825262</v>
      </c>
      <c r="N48" s="13">
        <f t="shared" si="5"/>
        <v>2.2839614994837848E-8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2.9217867754702178</v>
      </c>
      <c r="H49" s="10">
        <f t="shared" si="6"/>
        <v>-1.420845724872831</v>
      </c>
      <c r="I49">
        <f t="shared" si="2"/>
        <v>-17.050148698473972</v>
      </c>
      <c r="K49">
        <f t="shared" si="3"/>
        <v>-1.4209846211624386</v>
      </c>
      <c r="M49">
        <f t="shared" si="4"/>
        <v>-1.4209846211624386</v>
      </c>
      <c r="N49" s="13">
        <f t="shared" si="5"/>
        <v>1.9292179266762494E-8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2.9337422767210919</v>
      </c>
      <c r="H50" s="10">
        <f t="shared" si="6"/>
        <v>-1.4396644850900859</v>
      </c>
      <c r="I50">
        <f t="shared" si="2"/>
        <v>-17.275973821081031</v>
      </c>
      <c r="K50">
        <f t="shared" si="3"/>
        <v>-1.4397911829585022</v>
      </c>
      <c r="M50">
        <f t="shared" si="4"/>
        <v>-1.4397911829585022</v>
      </c>
      <c r="N50" s="13">
        <f t="shared" si="5"/>
        <v>1.6052349861218045E-8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2.9456977779719655</v>
      </c>
      <c r="H51" s="10">
        <f t="shared" si="6"/>
        <v>-1.4571388220938268</v>
      </c>
      <c r="I51">
        <f t="shared" si="2"/>
        <v>-17.485665865125924</v>
      </c>
      <c r="K51">
        <f t="shared" si="3"/>
        <v>-1.4572534913088955</v>
      </c>
      <c r="M51">
        <f t="shared" si="4"/>
        <v>-1.4572534913088955</v>
      </c>
      <c r="N51" s="13">
        <f t="shared" si="5"/>
        <v>1.3149028884458302E-8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2.9576532792228392</v>
      </c>
      <c r="H52" s="10">
        <f t="shared" si="6"/>
        <v>-1.4733176017074281</v>
      </c>
      <c r="I52">
        <f t="shared" si="2"/>
        <v>-17.679811220489135</v>
      </c>
      <c r="K52">
        <f t="shared" si="3"/>
        <v>-1.4734205306215737</v>
      </c>
      <c r="M52">
        <f t="shared" si="4"/>
        <v>-1.4734205306215737</v>
      </c>
      <c r="N52" s="13">
        <f t="shared" si="5"/>
        <v>1.0594361367202629E-8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2.9696087804737128</v>
      </c>
      <c r="H53" s="10">
        <f t="shared" si="6"/>
        <v>-1.4882481792838267</v>
      </c>
      <c r="I53">
        <f t="shared" si="2"/>
        <v>-17.858978151405921</v>
      </c>
      <c r="K53">
        <f t="shared" si="3"/>
        <v>-1.4883397581376236</v>
      </c>
      <c r="M53">
        <f t="shared" si="4"/>
        <v>-1.4883397581376236</v>
      </c>
      <c r="N53" s="13">
        <f t="shared" si="5"/>
        <v>8.3866864627647231E-9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2.9815642817245869</v>
      </c>
      <c r="H54" s="10">
        <f t="shared" si="6"/>
        <v>-1.5019764432422713</v>
      </c>
      <c r="I54">
        <f t="shared" si="2"/>
        <v>-18.023717318907256</v>
      </c>
      <c r="K54">
        <f t="shared" si="3"/>
        <v>-1.5020571487752949</v>
      </c>
      <c r="M54">
        <f t="shared" si="4"/>
        <v>-1.5020571487752949</v>
      </c>
      <c r="N54" s="13">
        <f t="shared" si="5"/>
        <v>6.5133830606297621E-9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2.9935197829754605</v>
      </c>
      <c r="H55" s="10">
        <f t="shared" si="6"/>
        <v>-1.5145468573993082</v>
      </c>
      <c r="I55">
        <f t="shared" si="2"/>
        <v>-18.174562288791698</v>
      </c>
      <c r="K55">
        <f t="shared" si="3"/>
        <v>-1.5146172386919474</v>
      </c>
      <c r="M55">
        <f t="shared" si="4"/>
        <v>-1.5146172386919474</v>
      </c>
      <c r="N55" s="13">
        <f t="shared" si="5"/>
        <v>4.9535263535723669E-9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3.0054752842263341</v>
      </c>
      <c r="H56" s="10">
        <f t="shared" si="6"/>
        <v>-1.5260025021264925</v>
      </c>
      <c r="I56">
        <f t="shared" si="2"/>
        <v>-18.31203002551791</v>
      </c>
      <c r="K56">
        <f t="shared" si="3"/>
        <v>-1.5260631676000891</v>
      </c>
      <c r="M56">
        <f t="shared" si="4"/>
        <v>-1.5260631676000891</v>
      </c>
      <c r="N56" s="13">
        <f t="shared" si="5"/>
        <v>3.6802996867024005E-9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3.0174307854772082</v>
      </c>
      <c r="H57" s="10">
        <f t="shared" si="6"/>
        <v>-1.5363851143664347</v>
      </c>
      <c r="I57">
        <f t="shared" si="2"/>
        <v>-18.436621372397216</v>
      </c>
      <c r="K57">
        <f t="shared" si="3"/>
        <v>-1.5364367198727051</v>
      </c>
      <c r="M57">
        <f t="shared" si="4"/>
        <v>-1.5364367198727051</v>
      </c>
      <c r="N57" s="13">
        <f t="shared" si="5"/>
        <v>2.6631282774325615E-9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3.0293862867280819</v>
      </c>
      <c r="H58" s="10">
        <f t="shared" si="6"/>
        <v>-1.5457351265379753</v>
      </c>
      <c r="I58">
        <f t="shared" si="2"/>
        <v>-18.548821518455703</v>
      </c>
      <c r="K58">
        <f t="shared" si="3"/>
        <v>-1.5457783644720435</v>
      </c>
      <c r="M58">
        <f t="shared" si="4"/>
        <v>-1.5457783644720435</v>
      </c>
      <c r="N58" s="13">
        <f t="shared" si="5"/>
        <v>1.8695189424895512E-9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3.0413417879789555</v>
      </c>
      <c r="H59" s="10">
        <f t="shared" si="6"/>
        <v>-1.5540917043604643</v>
      </c>
      <c r="I59">
        <f t="shared" si="2"/>
        <v>-18.64910045232557</v>
      </c>
      <c r="K59">
        <f t="shared" si="3"/>
        <v>-1.5541272937351169</v>
      </c>
      <c r="M59">
        <f t="shared" si="4"/>
        <v>-1.5541272937351169</v>
      </c>
      <c r="N59" s="13">
        <f t="shared" si="5"/>
        <v>1.2666035881663147E-9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3.0532972892298296</v>
      </c>
      <c r="H60" s="10">
        <f t="shared" si="6"/>
        <v>-1.5614927836263255</v>
      </c>
      <c r="I60">
        <f t="shared" si="2"/>
        <v>-18.737913403515904</v>
      </c>
      <c r="K60">
        <f t="shared" si="3"/>
        <v>-1.5615214610481942</v>
      </c>
      <c r="M60">
        <f t="shared" si="4"/>
        <v>-1.5615214610481942</v>
      </c>
      <c r="N60" s="13">
        <f t="shared" si="5"/>
        <v>8.223945250376365E-10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3.0652527904807032</v>
      </c>
      <c r="H61" s="10">
        <f t="shared" si="6"/>
        <v>-1.5679751059503209</v>
      </c>
      <c r="I61">
        <f t="shared" si="2"/>
        <v>-18.815701271403849</v>
      </c>
      <c r="K61">
        <f t="shared" si="3"/>
        <v>-1.5679976174416841</v>
      </c>
      <c r="M61">
        <f t="shared" si="4"/>
        <v>-1.5679976174416841</v>
      </c>
      <c r="N61" s="13">
        <f t="shared" si="5"/>
        <v>5.067672433968112E-10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3.0772082917315768</v>
      </c>
      <c r="H62" s="10">
        <f t="shared" si="6"/>
        <v>-1.5735742535231829</v>
      </c>
      <c r="I62">
        <f t="shared" si="2"/>
        <v>-18.882891042278196</v>
      </c>
      <c r="K62">
        <f t="shared" si="3"/>
        <v>-1.5735913471359297</v>
      </c>
      <c r="M62">
        <f t="shared" si="4"/>
        <v>-1.5735913471359297</v>
      </c>
      <c r="N62" s="13">
        <f t="shared" si="5"/>
        <v>2.9219159673829185E-10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3.0891637929824509</v>
      </c>
      <c r="H63" s="10">
        <f t="shared" si="6"/>
        <v>-1.5783246828965423</v>
      </c>
      <c r="I63">
        <f t="shared" si="2"/>
        <v>-18.939896194758507</v>
      </c>
      <c r="K63">
        <f t="shared" si="3"/>
        <v>-1.5783371020675527</v>
      </c>
      <c r="M63">
        <f t="shared" si="4"/>
        <v>-1.5783371020675527</v>
      </c>
      <c r="N63" s="13">
        <f t="shared" si="5"/>
        <v>1.5423580858728103E-10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3.1011192942333246</v>
      </c>
      <c r="H64" s="10">
        <f t="shared" si="6"/>
        <v>-1.5822597578253708</v>
      </c>
      <c r="I64">
        <f t="shared" si="2"/>
        <v>-18.987117093904448</v>
      </c>
      <c r="K64">
        <f t="shared" si="3"/>
        <v>-1.5822682354251798</v>
      </c>
      <c r="M64">
        <f t="shared" si="4"/>
        <v>-1.5822682354251798</v>
      </c>
      <c r="N64" s="13">
        <f t="shared" si="5"/>
        <v>7.186969852227747E-11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3.1130747954841982</v>
      </c>
      <c r="H65" s="10">
        <f t="shared" si="6"/>
        <v>-1.5854117811934769</v>
      </c>
      <c r="I65">
        <f t="shared" si="2"/>
        <v>-19.024941374321724</v>
      </c>
      <c r="K65">
        <f t="shared" si="3"/>
        <v>-1.5854170342225609</v>
      </c>
      <c r="M65">
        <f t="shared" si="4"/>
        <v>-1.5854170342225609</v>
      </c>
      <c r="N65" s="13">
        <f t="shared" si="5"/>
        <v>2.7594314556722871E-11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3.1250302967350723</v>
      </c>
      <c r="H66" s="10">
        <f t="shared" si="6"/>
        <v>-1.5878120260468889</v>
      </c>
      <c r="I66">
        <f t="shared" si="2"/>
        <v>-19.053744312562667</v>
      </c>
      <c r="K66">
        <f t="shared" si="3"/>
        <v>-1.5878147509363107</v>
      </c>
      <c r="M66">
        <f t="shared" si="4"/>
        <v>-1.5878147509363107</v>
      </c>
      <c r="N66" s="13">
        <f t="shared" si="5"/>
        <v>7.4250223614679847E-12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3.1369857979859459</v>
      </c>
      <c r="H67" s="10">
        <f t="shared" si="6"/>
        <v>-1.5894907657593329</v>
      </c>
      <c r="I67">
        <f t="shared" si="2"/>
        <v>-19.073889189111995</v>
      </c>
      <c r="K67">
        <f t="shared" si="3"/>
        <v>-1.5894916342347183</v>
      </c>
      <c r="M67">
        <f t="shared" si="4"/>
        <v>-1.5894916342347183</v>
      </c>
      <c r="N67" s="13">
        <f t="shared" si="5"/>
        <v>7.5424949501949551E-13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3.1489412992368195</v>
      </c>
      <c r="H68" s="10">
        <f t="shared" si="6"/>
        <v>-1.5904773033533541</v>
      </c>
      <c r="I68">
        <f t="shared" si="2"/>
        <v>-19.08572764024025</v>
      </c>
      <c r="K68">
        <f t="shared" si="3"/>
        <v>-1.5904769588233743</v>
      </c>
      <c r="M68">
        <f t="shared" si="4"/>
        <v>-1.5904769588233743</v>
      </c>
      <c r="N68" s="13">
        <f t="shared" si="5"/>
        <v>1.1870090703526674E-9</v>
      </c>
      <c r="O68" s="13">
        <v>10000</v>
      </c>
    </row>
    <row r="69" spans="3:16" x14ac:dyDescent="0.4">
      <c r="C69" s="56" t="s">
        <v>43</v>
      </c>
      <c r="D69" s="57">
        <v>0</v>
      </c>
      <c r="E69" s="58">
        <f t="shared" si="0"/>
        <v>-1</v>
      </c>
      <c r="F69" s="59"/>
      <c r="G69" s="59">
        <f t="shared" si="1"/>
        <v>3.1608968004876927</v>
      </c>
      <c r="H69" s="60">
        <f t="shared" si="6"/>
        <v>-1.5908</v>
      </c>
      <c r="I69" s="59">
        <f t="shared" si="2"/>
        <v>-19.089600000000001</v>
      </c>
      <c r="J69" s="59"/>
      <c r="K69">
        <f t="shared" si="3"/>
        <v>-1.5907990544325719</v>
      </c>
      <c r="M69">
        <f t="shared" si="4"/>
        <v>-1.5907990544325719</v>
      </c>
      <c r="N69" s="61">
        <f t="shared" si="5"/>
        <v>8.9409776114880365E-9</v>
      </c>
      <c r="O69" s="61">
        <v>10000</v>
      </c>
      <c r="P69" s="62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3.1728523017385664</v>
      </c>
      <c r="H70" s="10">
        <f t="shared" si="6"/>
        <v>-1.5904863027194043</v>
      </c>
      <c r="I70">
        <f t="shared" si="2"/>
        <v>-19.08583563263285</v>
      </c>
      <c r="K70">
        <f t="shared" si="3"/>
        <v>-1.5904853339708147</v>
      </c>
      <c r="M70">
        <f t="shared" si="4"/>
        <v>-1.5904853339708147</v>
      </c>
      <c r="N70" s="13">
        <f t="shared" si="5"/>
        <v>9.384738297925112E-9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3.1848078029894404</v>
      </c>
      <c r="H71" s="10">
        <f t="shared" si="6"/>
        <v>-1.5895627713039802</v>
      </c>
      <c r="I71">
        <f t="shared" si="2"/>
        <v>-19.074753255647764</v>
      </c>
      <c r="K71">
        <f t="shared" si="3"/>
        <v>-1.5895623208680103</v>
      </c>
      <c r="M71">
        <f t="shared" si="4"/>
        <v>-1.5895623208680103</v>
      </c>
      <c r="N71" s="13">
        <f t="shared" si="5"/>
        <v>2.0289256294056551E-13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3.1967633042403141</v>
      </c>
      <c r="H72" s="10">
        <f t="shared" si="6"/>
        <v>-1.5880551044853848</v>
      </c>
      <c r="I72">
        <f t="shared" si="2"/>
        <v>-19.056661253824618</v>
      </c>
      <c r="K72">
        <f t="shared" si="3"/>
        <v>-1.5880556756313275</v>
      </c>
      <c r="M72">
        <f t="shared" si="4"/>
        <v>-1.5880556756313275</v>
      </c>
      <c r="N72" s="13">
        <f t="shared" si="5"/>
        <v>3.2620768793422581E-13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3.2087188054911877</v>
      </c>
      <c r="H73" s="10">
        <f t="shared" si="6"/>
        <v>-1.5859881653658414</v>
      </c>
      <c r="I73">
        <f t="shared" si="2"/>
        <v>-19.031857984390097</v>
      </c>
      <c r="K73">
        <f t="shared" si="3"/>
        <v>-1.5859902216359876</v>
      </c>
      <c r="M73">
        <f t="shared" si="4"/>
        <v>-1.5859902216359876</v>
      </c>
      <c r="N73" s="13">
        <f t="shared" si="5"/>
        <v>4.2282469139712879E-12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3.2206743067420618</v>
      </c>
      <c r="H74" s="10">
        <f t="shared" si="6"/>
        <v>-1.583386006133858</v>
      </c>
      <c r="I74">
        <f t="shared" si="2"/>
        <v>-19.000632073606297</v>
      </c>
      <c r="K74">
        <f t="shared" si="3"/>
        <v>-1.5833899701727003</v>
      </c>
      <c r="M74">
        <f t="shared" si="4"/>
        <v>-1.5833899701727003</v>
      </c>
      <c r="N74" s="13">
        <f t="shared" si="5"/>
        <v>1.5713603943149663E-11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3.2326298079929354</v>
      </c>
      <c r="H75" s="10">
        <f t="shared" si="6"/>
        <v>-1.5802718920838557</v>
      </c>
      <c r="I75">
        <f t="shared" si="2"/>
        <v>-18.963262705006269</v>
      </c>
      <c r="K75">
        <f t="shared" si="3"/>
        <v>-1.5802781447727834</v>
      </c>
      <c r="M75">
        <f t="shared" si="4"/>
        <v>-1.5802781447727834</v>
      </c>
      <c r="N75" s="13">
        <f t="shared" si="5"/>
        <v>3.9096118826989399E-11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3.2445853092438091</v>
      </c>
      <c r="H76" s="10">
        <f t="shared" si="6"/>
        <v>-1.5766683249586892</v>
      </c>
      <c r="I76">
        <f t="shared" si="2"/>
        <v>-18.920019899504272</v>
      </c>
      <c r="K76">
        <f t="shared" si="3"/>
        <v>-1.5766772048314581</v>
      </c>
      <c r="M76">
        <f t="shared" si="4"/>
        <v>-1.5766772048314581</v>
      </c>
      <c r="N76" s="13">
        <f t="shared" si="5"/>
        <v>7.8852140391396468E-11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3.2565408104946831</v>
      </c>
      <c r="H77" s="10">
        <f t="shared" si="6"/>
        <v>-1.5725970656335539</v>
      </c>
      <c r="I77">
        <f t="shared" si="2"/>
        <v>-18.871164787602648</v>
      </c>
      <c r="K77">
        <f t="shared" si="3"/>
        <v>-1.5726088685492123</v>
      </c>
      <c r="M77">
        <f t="shared" si="4"/>
        <v>-1.5726088685492123</v>
      </c>
      <c r="N77" s="13">
        <f t="shared" si="5"/>
        <v>1.393088180390123E-10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3.2684963117455568</v>
      </c>
      <c r="H78" s="10">
        <f t="shared" si="6"/>
        <v>-1.5680791561592609</v>
      </c>
      <c r="I78">
        <f t="shared" si="2"/>
        <v>-18.816949873911131</v>
      </c>
      <c r="K78">
        <f t="shared" si="3"/>
        <v>-1.5680941352105751</v>
      </c>
      <c r="M78">
        <f t="shared" si="4"/>
        <v>-1.5680941352105751</v>
      </c>
      <c r="N78" s="13">
        <f t="shared" si="5"/>
        <v>2.2437197827347228E-10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3.2804518129964304</v>
      </c>
      <c r="H79" s="10">
        <f t="shared" si="6"/>
        <v>-1.5631349411823954</v>
      </c>
      <c r="I79">
        <f t="shared" si="2"/>
        <v>-18.757619294188743</v>
      </c>
      <c r="K79">
        <f t="shared" si="3"/>
        <v>-1.5631533068190961</v>
      </c>
      <c r="M79">
        <f t="shared" si="4"/>
        <v>-1.5631533068190961</v>
      </c>
      <c r="N79" s="13">
        <f t="shared" si="5"/>
        <v>3.3729661142459104E-10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3.2924073142473045</v>
      </c>
      <c r="H80" s="10">
        <f t="shared" si="6"/>
        <v>-1.5577840887594077</v>
      </c>
      <c r="I80">
        <f t="shared" si="2"/>
        <v>-18.693409065112892</v>
      </c>
      <c r="K80">
        <f t="shared" si="3"/>
        <v>-1.5578060091067951</v>
      </c>
      <c r="M80">
        <f t="shared" si="4"/>
        <v>-1.5578060091067951</v>
      </c>
      <c r="N80" s="13">
        <f t="shared" si="5"/>
        <v>4.8050162958695674E-10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3.3043628154981781</v>
      </c>
      <c r="H81" s="10">
        <f t="shared" si="6"/>
        <v>-1.5520456105812188</v>
      </c>
      <c r="I81">
        <f t="shared" si="2"/>
        <v>-18.624547326974625</v>
      </c>
      <c r="K81">
        <f t="shared" si="3"/>
        <v>-1.552071211935846</v>
      </c>
      <c r="M81">
        <f t="shared" si="4"/>
        <v>-1.552071211935846</v>
      </c>
      <c r="N81" s="13">
        <f t="shared" si="5"/>
        <v>6.5542935874495073E-10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3.3163183167490518</v>
      </c>
      <c r="H82" s="10">
        <f t="shared" si="6"/>
        <v>-1.5459378816244969</v>
      </c>
      <c r="I82">
        <f t="shared" si="2"/>
        <v>-18.551254579493964</v>
      </c>
      <c r="K82">
        <f t="shared" si="3"/>
        <v>-1.5459672491097358</v>
      </c>
      <c r="M82">
        <f t="shared" si="4"/>
        <v>-1.5459672491097358</v>
      </c>
      <c r="N82" s="13">
        <f t="shared" si="5"/>
        <v>8.6244918926067958E-10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ref="G83:G146" si="8">$E$11*(D83/$E$12+1)</f>
        <v>3.3282738179999254</v>
      </c>
      <c r="H83" s="10">
        <f t="shared" si="6"/>
        <v>-1.5394786592453131</v>
      </c>
      <c r="I83">
        <f t="shared" si="2"/>
        <v>-18.473743910943757</v>
      </c>
      <c r="K83">
        <f t="shared" si="3"/>
        <v>-1.5395118376106742</v>
      </c>
      <c r="M83">
        <f t="shared" si="4"/>
        <v>-1.5395118376106742</v>
      </c>
      <c r="N83" s="13">
        <f t="shared" si="5"/>
        <v>1.1008039280344616E-9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si="8"/>
        <v>3.3402293192507995</v>
      </c>
      <c r="H84" s="10">
        <f t="shared" si="6"/>
        <v>-1.5326851017304768</v>
      </c>
      <c r="I84">
        <f t="shared" ref="I84:I147" si="9">H84*$E$6</f>
        <v>-18.39222122076572</v>
      </c>
      <c r="K84">
        <f t="shared" ref="K84:K147" si="10">(1/2)*(($L$9/2)*$L$4*EXP(-$L$7*$O$6*(G84/$O$6-1))+($L$9/2)*$L$4*EXP(-$L$7*$O$6*(($H$4/$E$4)*G84/$O$6-1))-(($L$9/2)*$L$6*EXP(-$L$5*$O$6*(G84/$O$6-1))+($L$9/2)*$L$6*EXP(-$L$5*$O$6*(($H$4/$E$4)*G84/$O$6-1))))</f>
        <v>-1.5327220962795545</v>
      </c>
      <c r="M84">
        <f t="shared" ref="M84:M147" si="11">(1/2)*(($L$9/2)*$O$4*EXP(-$O$8*$O$6*(G84/$O$6-1))+($L$9/2)*$O$4*EXP(-$O$8*$O$6*(($H$4/$E$4)*G84/$O$6-1))-(($L$9/2)*$O$7*EXP(-$O$5*$O$6*(G84/$O$6-1))+($L$9/2)*$O$7*EXP(-$O$5*$O$6*(($H$4/$E$4)*G84/$O$6-1))))</f>
        <v>-1.5327220962795545</v>
      </c>
      <c r="N84" s="13">
        <f t="shared" ref="N84:N147" si="12">(M84-H84)^2*O84</f>
        <v>1.3685966614612162E-9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3.3521848205016731</v>
      </c>
      <c r="H85" s="10">
        <f t="shared" ref="H85:H148" si="13">-(-$B$4)*(1+D85+$E$5*D85^3)*EXP(-D85)</f>
        <v>-1.5255737863214331</v>
      </c>
      <c r="I85">
        <f t="shared" si="9"/>
        <v>-18.306885435857197</v>
      </c>
      <c r="K85">
        <f t="shared" si="10"/>
        <v>-1.5256145639542966</v>
      </c>
      <c r="M85">
        <f t="shared" si="11"/>
        <v>-1.5256145639542966</v>
      </c>
      <c r="N85" s="13">
        <f t="shared" si="12"/>
        <v>1.6628153419484125E-9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3.3641403217525467</v>
      </c>
      <c r="H86" s="10">
        <f t="shared" si="13"/>
        <v>-1.5181607267252186</v>
      </c>
      <c r="I86">
        <f t="shared" si="9"/>
        <v>-18.217928720702623</v>
      </c>
      <c r="K86">
        <f t="shared" si="10"/>
        <v>-1.5182052170819729</v>
      </c>
      <c r="M86">
        <f t="shared" si="11"/>
        <v>-1.5182052170819729</v>
      </c>
      <c r="N86" s="13">
        <f t="shared" si="12"/>
        <v>1.9793918441200291E-9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3.3760958230034208</v>
      </c>
      <c r="H87" s="10">
        <f t="shared" si="13"/>
        <v>-1.5104613901265664</v>
      </c>
      <c r="I87">
        <f t="shared" si="9"/>
        <v>-18.125536681518795</v>
      </c>
      <c r="K87">
        <f t="shared" si="10"/>
        <v>-1.5105094868196636</v>
      </c>
      <c r="M87">
        <f t="shared" si="11"/>
        <v>-1.5105094868196636</v>
      </c>
      <c r="N87" s="13">
        <f t="shared" si="12"/>
        <v>2.3132918868797737E-9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3.3880513242542944</v>
      </c>
      <c r="H88" s="10">
        <f t="shared" si="13"/>
        <v>-1.5024907137148906</v>
      </c>
      <c r="I88">
        <f t="shared" si="9"/>
        <v>-18.029888564578687</v>
      </c>
      <c r="K88">
        <f t="shared" si="10"/>
        <v>-1.5025422756386022</v>
      </c>
      <c r="M88">
        <f t="shared" si="11"/>
        <v>-1.5025422756386022</v>
      </c>
      <c r="N88" s="13">
        <f t="shared" si="12"/>
        <v>2.6586319768393082E-9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3.4000068255051681</v>
      </c>
      <c r="H89" s="10">
        <f t="shared" si="13"/>
        <v>-1.4942631207394985</v>
      </c>
      <c r="I89">
        <f t="shared" si="9"/>
        <v>-17.931157448873982</v>
      </c>
      <c r="K89">
        <f t="shared" si="10"/>
        <v>-1.4943179734457095</v>
      </c>
      <c r="M89">
        <f t="shared" si="11"/>
        <v>-1.4943179734457095</v>
      </c>
      <c r="N89" s="13">
        <f t="shared" si="12"/>
        <v>3.0088193786672843E-9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3.4119623267560422</v>
      </c>
      <c r="H90" s="10">
        <f t="shared" si="13"/>
        <v>-1.4857925361060362</v>
      </c>
      <c r="I90">
        <f t="shared" si="9"/>
        <v>-17.829510433272436</v>
      </c>
      <c r="K90">
        <f t="shared" si="10"/>
        <v>-1.4858504732362778</v>
      </c>
      <c r="M90">
        <f t="shared" si="11"/>
        <v>-1.4858504732362778</v>
      </c>
      <c r="N90" s="13">
        <f t="shared" si="12"/>
        <v>3.3567110606324903E-9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3.4239178280069158</v>
      </c>
      <c r="H91" s="10">
        <f t="shared" si="13"/>
        <v>-1.4770924015268077</v>
      </c>
      <c r="I91">
        <f t="shared" si="9"/>
        <v>-17.725108818321694</v>
      </c>
      <c r="K91">
        <f t="shared" si="10"/>
        <v>-1.4771531862911307</v>
      </c>
      <c r="M91">
        <f t="shared" si="11"/>
        <v>-1.4771531862911307</v>
      </c>
      <c r="N91" s="13">
        <f t="shared" si="12"/>
        <v>3.6947875738062649E-9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3.4358733292577894</v>
      </c>
      <c r="H92" s="10">
        <f t="shared" si="13"/>
        <v>-1.4681756902372762</v>
      </c>
      <c r="I92">
        <f t="shared" si="9"/>
        <v>-17.618108282847317</v>
      </c>
      <c r="K92">
        <f t="shared" si="10"/>
        <v>-1.4682390569312316</v>
      </c>
      <c r="M92">
        <f t="shared" si="11"/>
        <v>-1.4682390569312316</v>
      </c>
      <c r="N92" s="13">
        <f t="shared" si="12"/>
        <v>4.0153379028305815E-9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3.4478288305086635</v>
      </c>
      <c r="H93" s="10">
        <f t="shared" si="13"/>
        <v>-1.4590549212907322</v>
      </c>
      <c r="I93">
        <f t="shared" si="9"/>
        <v>-17.508659055488785</v>
      </c>
      <c r="K93">
        <f t="shared" si="10"/>
        <v>-1.4591205768423434</v>
      </c>
      <c r="M93">
        <f t="shared" si="11"/>
        <v>-1.4591205768423434</v>
      </c>
      <c r="N93" s="13">
        <f t="shared" si="12"/>
        <v>4.3106514573708098E-9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3.4597843317595371</v>
      </c>
      <c r="H94" s="10">
        <f t="shared" si="13"/>
        <v>-1.4497421734427762</v>
      </c>
      <c r="I94">
        <f t="shared" si="9"/>
        <v>-17.396906081313315</v>
      </c>
      <c r="K94">
        <f t="shared" si="10"/>
        <v>-1.449809798981994</v>
      </c>
      <c r="M94">
        <f t="shared" si="11"/>
        <v>-1.449809798981994</v>
      </c>
      <c r="N94" s="13">
        <f t="shared" si="12"/>
        <v>4.573213554497817E-9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3.4717398330104108</v>
      </c>
      <c r="H95" s="10">
        <f t="shared" si="13"/>
        <v>-1.4402490986369605</v>
      </c>
      <c r="I95">
        <f t="shared" si="9"/>
        <v>-17.282989183643526</v>
      </c>
      <c r="K95">
        <f t="shared" si="10"/>
        <v>-1.4403183510806408</v>
      </c>
      <c r="M95">
        <f t="shared" si="11"/>
        <v>-1.4403183510806408</v>
      </c>
      <c r="N95" s="13">
        <f t="shared" si="12"/>
        <v>4.7959009556901914E-9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3.4836953342612849</v>
      </c>
      <c r="H96" s="10">
        <f t="shared" si="13"/>
        <v>-1.4305869351026315</v>
      </c>
      <c r="I96">
        <f t="shared" si="9"/>
        <v>-17.167043221231577</v>
      </c>
      <c r="K96">
        <f t="shared" si="10"/>
        <v>-1.4306574487486063</v>
      </c>
      <c r="M96">
        <f t="shared" si="11"/>
        <v>-1.4306574487486063</v>
      </c>
      <c r="N96" s="13">
        <f t="shared" si="12"/>
        <v>4.9721742686705648E-9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3.4956508355121585</v>
      </c>
      <c r="H97" s="10">
        <f t="shared" si="13"/>
        <v>-1.4207665200757031</v>
      </c>
      <c r="I97">
        <f t="shared" si="9"/>
        <v>-17.049198240908439</v>
      </c>
      <c r="K97">
        <f t="shared" si="10"/>
        <v>-1.4208379082000291</v>
      </c>
      <c r="M97">
        <f t="shared" si="11"/>
        <v>-1.4208379082000291</v>
      </c>
      <c r="N97" s="13">
        <f t="shared" si="12"/>
        <v>5.096264294776436E-9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3.5076063367630321</v>
      </c>
      <c r="H98" s="10">
        <f t="shared" si="13"/>
        <v>-1.4107983021528203</v>
      </c>
      <c r="I98">
        <f t="shared" si="9"/>
        <v>-16.929579625833846</v>
      </c>
      <c r="K98">
        <f t="shared" si="10"/>
        <v>-1.4108701586047467</v>
      </c>
      <c r="M98">
        <f t="shared" si="11"/>
        <v>-1.4108701586047467</v>
      </c>
      <c r="N98" s="13">
        <f t="shared" si="12"/>
        <v>5.1633496834541935E-9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3.5195618380139062</v>
      </c>
      <c r="H99" s="10">
        <f t="shared" si="13"/>
        <v>-1.4006923532890752</v>
      </c>
      <c r="I99">
        <f t="shared" si="9"/>
        <v>-16.8083082394689</v>
      </c>
      <c r="K99">
        <f t="shared" si="10"/>
        <v>-1.4007642540787386</v>
      </c>
      <c r="M99">
        <f t="shared" si="11"/>
        <v>-1.4007642540787386</v>
      </c>
      <c r="N99" s="13">
        <f t="shared" si="12"/>
        <v>5.1697235542290251E-9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3.5315173392647798</v>
      </c>
      <c r="H100" s="10">
        <f t="shared" si="13"/>
        <v>-1.3904583804491712</v>
      </c>
      <c r="I100">
        <f t="shared" si="9"/>
        <v>-16.685500565390054</v>
      </c>
      <c r="K100">
        <f t="shared" si="10"/>
        <v>-1.3905298853234296</v>
      </c>
      <c r="M100">
        <f t="shared" si="11"/>
        <v>-1.3905298853234296</v>
      </c>
      <c r="N100" s="13">
        <f t="shared" si="12"/>
        <v>5.1129470426999281E-9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3.5434728405156535</v>
      </c>
      <c r="H101" s="10">
        <f t="shared" si="13"/>
        <v>-1.3801057369216658</v>
      </c>
      <c r="I101">
        <f t="shared" si="9"/>
        <v>-16.561268843059992</v>
      </c>
      <c r="K101">
        <f t="shared" si="10"/>
        <v>-1.3801763909238984</v>
      </c>
      <c r="M101">
        <f t="shared" si="11"/>
        <v>-1.3801763909238984</v>
      </c>
      <c r="N101" s="13">
        <f t="shared" si="12"/>
        <v>4.9919880314851382E-9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3.5554283417665276</v>
      </c>
      <c r="H102" s="10">
        <f t="shared" si="13"/>
        <v>-1.36964343330565</v>
      </c>
      <c r="I102">
        <f t="shared" si="9"/>
        <v>-16.4357211996678</v>
      </c>
      <c r="K102">
        <f t="shared" si="10"/>
        <v>-1.3697127683157206</v>
      </c>
      <c r="M102">
        <f t="shared" si="11"/>
        <v>-1.3697127683157206</v>
      </c>
      <c r="N102" s="13">
        <f t="shared" si="12"/>
        <v>4.8073436214999411E-9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3.5673838430174012</v>
      </c>
      <c r="H103" s="10">
        <f t="shared" si="13"/>
        <v>-1.3590801481789894</v>
      </c>
      <c r="I103">
        <f t="shared" si="9"/>
        <v>-16.308961778147872</v>
      </c>
      <c r="K103">
        <f t="shared" si="10"/>
        <v>-1.359147684429918</v>
      </c>
      <c r="M103">
        <f t="shared" si="11"/>
        <v>-1.359147684429918</v>
      </c>
      <c r="N103" s="13">
        <f t="shared" si="12"/>
        <v>4.5611451894895266E-9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3.5793393442682748</v>
      </c>
      <c r="H104" s="10">
        <f t="shared" si="13"/>
        <v>-1.3484242384569833</v>
      </c>
      <c r="I104">
        <f t="shared" si="9"/>
        <v>-16.181090861483799</v>
      </c>
      <c r="K104">
        <f t="shared" si="10"/>
        <v>-1.3484894860252195</v>
      </c>
      <c r="M104">
        <f t="shared" si="11"/>
        <v>-1.3484894860252195</v>
      </c>
      <c r="N104" s="13">
        <f t="shared" si="12"/>
        <v>4.2572451607265259E-9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3.5912948455191485</v>
      </c>
      <c r="H105" s="10">
        <f t="shared" si="13"/>
        <v>-1.337683749450078</v>
      </c>
      <c r="I105">
        <f t="shared" si="9"/>
        <v>-16.052204993400935</v>
      </c>
      <c r="K105">
        <f t="shared" si="10"/>
        <v>-1.3377462097165704</v>
      </c>
      <c r="M105">
        <f t="shared" si="11"/>
        <v>-1.3377462097165704</v>
      </c>
      <c r="N105" s="13">
        <f t="shared" si="12"/>
        <v>3.901284890311764E-9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3.6032503467700225</v>
      </c>
      <c r="H106" s="10">
        <f t="shared" si="13"/>
        <v>-1.326866424629018</v>
      </c>
      <c r="I106">
        <f t="shared" si="9"/>
        <v>-15.922397095548217</v>
      </c>
      <c r="K106">
        <f t="shared" si="10"/>
        <v>-1.3269255917085769</v>
      </c>
      <c r="M106">
        <f t="shared" si="11"/>
        <v>-1.3269255917085769</v>
      </c>
      <c r="N106" s="13">
        <f t="shared" si="12"/>
        <v>3.5007433035275591E-9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3.6152058480208962</v>
      </c>
      <c r="H107" s="10">
        <f t="shared" si="13"/>
        <v>-1.3159797151056132</v>
      </c>
      <c r="I107">
        <f t="shared" si="9"/>
        <v>-15.791756581267357</v>
      </c>
      <c r="K107">
        <f t="shared" si="10"/>
        <v>-1.3160350772423395</v>
      </c>
      <c r="M107">
        <f t="shared" si="11"/>
        <v>-1.3160350772423395</v>
      </c>
      <c r="N107" s="13">
        <f t="shared" si="12"/>
        <v>3.0649661829015568E-9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3.6271613492717698</v>
      </c>
      <c r="H108" s="10">
        <f t="shared" si="13"/>
        <v>-1.305030788837054</v>
      </c>
      <c r="I108">
        <f t="shared" si="9"/>
        <v>-15.660369466044649</v>
      </c>
      <c r="K108">
        <f t="shared" si="10"/>
        <v>-1.3050818297638624</v>
      </c>
      <c r="M108">
        <f t="shared" si="11"/>
        <v>-1.3050818297638624</v>
      </c>
      <c r="N108" s="13">
        <f t="shared" si="12"/>
        <v>2.6051762094614659E-9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3.6391168505226439</v>
      </c>
      <c r="H109" s="10">
        <f t="shared" si="13"/>
        <v>-1.2940265395615136</v>
      </c>
      <c r="I109">
        <f t="shared" si="9"/>
        <v>-15.528318474738164</v>
      </c>
      <c r="K109">
        <f t="shared" si="10"/>
        <v>-1.2940727398220366</v>
      </c>
      <c r="M109">
        <f t="shared" si="11"/>
        <v>-1.2940727398220366</v>
      </c>
      <c r="N109" s="13">
        <f t="shared" si="12"/>
        <v>2.1344640723971217E-9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3.6510723517735175</v>
      </c>
      <c r="H110" s="10">
        <f t="shared" si="13"/>
        <v>-1.2829735954725494</v>
      </c>
      <c r="I110">
        <f t="shared" si="9"/>
        <v>-15.395683145670592</v>
      </c>
      <c r="K110">
        <f t="shared" si="10"/>
        <v>-1.2830144337039209</v>
      </c>
      <c r="M110">
        <f t="shared" si="11"/>
        <v>-1.2830144337039209</v>
      </c>
      <c r="N110" s="13">
        <f t="shared" si="12"/>
        <v>1.6677611415493105E-9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3.6630278530243912</v>
      </c>
      <c r="H111" s="10">
        <f t="shared" si="13"/>
        <v>-1.2718783276396237</v>
      </c>
      <c r="I111">
        <f t="shared" si="9"/>
        <v>-15.262539931675484</v>
      </c>
      <c r="K111">
        <f t="shared" si="10"/>
        <v>-1.2719132818148602</v>
      </c>
      <c r="M111">
        <f t="shared" si="11"/>
        <v>-1.2719132818148602</v>
      </c>
      <c r="N111" s="13">
        <f t="shared" si="12"/>
        <v>1.2217943664617081E-9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3.6749833542752652</v>
      </c>
      <c r="H112" s="10">
        <f t="shared" si="13"/>
        <v>-1.2607468581818544</v>
      </c>
      <c r="I112">
        <f t="shared" si="9"/>
        <v>-15.128962298182252</v>
      </c>
      <c r="K112">
        <f t="shared" si="10"/>
        <v>-1.2607754068107655</v>
      </c>
      <c r="M112">
        <f t="shared" si="11"/>
        <v>-1.2607754068107655</v>
      </c>
      <c r="N112" s="13">
        <f t="shared" si="12"/>
        <v>8.1502421270409368E-7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3.6869388555261389</v>
      </c>
      <c r="H113" s="10">
        <f t="shared" si="13"/>
        <v>-1.2495850682019258</v>
      </c>
      <c r="I113">
        <f t="shared" si="9"/>
        <v>-14.995020818423111</v>
      </c>
      <c r="K113">
        <f t="shared" si="10"/>
        <v>-1.2496066914896506</v>
      </c>
      <c r="M113">
        <f t="shared" si="11"/>
        <v>-1.2496066914896506</v>
      </c>
      <c r="N113" s="13">
        <f t="shared" si="12"/>
        <v>4.6756657203011721E-7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3.6988943567770125</v>
      </c>
      <c r="H114" s="10">
        <f t="shared" si="13"/>
        <v>-1.2383986054868823</v>
      </c>
      <c r="I114">
        <f t="shared" si="9"/>
        <v>-14.860783265842588</v>
      </c>
      <c r="K114">
        <f t="shared" si="10"/>
        <v>-1.2384127864493379</v>
      </c>
      <c r="M114">
        <f t="shared" si="11"/>
        <v>-1.2384127864493379</v>
      </c>
      <c r="N114" s="13">
        <f t="shared" si="12"/>
        <v>2.0109969616842684E-7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3.7108498580278866</v>
      </c>
      <c r="H115" s="10">
        <f t="shared" si="13"/>
        <v>-1.2271928919823671</v>
      </c>
      <c r="I115">
        <f t="shared" si="9"/>
        <v>-14.726314703788406</v>
      </c>
      <c r="K115">
        <f t="shared" si="10"/>
        <v>-1.2271991175180559</v>
      </c>
      <c r="M115">
        <f t="shared" si="11"/>
        <v>-1.2271991175180559</v>
      </c>
      <c r="N115" s="13">
        <f t="shared" si="12"/>
        <v>3.8757294611799789E-11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3.7228053592787602</v>
      </c>
      <c r="H116" s="10">
        <f t="shared" si="13"/>
        <v>-1.2159731310466719</v>
      </c>
      <c r="I116">
        <f t="shared" si="9"/>
        <v>-14.591677572560062</v>
      </c>
      <c r="K116">
        <f t="shared" si="10"/>
        <v>-1.2159708929644393</v>
      </c>
      <c r="M116">
        <f t="shared" si="11"/>
        <v>-1.2159708929644393</v>
      </c>
      <c r="N116" s="13">
        <f t="shared" si="12"/>
        <v>5.0090120801164625E-12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3.7347608605296339</v>
      </c>
      <c r="H117" s="10">
        <f t="shared" si="13"/>
        <v>-1.2047443144907926</v>
      </c>
      <c r="I117">
        <f t="shared" si="9"/>
        <v>-14.456931773889512</v>
      </c>
      <c r="K117">
        <f t="shared" si="10"/>
        <v>-1.2047331104932737</v>
      </c>
      <c r="M117">
        <f t="shared" si="11"/>
        <v>-1.2047331104932737</v>
      </c>
      <c r="N117" s="13">
        <f t="shared" si="12"/>
        <v>1.255295604026317E-10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3.7467163617805079</v>
      </c>
      <c r="H118" s="10">
        <f t="shared" si="13"/>
        <v>-1.193511229410529</v>
      </c>
      <c r="I118">
        <f t="shared" si="9"/>
        <v>-14.322134752926349</v>
      </c>
      <c r="K118">
        <f t="shared" si="10"/>
        <v>-1.1934905640331515</v>
      </c>
      <c r="M118">
        <f t="shared" si="11"/>
        <v>-1.1934905640331515</v>
      </c>
      <c r="N118" s="13">
        <f t="shared" si="12"/>
        <v>4.2705782215651076E-10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3.7586718630313816</v>
      </c>
      <c r="H119" s="10">
        <f t="shared" si="13"/>
        <v>-1.182278464816487</v>
      </c>
      <c r="I119">
        <f t="shared" si="9"/>
        <v>-14.187341577797845</v>
      </c>
      <c r="K119">
        <f t="shared" si="10"/>
        <v>-1.1822478503220164</v>
      </c>
      <c r="M119">
        <f t="shared" si="11"/>
        <v>-1.1822478503220164</v>
      </c>
      <c r="N119" s="13">
        <f t="shared" si="12"/>
        <v>9.37247271691346E-10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3.7706273642822552</v>
      </c>
      <c r="H120" s="10">
        <f t="shared" si="13"/>
        <v>-1.1710504180676842</v>
      </c>
      <c r="I120">
        <f t="shared" si="9"/>
        <v>-14.05260501681221</v>
      </c>
      <c r="K120">
        <f t="shared" si="10"/>
        <v>-1.1710093752964068</v>
      </c>
      <c r="M120">
        <f t="shared" si="11"/>
        <v>-1.1710093752964068</v>
      </c>
      <c r="N120" s="13">
        <f t="shared" si="12"/>
        <v>1.6845090741262157E-9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3.7825828655331293</v>
      </c>
      <c r="H121" s="10">
        <f t="shared" si="13"/>
        <v>-1.1598313011143155</v>
      </c>
      <c r="I121">
        <f t="shared" si="9"/>
        <v>-13.917975613371787</v>
      </c>
      <c r="K121">
        <f t="shared" si="10"/>
        <v>-1.1597793602900648</v>
      </c>
      <c r="M121">
        <f t="shared" si="11"/>
        <v>-1.1597793602900648</v>
      </c>
      <c r="N121" s="13">
        <f t="shared" si="12"/>
        <v>2.697849223847435E-9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3.7945383667840029</v>
      </c>
      <c r="H122" s="10">
        <f t="shared" si="13"/>
        <v>-1.1486251465550688</v>
      </c>
      <c r="I122">
        <f t="shared" si="9"/>
        <v>-13.783501758660826</v>
      </c>
      <c r="K122">
        <f t="shared" si="10"/>
        <v>-1.1485618480473914</v>
      </c>
      <c r="M122">
        <f t="shared" si="11"/>
        <v>-1.1485618480473914</v>
      </c>
      <c r="N122" s="13">
        <f t="shared" si="12"/>
        <v>4.0067010741845424E-9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3.8064938680348765</v>
      </c>
      <c r="H123" s="10">
        <f t="shared" si="13"/>
        <v>-1.1374358135142399</v>
      </c>
      <c r="I123">
        <f t="shared" si="9"/>
        <v>-13.649229762170879</v>
      </c>
      <c r="K123">
        <f t="shared" si="10"/>
        <v>-1.1373607085570772</v>
      </c>
      <c r="M123">
        <f t="shared" si="11"/>
        <v>-1.1373607085570772</v>
      </c>
      <c r="N123" s="13">
        <f t="shared" si="12"/>
        <v>5.6407545904239172E-9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3.8184493692857506</v>
      </c>
      <c r="H124" s="10">
        <f t="shared" si="13"/>
        <v>-1.1262669933437544</v>
      </c>
      <c r="I124">
        <f t="shared" si="9"/>
        <v>-13.515203920125053</v>
      </c>
      <c r="K124">
        <f t="shared" si="10"/>
        <v>-1.1261796447111068</v>
      </c>
      <c r="M124">
        <f t="shared" si="11"/>
        <v>-1.1261796447111068</v>
      </c>
      <c r="N124" s="13">
        <f t="shared" si="12"/>
        <v>7.629783625403289E-9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3.8304048705366243</v>
      </c>
      <c r="H125" s="10">
        <f t="shared" si="13"/>
        <v>-1.1151222151550551</v>
      </c>
      <c r="I125">
        <f t="shared" si="9"/>
        <v>-13.381466581860661</v>
      </c>
      <c r="K125">
        <f t="shared" si="10"/>
        <v>-1.1150221977941672</v>
      </c>
      <c r="M125">
        <f t="shared" si="11"/>
        <v>-1.1150221977941672</v>
      </c>
      <c r="N125" s="13">
        <f t="shared" si="12"/>
        <v>1.0003472478965911E-8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3.8423603717874979</v>
      </c>
      <c r="H126" s="10">
        <f t="shared" si="13"/>
        <v>-1.1040048511856926</v>
      </c>
      <c r="I126">
        <f t="shared" si="9"/>
        <v>-13.248058214228312</v>
      </c>
      <c r="K126">
        <f t="shared" si="10"/>
        <v>-1.1038917528083461</v>
      </c>
      <c r="M126">
        <f t="shared" si="11"/>
        <v>-1.1038917528083461</v>
      </c>
      <c r="N126" s="13">
        <f t="shared" si="12"/>
        <v>1.2791242958416069E-8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3.854315873038372</v>
      </c>
      <c r="H127" s="10">
        <f t="shared" si="13"/>
        <v>-1.0929181220053046</v>
      </c>
      <c r="I127">
        <f t="shared" si="9"/>
        <v>-13.115017464063655</v>
      </c>
      <c r="K127">
        <f t="shared" si="10"/>
        <v>-1.092791543637893</v>
      </c>
      <c r="M127">
        <f t="shared" si="11"/>
        <v>-1.092791543637893</v>
      </c>
      <c r="N127" s="13">
        <f t="shared" si="12"/>
        <v>1.6022083096583332E-8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3.8662713742892456</v>
      </c>
      <c r="H128" s="10">
        <f t="shared" si="13"/>
        <v>-1.081865101565556</v>
      </c>
      <c r="I128">
        <f t="shared" si="9"/>
        <v>-12.982381218786673</v>
      </c>
      <c r="K128">
        <f t="shared" si="10"/>
        <v>-1.0817246580586513</v>
      </c>
      <c r="M128">
        <f t="shared" si="11"/>
        <v>-1.0817246580586513</v>
      </c>
      <c r="N128" s="13">
        <f t="shared" si="12"/>
        <v>1.9724378631714677E-8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3.8782268755401192</v>
      </c>
      <c r="H129" s="10">
        <f t="shared" si="13"/>
        <v>-1.0708487220984857</v>
      </c>
      <c r="I129">
        <f t="shared" si="9"/>
        <v>-12.850184665181828</v>
      </c>
      <c r="K129">
        <f t="shared" si="10"/>
        <v>-1.0706940425966511</v>
      </c>
      <c r="M129">
        <f t="shared" si="11"/>
        <v>-1.0706940425966511</v>
      </c>
      <c r="N129" s="13">
        <f t="shared" si="12"/>
        <v>2.3925748287789136E-8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3.8901823767909929</v>
      </c>
      <c r="H130" s="10">
        <f t="shared" si="13"/>
        <v>-1.0598717788675627</v>
      </c>
      <c r="I130">
        <f t="shared" si="9"/>
        <v>-12.718461346410752</v>
      </c>
      <c r="K130">
        <f t="shared" si="10"/>
        <v>-1.0597025072402304</v>
      </c>
      <c r="M130">
        <f t="shared" si="11"/>
        <v>-1.0597025072402304</v>
      </c>
      <c r="N130" s="13">
        <f t="shared" si="12"/>
        <v>2.8652883819714246E-8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3.902137878041867</v>
      </c>
      <c r="H131" s="10">
        <f t="shared" si="13"/>
        <v>-1.0489369347756756</v>
      </c>
      <c r="I131">
        <f t="shared" si="9"/>
        <v>-12.587243217308107</v>
      </c>
      <c r="K131">
        <f t="shared" si="10"/>
        <v>-1.0487527300099209</v>
      </c>
      <c r="M131">
        <f t="shared" si="11"/>
        <v>-1.0487527300099209</v>
      </c>
      <c r="N131" s="13">
        <f t="shared" si="12"/>
        <v>3.3931395726765457E-8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3.9140933792927406</v>
      </c>
      <c r="H132" s="10">
        <f t="shared" si="13"/>
        <v>-1.0380467248341156</v>
      </c>
      <c r="I132">
        <f t="shared" si="9"/>
        <v>-12.456560698009387</v>
      </c>
      <c r="K132">
        <f t="shared" si="10"/>
        <v>-1.0378472613902168</v>
      </c>
      <c r="M132">
        <f t="shared" si="11"/>
        <v>-1.0378472613902168</v>
      </c>
      <c r="N132" s="13">
        <f t="shared" si="12"/>
        <v>3.9785665451998835E-8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3.9260488805436142</v>
      </c>
      <c r="H133" s="10">
        <f t="shared" si="13"/>
        <v>-1.0272035604965413</v>
      </c>
      <c r="I133">
        <f t="shared" si="9"/>
        <v>-12.326442725958495</v>
      </c>
      <c r="K133">
        <f t="shared" si="10"/>
        <v>-1.0269885286272222</v>
      </c>
      <c r="M133">
        <f t="shared" si="11"/>
        <v>-1.0269885286272222</v>
      </c>
      <c r="N133" s="13">
        <f t="shared" si="12"/>
        <v>4.6238704822839767E-8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3.9380043817944883</v>
      </c>
      <c r="H134" s="10">
        <f t="shared" si="13"/>
        <v>-1.016409733861777</v>
      </c>
      <c r="I134">
        <f t="shared" si="9"/>
        <v>-12.196916806341324</v>
      </c>
      <c r="K134">
        <f t="shared" si="10"/>
        <v>-1.0161788398960723</v>
      </c>
      <c r="M134">
        <f t="shared" si="11"/>
        <v>-1.0161788398960723</v>
      </c>
      <c r="N134" s="13">
        <f t="shared" si="12"/>
        <v>5.3312023398865431E-8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3.9499598830453619</v>
      </c>
      <c r="H135" s="10">
        <f t="shared" si="13"/>
        <v>-1.0056674217492114</v>
      </c>
      <c r="I135">
        <f t="shared" si="9"/>
        <v>-12.068009060990537</v>
      </c>
      <c r="K135">
        <f t="shared" si="10"/>
        <v>-1.0054203883419051</v>
      </c>
      <c r="M135">
        <f t="shared" si="11"/>
        <v>-1.0054203883419051</v>
      </c>
      <c r="N135" s="13">
        <f t="shared" si="12"/>
        <v>6.1025504325391393E-8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3.9619153842962356</v>
      </c>
      <c r="H136" s="10">
        <f t="shared" si="13"/>
        <v>-0.99497868965043046</v>
      </c>
      <c r="I136">
        <f t="shared" si="9"/>
        <v>-11.939744275805165</v>
      </c>
      <c r="K136">
        <f t="shared" si="10"/>
        <v>-0.994715255998042</v>
      </c>
      <c r="M136">
        <f t="shared" si="11"/>
        <v>-0.994715255998042</v>
      </c>
      <c r="N136" s="13">
        <f t="shared" si="12"/>
        <v>6.9397289210721957E-8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3.9738708855471097</v>
      </c>
      <c r="H137" s="10">
        <f t="shared" si="13"/>
        <v>-0.98434549556065443</v>
      </c>
      <c r="I137">
        <f t="shared" si="9"/>
        <v>-11.812145946727853</v>
      </c>
      <c r="K137">
        <f t="shared" si="10"/>
        <v>-0.98406541758495791</v>
      </c>
      <c r="M137">
        <f t="shared" si="11"/>
        <v>-0.98406541758495791</v>
      </c>
      <c r="N137" s="13">
        <f t="shared" si="12"/>
        <v>7.8443672470256677E-8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3.9858263867979833</v>
      </c>
      <c r="H138" s="10">
        <f t="shared" si="13"/>
        <v>-0.97376969369341559</v>
      </c>
      <c r="I138">
        <f t="shared" si="9"/>
        <v>-11.685236324320988</v>
      </c>
      <c r="K138">
        <f t="shared" si="10"/>
        <v>-0.97347274419349372</v>
      </c>
      <c r="M138">
        <f t="shared" si="11"/>
        <v>-0.97347274419349372</v>
      </c>
      <c r="N138" s="13">
        <f t="shared" si="12"/>
        <v>8.817900550385014E-8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3.9977818880488569</v>
      </c>
      <c r="H139" s="10">
        <f t="shared" si="13"/>
        <v>-0.96325303808184415</v>
      </c>
      <c r="I139">
        <f t="shared" si="9"/>
        <v>-11.559036456982129</v>
      </c>
      <c r="K139">
        <f t="shared" si="10"/>
        <v>-0.96293900685568201</v>
      </c>
      <c r="M139">
        <f t="shared" si="11"/>
        <v>-0.96293900685568201</v>
      </c>
      <c r="N139" s="13">
        <f t="shared" si="12"/>
        <v>9.8615611004895221E-8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4.0097373892997306</v>
      </c>
      <c r="H140" s="10">
        <f t="shared" si="13"/>
        <v>-0.95279718606981789</v>
      </c>
      <c r="I140">
        <f t="shared" si="9"/>
        <v>-11.433566232837816</v>
      </c>
      <c r="K140">
        <f t="shared" si="10"/>
        <v>-0.9524658800064516</v>
      </c>
      <c r="M140">
        <f t="shared" si="11"/>
        <v>-0.9524658800064516</v>
      </c>
      <c r="N140" s="13">
        <f t="shared" si="12"/>
        <v>1.0976370762326676E-7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4.0216928905506046</v>
      </c>
      <c r="H141" s="10">
        <f t="shared" si="13"/>
        <v>-0.94240370169615262</v>
      </c>
      <c r="I141">
        <f t="shared" si="9"/>
        <v>-11.308844420353832</v>
      </c>
      <c r="K141">
        <f t="shared" si="10"/>
        <v>-0.9420549448393899</v>
      </c>
      <c r="M141">
        <f t="shared" si="11"/>
        <v>-0.9420549448393899</v>
      </c>
      <c r="N141" s="13">
        <f t="shared" si="12"/>
        <v>1.2163134513901374E-7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4.0336483918014787</v>
      </c>
      <c r="H142" s="10">
        <f t="shared" si="13"/>
        <v>-0.93207405897491935</v>
      </c>
      <c r="I142">
        <f t="shared" si="9"/>
        <v>-11.184888707699033</v>
      </c>
      <c r="K142">
        <f t="shared" si="10"/>
        <v>-0.93170769255965236</v>
      </c>
      <c r="M142">
        <f t="shared" si="11"/>
        <v>-0.93170769255965236</v>
      </c>
      <c r="N142" s="13">
        <f t="shared" si="12"/>
        <v>1.3422435023558773E-7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4.0456038930523519</v>
      </c>
      <c r="H143" s="10">
        <f t="shared" si="13"/>
        <v>-0.92180964507488106</v>
      </c>
      <c r="I143">
        <f t="shared" si="9"/>
        <v>-11.061715740898572</v>
      </c>
      <c r="K143">
        <f t="shared" si="10"/>
        <v>-0.92142552753700757</v>
      </c>
      <c r="M143">
        <f t="shared" si="11"/>
        <v>-0.92142552753700757</v>
      </c>
      <c r="N143" s="13">
        <f t="shared" si="12"/>
        <v>1.4754628290198829E-7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4.057559394303226</v>
      </c>
      <c r="H144" s="10">
        <f t="shared" si="13"/>
        <v>-0.9116117634009745</v>
      </c>
      <c r="I144">
        <f t="shared" si="9"/>
        <v>-10.939341160811693</v>
      </c>
      <c r="K144">
        <f t="shared" si="10"/>
        <v>-0.91120977036193718</v>
      </c>
      <c r="M144">
        <f t="shared" si="11"/>
        <v>-0.91120977036193718</v>
      </c>
      <c r="N144" s="13">
        <f t="shared" si="12"/>
        <v>1.6159840343445892E-7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4.0695148955541001</v>
      </c>
      <c r="H145" s="10">
        <f t="shared" si="13"/>
        <v>-0.90148163658066061</v>
      </c>
      <c r="I145">
        <f t="shared" si="9"/>
        <v>-10.817779638967927</v>
      </c>
      <c r="K145">
        <f t="shared" si="10"/>
        <v>-0.90106166080762584</v>
      </c>
      <c r="M145">
        <f t="shared" si="11"/>
        <v>-0.90106166080762584</v>
      </c>
      <c r="N145" s="13">
        <f t="shared" si="12"/>
        <v>1.7637964993614777E-7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4.0814703968049733</v>
      </c>
      <c r="H146" s="10">
        <f t="shared" si="13"/>
        <v>-0.89142040935790867</v>
      </c>
      <c r="I146">
        <f t="shared" si="9"/>
        <v>-10.697044912294905</v>
      </c>
      <c r="K146">
        <f t="shared" si="10"/>
        <v>-0.89098236070057912</v>
      </c>
      <c r="M146">
        <f t="shared" si="11"/>
        <v>-0.89098236070057912</v>
      </c>
      <c r="N146" s="13">
        <f t="shared" si="12"/>
        <v>1.9188662618822006E-7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ref="G147:G210" si="15">$E$11*(D147/$E$12+1)</f>
        <v>4.0934258980558473</v>
      </c>
      <c r="H147" s="10">
        <f t="shared" si="13"/>
        <v>-0.88142915139748534</v>
      </c>
      <c r="I147">
        <f t="shared" si="9"/>
        <v>-10.577149816769824</v>
      </c>
      <c r="K147">
        <f t="shared" si="10"/>
        <v>-0.88097295670254105</v>
      </c>
      <c r="M147">
        <f t="shared" si="11"/>
        <v>-0.88097295670254105</v>
      </c>
      <c r="N147" s="13">
        <f t="shared" si="12"/>
        <v>2.081135996953135E-7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si="15"/>
        <v>4.1053813993067214</v>
      </c>
      <c r="H148" s="10">
        <f t="shared" si="13"/>
        <v>-0.87150886000215944</v>
      </c>
      <c r="I148">
        <f t="shared" ref="I148:I211" si="16">H148*$E$6</f>
        <v>-10.458106320025912</v>
      </c>
      <c r="K148">
        <f t="shared" ref="K148:K211" si="17">(1/2)*(($L$9/2)*$L$4*EXP(-$L$7*$O$6*(G148/$O$6-1))+($L$9/2)*$L$4*EXP(-$L$7*$O$6*(($H$4/$E$4)*G148/$O$6-1))-(($L$9/2)*$L$6*EXP(-$L$5*$O$6*(G148/$O$6-1))+($L$9/2)*$L$6*EXP(-$L$5*$O$6*(($H$4/$E$4)*G148/$O$6-1))))</f>
        <v>-0.87103446300632081</v>
      </c>
      <c r="M148">
        <f t="shared" ref="M148:M211" si="18">(1/2)*(($L$9/2)*$O$4*EXP(-$O$8*$O$6*(G148/$O$6-1))+($L$9/2)*$O$4*EXP(-$O$8*$O$6*(($H$4/$E$4)*G148/$O$6-1))-(($L$9/2)*$O$7*EXP(-$O$5*$O$6*(G148/$O$6-1))+($L$9/2)*$O$7*EXP(-$O$5*$O$6*(($H$4/$E$4)*G148/$O$6-1))))</f>
        <v>-0.87103446300632081</v>
      </c>
      <c r="N148" s="13">
        <f t="shared" ref="N148:N211" si="19">(M148-H148)^2*O148</f>
        <v>2.2505250966070938E-7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4.1173369005575946</v>
      </c>
      <c r="H149" s="10">
        <f t="shared" ref="H149:H212" si="20">-(-$B$4)*(1+D149+$E$5*D149^3)*EXP(-D149)</f>
        <v>-0.86166046274534791</v>
      </c>
      <c r="I149">
        <f t="shared" si="16"/>
        <v>-10.339925552944175</v>
      </c>
      <c r="K149">
        <f t="shared" si="17"/>
        <v>-0.86116782394802627</v>
      </c>
      <c r="M149">
        <f t="shared" si="18"/>
        <v>-0.86116782394802627</v>
      </c>
      <c r="N149" s="13">
        <f t="shared" si="19"/>
        <v>2.4269298462651468E-7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4.1292924018084687</v>
      </c>
      <c r="H150" s="10">
        <f t="shared" si="20"/>
        <v>-0.85188482002166799</v>
      </c>
      <c r="I150">
        <f t="shared" si="16"/>
        <v>-10.222617840260016</v>
      </c>
      <c r="K150">
        <f t="shared" si="17"/>
        <v>-0.85137391653816896</v>
      </c>
      <c r="M150">
        <f t="shared" si="18"/>
        <v>-0.85137391653816896</v>
      </c>
      <c r="N150" s="13">
        <f t="shared" si="19"/>
        <v>2.6102236945143913E-7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4.1412479030593428</v>
      </c>
      <c r="H151" s="10">
        <f t="shared" si="20"/>
        <v>-0.84218272751778278</v>
      </c>
      <c r="I151">
        <f t="shared" si="16"/>
        <v>-10.106192730213394</v>
      </c>
      <c r="K151">
        <f t="shared" si="17"/>
        <v>-0.84165355291401878</v>
      </c>
      <c r="M151">
        <f t="shared" si="18"/>
        <v>-0.84165355291401878</v>
      </c>
      <c r="N151" s="13">
        <f t="shared" si="19"/>
        <v>2.8002576126879106E-7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4.153203404310216</v>
      </c>
      <c r="H152" s="10">
        <f t="shared" si="20"/>
        <v>-0.83255491860587127</v>
      </c>
      <c r="I152">
        <f t="shared" si="16"/>
        <v>-9.9906590232704549</v>
      </c>
      <c r="K152">
        <f t="shared" si="17"/>
        <v>-0.83200748271550518</v>
      </c>
      <c r="M152">
        <f t="shared" si="18"/>
        <v>-0.83200748271550518</v>
      </c>
      <c r="N152" s="13">
        <f t="shared" si="19"/>
        <v>2.9968605406092378E-7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4.16515890556109</v>
      </c>
      <c r="H153" s="10">
        <f t="shared" si="20"/>
        <v>-0.82300206666197506</v>
      </c>
      <c r="I153">
        <f t="shared" si="16"/>
        <v>-9.8760247999436999</v>
      </c>
      <c r="K153">
        <f t="shared" si="17"/>
        <v>-0.82243639538692626</v>
      </c>
      <c r="M153">
        <f t="shared" si="18"/>
        <v>-0.82243639538692626</v>
      </c>
      <c r="N153" s="13">
        <f t="shared" si="19"/>
        <v>3.1998399141534293E-7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4.1771144068119641</v>
      </c>
      <c r="H154" s="10">
        <f t="shared" si="20"/>
        <v>-0.81352478731142752</v>
      </c>
      <c r="I154">
        <f t="shared" si="16"/>
        <v>-9.7622974477371294</v>
      </c>
      <c r="K154">
        <f t="shared" si="17"/>
        <v>-0.81294092240663596</v>
      </c>
      <c r="M154">
        <f t="shared" si="18"/>
        <v>-0.81294092240663596</v>
      </c>
      <c r="N154" s="13">
        <f t="shared" si="19"/>
        <v>3.4089822704726265E-7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4.1890699080628373</v>
      </c>
      <c r="H155" s="10">
        <f t="shared" si="20"/>
        <v>-0.80412364060348762</v>
      </c>
      <c r="I155">
        <f t="shared" si="16"/>
        <v>-9.649483687241851</v>
      </c>
      <c r="K155">
        <f t="shared" si="17"/>
        <v>-0.80352163944682886</v>
      </c>
      <c r="M155">
        <f t="shared" si="18"/>
        <v>-0.80352163944682886</v>
      </c>
      <c r="N155" s="13">
        <f t="shared" si="19"/>
        <v>3.6240539261848513E-7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4.2010254093137114</v>
      </c>
      <c r="H156" s="10">
        <f t="shared" si="20"/>
        <v>-0.79479913311726669</v>
      </c>
      <c r="I156">
        <f t="shared" si="16"/>
        <v>-9.5375895974071998</v>
      </c>
      <c r="K156">
        <f t="shared" si="17"/>
        <v>-0.79417906846548347</v>
      </c>
      <c r="M156">
        <f t="shared" si="18"/>
        <v>-0.79417906846548347</v>
      </c>
      <c r="N156" s="13">
        <f t="shared" si="19"/>
        <v>3.8448017239103874E-7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4.2129809105645855</v>
      </c>
      <c r="H157" s="10">
        <f t="shared" si="20"/>
        <v>-0.78555172000095419</v>
      </c>
      <c r="I157">
        <f t="shared" si="16"/>
        <v>-9.4266206400114498</v>
      </c>
      <c r="K157">
        <f t="shared" si="17"/>
        <v>-0.78491367973245874</v>
      </c>
      <c r="M157">
        <f t="shared" si="18"/>
        <v>-0.78491367973245874</v>
      </c>
      <c r="N157" s="13">
        <f t="shared" si="19"/>
        <v>4.0709538422175166E-7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4.2249364118154586</v>
      </c>
      <c r="H158" s="10">
        <f t="shared" si="20"/>
        <v>-0.77638180694630887</v>
      </c>
      <c r="I158">
        <f t="shared" si="16"/>
        <v>-9.3165816833557074</v>
      </c>
      <c r="K158">
        <f t="shared" si="17"/>
        <v>-0.77572589379168888</v>
      </c>
      <c r="M158">
        <f t="shared" si="18"/>
        <v>-0.77572589379168888</v>
      </c>
      <c r="N158" s="13">
        <f t="shared" si="19"/>
        <v>4.3022206640354881E-7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4.2368919130663327</v>
      </c>
      <c r="H159" s="10">
        <f t="shared" si="20"/>
        <v>-0.76728975210031503</v>
      </c>
      <c r="I159">
        <f t="shared" si="16"/>
        <v>-9.2074770252037794</v>
      </c>
      <c r="K159">
        <f t="shared" si="17"/>
        <v>-0.76661608336135278</v>
      </c>
      <c r="M159">
        <f t="shared" si="18"/>
        <v>-0.76661608336135278</v>
      </c>
      <c r="N159" s="13">
        <f t="shared" si="19"/>
        <v>4.5382956985497585E-7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4.2488474143172068</v>
      </c>
      <c r="H160" s="10">
        <f t="shared" si="20"/>
        <v>-0.75827586791585944</v>
      </c>
      <c r="I160">
        <f t="shared" si="16"/>
        <v>-9.0993104149903132</v>
      </c>
      <c r="K160">
        <f t="shared" si="17"/>
        <v>-0.75758457517386812</v>
      </c>
      <c r="M160">
        <f t="shared" si="18"/>
        <v>-0.75758457517386812</v>
      </c>
      <c r="N160" s="13">
        <f t="shared" si="19"/>
        <v>4.7788565512986631E-7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4.26080291556808</v>
      </c>
      <c r="H161" s="10">
        <f t="shared" si="20"/>
        <v>-0.74934042294322267</v>
      </c>
      <c r="I161">
        <f t="shared" si="16"/>
        <v>-8.9920850753186716</v>
      </c>
      <c r="K161">
        <f t="shared" si="17"/>
        <v>-0.74863165175746937</v>
      </c>
      <c r="M161">
        <f t="shared" si="18"/>
        <v>-0.74863165175746937</v>
      </c>
      <c r="N161" s="13">
        <f t="shared" si="19"/>
        <v>5.0235659375413687E-7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4.2727584168189541</v>
      </c>
      <c r="H162" s="10">
        <f t="shared" si="20"/>
        <v>-0.74048364356413898</v>
      </c>
      <c r="I162">
        <f t="shared" si="16"/>
        <v>-8.8858037227696673</v>
      </c>
      <c r="K162">
        <f t="shared" si="17"/>
        <v>-0.73975755316110736</v>
      </c>
      <c r="M162">
        <f t="shared" si="18"/>
        <v>-0.73975755316110736</v>
      </c>
      <c r="N162" s="13">
        <f t="shared" si="19"/>
        <v>5.2720727337462131E-7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4.2847139180698273</v>
      </c>
      <c r="H163" s="10">
        <f t="shared" si="20"/>
        <v>-0.73170571567011511</v>
      </c>
      <c r="I163">
        <f t="shared" si="16"/>
        <v>-8.7804685880413818</v>
      </c>
      <c r="K163">
        <f t="shared" si="17"/>
        <v>-0.73096247862435448</v>
      </c>
      <c r="M163">
        <f t="shared" si="18"/>
        <v>-0.73096247862435448</v>
      </c>
      <c r="N163" s="13">
        <f t="shared" si="19"/>
        <v>5.5240130619098165E-7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4.2966694193207013</v>
      </c>
      <c r="H164" s="10">
        <f t="shared" si="20"/>
        <v>-0.72300678628666792</v>
      </c>
      <c r="I164">
        <f t="shared" si="16"/>
        <v>-8.6760814354400146</v>
      </c>
      <c r="K164">
        <f t="shared" si="17"/>
        <v>-0.72224658819392851</v>
      </c>
      <c r="M164">
        <f t="shared" si="18"/>
        <v>-0.72224658819392851</v>
      </c>
      <c r="N164" s="13">
        <f t="shared" si="19"/>
        <v>5.779011402046472E-7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4.3086249205715754</v>
      </c>
      <c r="H165" s="10">
        <f t="shared" si="20"/>
        <v>-0.71438696514507738</v>
      </c>
      <c r="I165">
        <f t="shared" si="16"/>
        <v>-8.5726435817409286</v>
      </c>
      <c r="K165">
        <f t="shared" si="17"/>
        <v>-0.71361000428844268</v>
      </c>
      <c r="M165">
        <f t="shared" si="18"/>
        <v>-0.71361000428844268</v>
      </c>
      <c r="N165" s="13">
        <f t="shared" si="19"/>
        <v>6.0366817274252813E-7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4.3205804218224486</v>
      </c>
      <c r="H166" s="10">
        <f t="shared" si="20"/>
        <v>-0.70584632620321552</v>
      </c>
      <c r="I166">
        <f t="shared" si="16"/>
        <v>-8.4701559144385854</v>
      </c>
      <c r="K166">
        <f t="shared" si="17"/>
        <v>-0.70505281321289737</v>
      </c>
      <c r="M166">
        <f t="shared" si="18"/>
        <v>-0.70505281321289737</v>
      </c>
      <c r="N166" s="13">
        <f t="shared" si="19"/>
        <v>6.2966286580366354E-7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4.3325359230733227</v>
      </c>
      <c r="H167" s="10">
        <f t="shared" si="20"/>
        <v>-0.69738490911696849</v>
      </c>
      <c r="I167">
        <f t="shared" si="16"/>
        <v>-8.3686189094036223</v>
      </c>
      <c r="K167">
        <f t="shared" si="17"/>
        <v>-0.69657506662441759</v>
      </c>
      <c r="M167">
        <f t="shared" si="18"/>
        <v>-0.69657506662441759</v>
      </c>
      <c r="N167" s="13">
        <f t="shared" si="19"/>
        <v>6.5584486274104481E-7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4.3444914243241968</v>
      </c>
      <c r="H168" s="10">
        <f t="shared" si="20"/>
        <v>-0.68900272066371815</v>
      </c>
      <c r="I168">
        <f t="shared" si="16"/>
        <v>-8.2680326479646169</v>
      </c>
      <c r="K168">
        <f t="shared" si="17"/>
        <v>-0.68817678295069407</v>
      </c>
      <c r="M168">
        <f t="shared" si="18"/>
        <v>-0.68817678295069407</v>
      </c>
      <c r="N168" s="13">
        <f t="shared" si="19"/>
        <v>6.8217310579545252E-7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4.35644692557507</v>
      </c>
      <c r="H169" s="10">
        <f t="shared" si="20"/>
        <v>-0.68069973611931478</v>
      </c>
      <c r="I169">
        <f t="shared" si="16"/>
        <v>-8.1683968334317782</v>
      </c>
      <c r="K169">
        <f t="shared" si="17"/>
        <v>-0.67985794876252137</v>
      </c>
      <c r="M169">
        <f t="shared" si="18"/>
        <v>-0.67985794876252137</v>
      </c>
      <c r="N169" s="13">
        <f t="shared" si="19"/>
        <v>7.0860595405723728E-7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4.368402426825944</v>
      </c>
      <c r="H170" s="10">
        <f t="shared" si="20"/>
        <v>-0.67247590058993245</v>
      </c>
      <c r="I170">
        <f t="shared" si="16"/>
        <v>-8.0697108070791899</v>
      </c>
      <c r="K170">
        <f t="shared" si="17"/>
        <v>-0.67161852010181233</v>
      </c>
      <c r="M170">
        <f t="shared" si="18"/>
        <v>-0.67161852010181233</v>
      </c>
      <c r="N170" s="13">
        <f t="shared" si="19"/>
        <v>7.3510130140909279E-7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4.3803579280768181</v>
      </c>
      <c r="H171" s="10">
        <f t="shared" si="20"/>
        <v>-0.66433113030015178</v>
      </c>
      <c r="I171">
        <f t="shared" si="16"/>
        <v>-7.9719735636018214</v>
      </c>
      <c r="K171">
        <f t="shared" si="17"/>
        <v>-0.66345842376641917</v>
      </c>
      <c r="M171">
        <f t="shared" si="18"/>
        <v>-0.66345842376641917</v>
      </c>
      <c r="N171" s="13">
        <f t="shared" si="19"/>
        <v>7.6161669401959509E-7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4.3923134293276913</v>
      </c>
      <c r="H172" s="10">
        <f t="shared" si="20"/>
        <v>-0.656265313838583</v>
      </c>
      <c r="I172">
        <f t="shared" si="16"/>
        <v>-7.875183766062996</v>
      </c>
      <c r="K172">
        <f t="shared" si="17"/>
        <v>-0.65537755855304358</v>
      </c>
      <c r="M172">
        <f t="shared" si="18"/>
        <v>-0.65537755855304358</v>
      </c>
      <c r="N172" s="13">
        <f t="shared" si="19"/>
        <v>7.8810944700316916E-7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4.4042689305785654</v>
      </c>
      <c r="H173" s="10">
        <f t="shared" si="20"/>
        <v>-0.64827831336230324</v>
      </c>
      <c r="I173">
        <f t="shared" si="16"/>
        <v>-7.7793397603476393</v>
      </c>
      <c r="K173">
        <f t="shared" si="17"/>
        <v>-0.64737579645949717</v>
      </c>
      <c r="M173">
        <f t="shared" si="18"/>
        <v>-0.64737579645949717</v>
      </c>
      <c r="N173" s="13">
        <f t="shared" si="19"/>
        <v>8.1453675985066485E-7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4.4162244318294395</v>
      </c>
      <c r="H174" s="10">
        <f t="shared" si="20"/>
        <v>-0.64036996576134586</v>
      </c>
      <c r="I174">
        <f t="shared" si="16"/>
        <v>-7.6844395891361508</v>
      </c>
      <c r="K174">
        <f t="shared" si="17"/>
        <v>-0.63945298384752725</v>
      </c>
      <c r="M174">
        <f t="shared" si="18"/>
        <v>-0.63945298384752725</v>
      </c>
      <c r="N174" s="13">
        <f t="shared" si="19"/>
        <v>8.4085583027045036E-7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4.4281799330803127</v>
      </c>
      <c r="H175" s="10">
        <f t="shared" si="20"/>
        <v>-0.63254008378443971</v>
      </c>
      <c r="I175">
        <f t="shared" si="16"/>
        <v>-7.5904810054132765</v>
      </c>
      <c r="K175">
        <f t="shared" si="17"/>
        <v>-0.63160894256738975</v>
      </c>
      <c r="M175">
        <f t="shared" si="18"/>
        <v>-0.63160894256738975</v>
      </c>
      <c r="N175" s="13">
        <f t="shared" si="19"/>
        <v>8.6702396608927656E-7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4.4401354343311867</v>
      </c>
      <c r="H176" s="10">
        <f t="shared" si="20"/>
        <v>-0.6247884571271719</v>
      </c>
      <c r="I176">
        <f t="shared" si="16"/>
        <v>-7.4974614855260633</v>
      </c>
      <c r="K176">
        <f t="shared" si="17"/>
        <v>-0.62384347104531779</v>
      </c>
      <c r="M176">
        <f t="shared" si="18"/>
        <v>-0.62384347104531779</v>
      </c>
      <c r="N176" s="13">
        <f t="shared" si="19"/>
        <v>8.929986948979933E-7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4.4520909355820608</v>
      </c>
      <c r="H177" s="10">
        <f t="shared" si="20"/>
        <v>-0.61711485348370232</v>
      </c>
      <c r="I177">
        <f t="shared" si="16"/>
        <v>-7.4053782418044278</v>
      </c>
      <c r="K177">
        <f t="shared" si="17"/>
        <v>-0.61615634533500252</v>
      </c>
      <c r="M177">
        <f t="shared" si="18"/>
        <v>-0.61615634533500252</v>
      </c>
      <c r="N177" s="13">
        <f t="shared" si="19"/>
        <v>9.1873787112391651E-7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4.464046436832934</v>
      </c>
      <c r="H178" s="10">
        <f t="shared" si="20"/>
        <v>-0.60951901956313514</v>
      </c>
      <c r="I178">
        <f t="shared" si="16"/>
        <v>-7.3142282347576213</v>
      </c>
      <c r="K178">
        <f t="shared" si="17"/>
        <v>-0.60854732013416979</v>
      </c>
      <c r="M178">
        <f t="shared" si="18"/>
        <v>-0.60854732013416979</v>
      </c>
      <c r="N178" s="13">
        <f t="shared" si="19"/>
        <v>9.4419978025159848E-7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4.4760019380838081</v>
      </c>
      <c r="H179" s="10">
        <f t="shared" si="20"/>
        <v>-0.6020006820716155</v>
      </c>
      <c r="I179">
        <f t="shared" si="16"/>
        <v>-7.224008184859386</v>
      </c>
      <c r="K179">
        <f t="shared" si="17"/>
        <v>-0.60101612976729457</v>
      </c>
      <c r="M179">
        <f t="shared" si="18"/>
        <v>-0.60101612976729457</v>
      </c>
      <c r="N179" s="13">
        <f t="shared" si="19"/>
        <v>9.6934323994365169E-7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4.4879574393346822</v>
      </c>
      <c r="H180" s="10">
        <f t="shared" si="20"/>
        <v>-0.59455954866119143</v>
      </c>
      <c r="I180">
        <f t="shared" si="16"/>
        <v>-7.1347145839342971</v>
      </c>
      <c r="K180">
        <f t="shared" si="17"/>
        <v>-0.59356248913549403</v>
      </c>
      <c r="M180">
        <f t="shared" si="18"/>
        <v>-0.59356248913549403</v>
      </c>
      <c r="N180" s="13">
        <f t="shared" si="19"/>
        <v>9.9412769778391791E-7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4.4999129405855554</v>
      </c>
      <c r="H181" s="10">
        <f t="shared" si="20"/>
        <v>-0.58719530884645033</v>
      </c>
      <c r="I181">
        <f t="shared" si="16"/>
        <v>-7.0463437061574039</v>
      </c>
      <c r="K181">
        <f t="shared" si="17"/>
        <v>-0.58618609463457239</v>
      </c>
      <c r="M181">
        <f t="shared" si="18"/>
        <v>-0.58618609463457239</v>
      </c>
      <c r="N181" s="13">
        <f t="shared" si="19"/>
        <v>1.0185133254564119E-6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4.5118684418364294</v>
      </c>
      <c r="H182" s="10">
        <f t="shared" si="20"/>
        <v>-0.57990763488990937</v>
      </c>
      <c r="I182">
        <f t="shared" si="16"/>
        <v>-6.958891618678912</v>
      </c>
      <c r="K182">
        <f t="shared" si="17"/>
        <v>-0.57888662504218313</v>
      </c>
      <c r="M182">
        <f t="shared" si="18"/>
        <v>-0.57888662504218313</v>
      </c>
      <c r="N182" s="13">
        <f t="shared" si="19"/>
        <v>1.0424611091539593E-6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4.5238239430873035</v>
      </c>
      <c r="H183" s="10">
        <f t="shared" si="20"/>
        <v>-0.5726961826571132</v>
      </c>
      <c r="I183">
        <f t="shared" si="16"/>
        <v>-6.8723541918853588</v>
      </c>
      <c r="K183">
        <f t="shared" si="17"/>
        <v>-0.57166374237506057</v>
      </c>
      <c r="M183">
        <f t="shared" si="18"/>
        <v>-0.57166374237506057</v>
      </c>
      <c r="N183" s="13">
        <f t="shared" si="19"/>
        <v>1.0659329360049076E-6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4.5357794443381767</v>
      </c>
      <c r="H184" s="10">
        <f t="shared" si="20"/>
        <v>-0.56556059244236367</v>
      </c>
      <c r="I184">
        <f t="shared" si="16"/>
        <v>-6.7867271093083641</v>
      </c>
      <c r="K184">
        <f t="shared" si="17"/>
        <v>-0.56451709271720263</v>
      </c>
      <c r="M184">
        <f t="shared" si="18"/>
        <v>-0.56451709271720263</v>
      </c>
      <c r="N184" s="13">
        <f t="shared" si="19"/>
        <v>1.0888916764111777E-6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4.5477349455890508</v>
      </c>
      <c r="H185" s="10">
        <f t="shared" si="20"/>
        <v>-0.55850048976597733</v>
      </c>
      <c r="I185">
        <f t="shared" si="16"/>
        <v>-6.7020058771917279</v>
      </c>
      <c r="K185">
        <f t="shared" si="17"/>
        <v>-0.55744630701990527</v>
      </c>
      <c r="M185">
        <f t="shared" si="18"/>
        <v>-0.55744630701990527</v>
      </c>
      <c r="N185" s="13">
        <f t="shared" si="19"/>
        <v>1.1113012621160126E-6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4.5596904468399249</v>
      </c>
      <c r="H186" s="10">
        <f t="shared" si="20"/>
        <v>-0.55151548614394685</v>
      </c>
      <c r="I186">
        <f t="shared" si="16"/>
        <v>-6.6181858337273622</v>
      </c>
      <c r="K186">
        <f t="shared" si="17"/>
        <v>-0.55045100187450258</v>
      </c>
      <c r="M186">
        <f t="shared" si="18"/>
        <v>-0.55045100187450258</v>
      </c>
      <c r="N186" s="13">
        <f t="shared" si="19"/>
        <v>1.1331267598943158E-6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4.5716459480907981</v>
      </c>
      <c r="H187" s="10">
        <f t="shared" si="20"/>
        <v>-0.544605179830848</v>
      </c>
      <c r="I187">
        <f t="shared" si="16"/>
        <v>-6.535262157970176</v>
      </c>
      <c r="K187">
        <f t="shared" si="17"/>
        <v>-0.54353078025863255</v>
      </c>
      <c r="M187">
        <f t="shared" si="18"/>
        <v>-0.54353078025863255</v>
      </c>
      <c r="N187" s="13">
        <f t="shared" si="19"/>
        <v>1.1543344407767321E-6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4.5836014493416721</v>
      </c>
      <c r="H188" s="10">
        <f t="shared" si="20"/>
        <v>-0.53776915653682023</v>
      </c>
      <c r="I188">
        <f t="shared" si="16"/>
        <v>-6.4532298784418423</v>
      </c>
      <c r="K188">
        <f t="shared" si="17"/>
        <v>-0.53668523225684805</v>
      </c>
      <c r="M188">
        <f t="shared" si="18"/>
        <v>-0.53668523225684805</v>
      </c>
      <c r="N188" s="13">
        <f t="shared" si="19"/>
        <v>1.1748918447131882E-6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4.5955569505925462</v>
      </c>
      <c r="H189" s="10">
        <f t="shared" si="20"/>
        <v>-0.53100699011941299</v>
      </c>
      <c r="I189">
        <f t="shared" si="16"/>
        <v>-6.3720838814329559</v>
      </c>
      <c r="K189">
        <f t="shared" si="17"/>
        <v>-0.52991393575634971</v>
      </c>
      <c r="M189">
        <f t="shared" si="18"/>
        <v>-0.52991393575634971</v>
      </c>
      <c r="N189" s="13">
        <f t="shared" si="19"/>
        <v>1.1947678406116812E-6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4.6075124518434194</v>
      </c>
      <c r="H190" s="10">
        <f t="shared" si="20"/>
        <v>-0.5243182432510809</v>
      </c>
      <c r="I190">
        <f t="shared" si="16"/>
        <v>-6.2918189190129707</v>
      </c>
      <c r="K190">
        <f t="shared" si="17"/>
        <v>-0.52321645711860343</v>
      </c>
      <c r="M190">
        <f t="shared" si="18"/>
        <v>-0.52321645711860343</v>
      </c>
      <c r="N190" s="13">
        <f t="shared" si="19"/>
        <v>1.2139326817196542E-6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4.6194679530942935</v>
      </c>
      <c r="H191" s="10">
        <f t="shared" si="20"/>
        <v>-0.5177024680630713</v>
      </c>
      <c r="I191">
        <f t="shared" si="16"/>
        <v>-6.2124296167568556</v>
      </c>
      <c r="K191">
        <f t="shared" si="17"/>
        <v>-0.51659235182758001</v>
      </c>
      <c r="M191">
        <f t="shared" si="18"/>
        <v>-0.51659235182758001</v>
      </c>
      <c r="N191" s="13">
        <f t="shared" si="19"/>
        <v>1.2323580563013476E-6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4.6314234543451676</v>
      </c>
      <c r="H192" s="10">
        <f t="shared" si="20"/>
        <v>-0.51115920676644422</v>
      </c>
      <c r="I192">
        <f t="shared" si="16"/>
        <v>-6.1339104811973311</v>
      </c>
      <c r="K192">
        <f t="shared" si="17"/>
        <v>-0.51004116511533637</v>
      </c>
      <c r="M192">
        <f t="shared" si="18"/>
        <v>-0.51004116511533637</v>
      </c>
      <c r="N192" s="13">
        <f t="shared" si="19"/>
        <v>1.2500171336119638E-6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4.6433789555960407</v>
      </c>
      <c r="H193" s="10">
        <f t="shared" si="20"/>
        <v>-0.50468799225092786</v>
      </c>
      <c r="I193">
        <f t="shared" si="16"/>
        <v>-6.0562559070111348</v>
      </c>
      <c r="K193">
        <f t="shared" si="17"/>
        <v>-0.50356243256563171</v>
      </c>
      <c r="M193">
        <f t="shared" si="18"/>
        <v>-0.50356243256563171</v>
      </c>
      <c r="N193" s="13">
        <f t="shared" si="19"/>
        <v>1.2668846051639712E-6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4.6553344568469148</v>
      </c>
      <c r="H194" s="10">
        <f t="shared" si="20"/>
        <v>-0.49828834866230154</v>
      </c>
      <c r="I194">
        <f t="shared" si="16"/>
        <v>-5.9794601839476185</v>
      </c>
      <c r="K194">
        <f t="shared" si="17"/>
        <v>-0.49715568069625321</v>
      </c>
      <c r="M194">
        <f t="shared" si="18"/>
        <v>-0.49715568069625321</v>
      </c>
      <c r="N194" s="13">
        <f t="shared" si="19"/>
        <v>1.2829367213120575E-6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4.6672899580977889</v>
      </c>
      <c r="H195" s="10">
        <f t="shared" si="20"/>
        <v>-0.49195979195897488</v>
      </c>
      <c r="I195">
        <f t="shared" si="16"/>
        <v>-5.9035175035076985</v>
      </c>
      <c r="K195">
        <f t="shared" si="17"/>
        <v>-0.49082042752071514</v>
      </c>
      <c r="M195">
        <f t="shared" si="18"/>
        <v>-0.49082042752071514</v>
      </c>
      <c r="N195" s="13">
        <f t="shared" si="19"/>
        <v>1.2981513231709281E-6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4.6792454593486621</v>
      </c>
      <c r="H196" s="10">
        <f t="shared" si="20"/>
        <v>-0.48570183044841092</v>
      </c>
      <c r="I196">
        <f t="shared" si="16"/>
        <v>-5.8284219653809313</v>
      </c>
      <c r="K196">
        <f t="shared" si="17"/>
        <v>-0.4845561830899579</v>
      </c>
      <c r="M196">
        <f t="shared" si="18"/>
        <v>-0.4845561830899579</v>
      </c>
      <c r="N196" s="13">
        <f t="shared" si="19"/>
        <v>1.3125078699303755E-6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4.6912009605995362</v>
      </c>
      <c r="H197" s="10">
        <f t="shared" si="20"/>
        <v>-0.47951396530402629</v>
      </c>
      <c r="I197">
        <f t="shared" si="16"/>
        <v>-5.7541675836483153</v>
      </c>
      <c r="K197">
        <f t="shared" si="17"/>
        <v>-0.47836245001467065</v>
      </c>
      <c r="M197">
        <f t="shared" si="18"/>
        <v>-0.47836245001467065</v>
      </c>
      <c r="N197" s="13">
        <f t="shared" si="19"/>
        <v>1.3259874616198088E-6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4.7031564618504103</v>
      </c>
      <c r="H198" s="10">
        <f t="shared" si="20"/>
        <v>-0.47339569106317703</v>
      </c>
      <c r="I198">
        <f t="shared" si="16"/>
        <v>-5.6807482927581248</v>
      </c>
      <c r="K198">
        <f t="shared" si="17"/>
        <v>-0.47223872396884131</v>
      </c>
      <c r="M198">
        <f t="shared" si="18"/>
        <v>-0.47223872396884131</v>
      </c>
      <c r="N198" s="13">
        <f t="shared" si="19"/>
        <v>1.3385728573756264E-6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4.7151119631012834</v>
      </c>
      <c r="H199" s="10">
        <f t="shared" si="20"/>
        <v>-0.46734649610682694</v>
      </c>
      <c r="I199">
        <f t="shared" si="16"/>
        <v>-5.608157953281923</v>
      </c>
      <c r="K199">
        <f t="shared" si="17"/>
        <v>-0.46618449417510727</v>
      </c>
      <c r="M199">
        <f t="shared" si="18"/>
        <v>-0.46618449417510727</v>
      </c>
      <c r="N199" s="13">
        <f t="shared" si="19"/>
        <v>1.3502484893202435E-6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4.7270674643521575</v>
      </c>
      <c r="H200" s="10">
        <f t="shared" si="20"/>
        <v>-0.46136586312147332</v>
      </c>
      <c r="I200">
        <f t="shared" si="16"/>
        <v>-5.5363903574576803</v>
      </c>
      <c r="K200">
        <f t="shared" si="17"/>
        <v>-0.46019924387247979</v>
      </c>
      <c r="M200">
        <f t="shared" si="18"/>
        <v>-0.46019924387247979</v>
      </c>
      <c r="N200" s="13">
        <f t="shared" si="19"/>
        <v>1.361000472122223E-6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4.7390229656030316</v>
      </c>
      <c r="H201" s="10">
        <f t="shared" si="20"/>
        <v>-0.45545326954388998</v>
      </c>
      <c r="I201">
        <f t="shared" si="16"/>
        <v>-5.4654392345266798</v>
      </c>
      <c r="K201">
        <f t="shared" si="17"/>
        <v>-0.45428245076699136</v>
      </c>
      <c r="M201">
        <f t="shared" si="18"/>
        <v>-0.45428245076699136</v>
      </c>
      <c r="N201" s="13">
        <f t="shared" si="19"/>
        <v>1.370816608338378E-6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4.7509784668539057</v>
      </c>
      <c r="H202" s="10">
        <f t="shared" si="20"/>
        <v>-0.44960818798923158</v>
      </c>
      <c r="I202">
        <f t="shared" si="16"/>
        <v>-5.3952982558707792</v>
      </c>
      <c r="K202">
        <f t="shared" si="17"/>
        <v>-0.44843358746579093</v>
      </c>
      <c r="M202">
        <f t="shared" si="18"/>
        <v>-0.44843358746579093</v>
      </c>
      <c r="N202" s="13">
        <f t="shared" si="19"/>
        <v>1.3796863896670486E-6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4.7629339681047789</v>
      </c>
      <c r="H203" s="10">
        <f t="shared" si="20"/>
        <v>-0.44383008666302465</v>
      </c>
      <c r="I203">
        <f t="shared" si="16"/>
        <v>-5.3259610399562956</v>
      </c>
      <c r="K203">
        <f t="shared" si="17"/>
        <v>-0.44265212189521586</v>
      </c>
      <c r="M203">
        <f t="shared" si="18"/>
        <v>-0.44265212189521586</v>
      </c>
      <c r="N203" s="13">
        <f t="shared" si="19"/>
        <v>1.387600994198822E-6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4.7748894693556529</v>
      </c>
      <c r="H204" s="10">
        <f t="shared" si="20"/>
        <v>-0.43811842975755871</v>
      </c>
      <c r="I204">
        <f t="shared" si="16"/>
        <v>-5.2574211570907048</v>
      </c>
      <c r="K204">
        <f t="shared" si="17"/>
        <v>-0.436937517703329</v>
      </c>
      <c r="M204">
        <f t="shared" si="18"/>
        <v>-0.436937517703329</v>
      </c>
      <c r="N204" s="13">
        <f t="shared" si="19"/>
        <v>1.394553279825034E-6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4.7868449706065261</v>
      </c>
      <c r="H205" s="10">
        <f t="shared" si="20"/>
        <v>-0.43247267783317328</v>
      </c>
      <c r="I205">
        <f t="shared" si="16"/>
        <v>-5.1896721339980791</v>
      </c>
      <c r="K205">
        <f t="shared" si="17"/>
        <v>-0.43128923464742419</v>
      </c>
      <c r="M205">
        <f t="shared" si="18"/>
        <v>-0.43128923464742419</v>
      </c>
      <c r="N205" s="13">
        <f t="shared" si="19"/>
        <v>1.4005377738959528E-6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4.7988004718574011</v>
      </c>
      <c r="H206" s="10">
        <f t="shared" si="20"/>
        <v>-0.42689228818492209</v>
      </c>
      <c r="I206">
        <f t="shared" si="16"/>
        <v>-5.1227074582190646</v>
      </c>
      <c r="K206">
        <f t="shared" si="17"/>
        <v>-0.42570672896695627</v>
      </c>
      <c r="M206">
        <f t="shared" si="18"/>
        <v>-0.42570672896695627</v>
      </c>
      <c r="N206" s="13">
        <f t="shared" si="19"/>
        <v>1.4055506593037142E-6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4.8107559731082743</v>
      </c>
      <c r="H207" s="10">
        <f t="shared" si="20"/>
        <v>-0.42137671519508296</v>
      </c>
      <c r="I207">
        <f t="shared" si="16"/>
        <v>-5.0565205823409958</v>
      </c>
      <c r="K207">
        <f t="shared" si="17"/>
        <v>-0.42018945374236921</v>
      </c>
      <c r="M207">
        <f t="shared" si="18"/>
        <v>-0.42018945374236921</v>
      </c>
      <c r="N207" s="13">
        <f t="shared" si="19"/>
        <v>1.409589757099965E-6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4.8227114743591475</v>
      </c>
      <c r="H208" s="10">
        <f t="shared" si="20"/>
        <v>-0.41592541067196598</v>
      </c>
      <c r="I208">
        <f t="shared" si="16"/>
        <v>-4.9911049280635922</v>
      </c>
      <c r="K208">
        <f t="shared" si="17"/>
        <v>-0.41473685924025572</v>
      </c>
      <c r="M208">
        <f t="shared" si="18"/>
        <v>-0.41473685924025572</v>
      </c>
      <c r="N208" s="13">
        <f t="shared" si="19"/>
        <v>1.4126545058205107E-6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4.8346669756100216</v>
      </c>
      <c r="H209" s="10">
        <f t="shared" si="20"/>
        <v>-0.41053782417546181</v>
      </c>
      <c r="I209">
        <f t="shared" si="16"/>
        <v>-4.9264538901055417</v>
      </c>
      <c r="K209">
        <f t="shared" si="17"/>
        <v>-0.40934839324528927</v>
      </c>
      <c r="M209">
        <f t="shared" si="18"/>
        <v>-0.40934839324528927</v>
      </c>
      <c r="N209" s="13">
        <f t="shared" si="19"/>
        <v>1.414745937651117E-6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4.8466224768608948</v>
      </c>
      <c r="H210" s="10">
        <f t="shared" si="20"/>
        <v>-0.40521340332975536</v>
      </c>
      <c r="I210">
        <f t="shared" si="16"/>
        <v>-4.8625608399570641</v>
      </c>
      <c r="K210">
        <f t="shared" si="17"/>
        <v>-0.40402350137934645</v>
      </c>
      <c r="M210">
        <f t="shared" si="18"/>
        <v>-0.40402350137934645</v>
      </c>
      <c r="N210" s="13">
        <f t="shared" si="19"/>
        <v>1.4158666515869315E-6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ref="G211:G274" si="22">$E$11*(D211/$E$12+1)</f>
        <v>4.8585779781117688</v>
      </c>
      <c r="H211" s="10">
        <f t="shared" si="20"/>
        <v>-0.3999515941236208</v>
      </c>
      <c r="I211">
        <f t="shared" si="16"/>
        <v>-4.7994191294834501</v>
      </c>
      <c r="K211">
        <f t="shared" si="17"/>
        <v>-0.39876162740821847</v>
      </c>
      <c r="M211">
        <f t="shared" si="18"/>
        <v>-0.39876162740821847</v>
      </c>
      <c r="N211" s="13">
        <f t="shared" si="19"/>
        <v>1.4160207837654224E-6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si="22"/>
        <v>4.8705334793626429</v>
      </c>
      <c r="H212" s="10">
        <f t="shared" si="20"/>
        <v>-0.39475184119869949</v>
      </c>
      <c r="I212">
        <f t="shared" ref="I212:I275" si="23">H212*$E$6</f>
        <v>-4.7370220943843941</v>
      </c>
      <c r="K212">
        <f t="shared" ref="K212:K275" si="24">(1/2)*(($L$9/2)*$L$4*EXP(-$L$7*$O$6*(G212/$O$6-1))+($L$9/2)*$L$4*EXP(-$L$7*$O$6*(($H$4/$E$4)*G212/$O$6-1))-(($L$9/2)*$L$6*EXP(-$L$5*$O$6*(G212/$O$6-1))+($L$9/2)*$L$6*EXP(-$L$5*$O$6*(($H$4/$E$4)*G212/$O$6-1))))</f>
        <v>-0.39356221353632254</v>
      </c>
      <c r="M212">
        <f t="shared" ref="M212:M275" si="25">(1/2)*(($L$9/2)*$O$4*EXP(-$O$8*$O$6*(G212/$O$6-1))+($L$9/2)*$O$4*EXP(-$O$8*$O$6*(($H$4/$E$4)*G212/$O$6-1))-(($L$9/2)*$O$7*EXP(-$O$5*$O$6*(G212/$O$6-1))+($L$9/2)*$O$7*EXP(-$O$5*$O$6*(($H$4/$E$4)*G212/$O$6-1))))</f>
        <v>-0.39356221353632254</v>
      </c>
      <c r="N212" s="13">
        <f t="shared" ref="N212:N275" si="26">(M212-H212)^2*O212</f>
        <v>1.4152139750924644E-6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4.8824889806135161</v>
      </c>
      <c r="H213" s="10">
        <f t="shared" ref="H213:H276" si="27">-(-$B$4)*(1+D213+$E$5*D213^3)*EXP(-D213)</f>
        <v>-0.38961358812615021</v>
      </c>
      <c r="I213">
        <f t="shared" si="23"/>
        <v>-4.6753630575138025</v>
      </c>
      <c r="K213">
        <f t="shared" si="24"/>
        <v>-0.38842470068978086</v>
      </c>
      <c r="M213">
        <f t="shared" si="25"/>
        <v>-0.38842470068978086</v>
      </c>
      <c r="N213" s="13">
        <f t="shared" si="26"/>
        <v>1.4134533363569016E-6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4.8944444818643902</v>
      </c>
      <c r="H214" s="10">
        <f t="shared" si="27"/>
        <v>-0.38453627767205145</v>
      </c>
      <c r="I214">
        <f t="shared" si="23"/>
        <v>-4.6144353320646179</v>
      </c>
      <c r="K214">
        <f t="shared" si="24"/>
        <v>-0.3833485287882456</v>
      </c>
      <c r="M214">
        <f t="shared" si="25"/>
        <v>-0.3833485287882456</v>
      </c>
      <c r="N214" s="13">
        <f t="shared" si="26"/>
        <v>1.4107474109820434E-6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4.9063999831152643</v>
      </c>
      <c r="H215" s="10">
        <f t="shared" si="27"/>
        <v>-0.37951935205192194</v>
      </c>
      <c r="I215">
        <f t="shared" si="23"/>
        <v>-4.5542322246230631</v>
      </c>
      <c r="K215">
        <f t="shared" si="24"/>
        <v>-0.37833313700583737</v>
      </c>
      <c r="M215">
        <f t="shared" si="25"/>
        <v>-0.37833313700583737</v>
      </c>
      <c r="N215" s="13">
        <f t="shared" si="26"/>
        <v>1.4071061355574211E-6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4.9183554843661375</v>
      </c>
      <c r="H216" s="10">
        <f t="shared" si="27"/>
        <v>-0.37456225317471609</v>
      </c>
      <c r="I216">
        <f t="shared" si="23"/>
        <v>-4.4947470380965928</v>
      </c>
      <c r="K216">
        <f t="shared" si="24"/>
        <v>-0.37337796402153389</v>
      </c>
      <c r="M216">
        <f t="shared" si="25"/>
        <v>-0.37337796402153389</v>
      </c>
      <c r="N216" s="13">
        <f t="shared" si="26"/>
        <v>1.4025407983449985E-6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4.9303109856170115</v>
      </c>
      <c r="H217" s="10">
        <f t="shared" si="27"/>
        <v>-0.36966442287663898</v>
      </c>
      <c r="I217">
        <f t="shared" si="23"/>
        <v>-4.4359730745196675</v>
      </c>
      <c r="K217">
        <f t="shared" si="24"/>
        <v>-0.36848244825935805</v>
      </c>
      <c r="M217">
        <f t="shared" si="25"/>
        <v>-0.36848244825935805</v>
      </c>
      <c r="N217" s="13">
        <f t="shared" si="26"/>
        <v>1.3970639958963848E-6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4.9422664868678865</v>
      </c>
      <c r="H218" s="10">
        <f t="shared" si="27"/>
        <v>-0.36482530314511696</v>
      </c>
      <c r="I218">
        <f t="shared" si="23"/>
        <v>-4.3779036377414036</v>
      </c>
      <c r="K218">
        <f t="shared" si="24"/>
        <v>-0.36364602811869512</v>
      </c>
      <c r="M218">
        <f t="shared" si="25"/>
        <v>-0.36364602811869512</v>
      </c>
      <c r="N218" s="13">
        <f t="shared" si="26"/>
        <v>1.3906895879422417E-6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4.9542219881187588</v>
      </c>
      <c r="H219" s="10">
        <f t="shared" si="27"/>
        <v>-0.36004433633324834</v>
      </c>
      <c r="I219">
        <f t="shared" si="23"/>
        <v>-4.3205320359989798</v>
      </c>
      <c r="K219">
        <f t="shared" si="24"/>
        <v>-0.35886814219505497</v>
      </c>
      <c r="M219">
        <f t="shared" si="25"/>
        <v>-0.35886814219505497</v>
      </c>
      <c r="N219" s="13">
        <f t="shared" si="26"/>
        <v>1.3834326507204325E-6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4.9661774893696338</v>
      </c>
      <c r="H220" s="10">
        <f t="shared" si="27"/>
        <v>-0.35532096536504904</v>
      </c>
      <c r="I220">
        <f t="shared" si="23"/>
        <v>-4.2638515843805882</v>
      </c>
      <c r="K220">
        <f t="shared" si="24"/>
        <v>-0.35414822949158598</v>
      </c>
      <c r="M220">
        <f t="shared" si="25"/>
        <v>-0.35414822949158598</v>
      </c>
      <c r="N220" s="13">
        <f t="shared" si="26"/>
        <v>1.3753094289071662E-6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4.978132990620507</v>
      </c>
      <c r="H221" s="10">
        <f t="shared" si="27"/>
        <v>-0.35065463393179952</v>
      </c>
      <c r="I221">
        <f t="shared" si="23"/>
        <v>-4.2078556071815942</v>
      </c>
      <c r="K221">
        <f t="shared" si="24"/>
        <v>-0.34948572962165847</v>
      </c>
      <c r="M221">
        <f t="shared" si="25"/>
        <v>-0.34948572962165847</v>
      </c>
      <c r="N221" s="13">
        <f t="shared" si="26"/>
        <v>1.3663372862663242E-6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4.990088491871381</v>
      </c>
      <c r="H222" s="10">
        <f t="shared" si="27"/>
        <v>-0.34604478667978883</v>
      </c>
      <c r="I222">
        <f t="shared" si="23"/>
        <v>-4.1525374401574657</v>
      </c>
      <c r="K222">
        <f t="shared" si="24"/>
        <v>-0.34488008300278516</v>
      </c>
      <c r="M222">
        <f t="shared" si="25"/>
        <v>-0.34488008300278516</v>
      </c>
      <c r="N222" s="13">
        <f t="shared" si="26"/>
        <v>1.3565346552258566E-6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5.0020439931222542</v>
      </c>
      <c r="H223" s="10">
        <f t="shared" si="27"/>
        <v>-0.34149086938974388</v>
      </c>
      <c r="I223">
        <f t="shared" si="23"/>
        <v>-4.0978904326769268</v>
      </c>
      <c r="K223">
        <f t="shared" si="24"/>
        <v>-0.34033073104218559</v>
      </c>
      <c r="M223">
        <f t="shared" si="25"/>
        <v>-0.34033073104218559</v>
      </c>
      <c r="N223" s="13">
        <f t="shared" si="26"/>
        <v>1.345920985475286E-6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5.0139994943731292</v>
      </c>
      <c r="H224" s="10">
        <f t="shared" si="27"/>
        <v>-0.33699232914822186</v>
      </c>
      <c r="I224">
        <f t="shared" si="23"/>
        <v>-4.0439079497786619</v>
      </c>
      <c r="K224">
        <f t="shared" si="24"/>
        <v>-0.33583711631424906</v>
      </c>
      <c r="M224">
        <f t="shared" si="25"/>
        <v>-0.33583711631424906</v>
      </c>
      <c r="N224" s="13">
        <f t="shared" si="26"/>
        <v>1.3345166917754595E-6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5.0259549956240015</v>
      </c>
      <c r="H225" s="10">
        <f t="shared" si="27"/>
        <v>-0.33254861451123724</v>
      </c>
      <c r="I225">
        <f t="shared" si="23"/>
        <v>-3.9905833741348467</v>
      </c>
      <c r="K225">
        <f t="shared" si="24"/>
        <v>-0.33139868273018336</v>
      </c>
      <c r="M225">
        <f t="shared" si="25"/>
        <v>-0.33139868273018336</v>
      </c>
      <c r="N225" s="13">
        <f t="shared" si="26"/>
        <v>1.3223431010777513E-6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5.0379104968748765</v>
      </c>
      <c r="H226" s="10">
        <f t="shared" si="27"/>
        <v>-0.32815917566038327</v>
      </c>
      <c r="I226">
        <f t="shared" si="23"/>
        <v>-3.9379101079245995</v>
      </c>
      <c r="K226">
        <f t="shared" si="24"/>
        <v>-0.32701487570008164</v>
      </c>
      <c r="M226">
        <f t="shared" si="25"/>
        <v>-0.32701487570008164</v>
      </c>
      <c r="N226" s="13">
        <f t="shared" si="26"/>
        <v>1.3094223991463149E-6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5.0498659981257497</v>
      </c>
      <c r="H227" s="10">
        <f t="shared" si="27"/>
        <v>-0.32382346455170513</v>
      </c>
      <c r="I227">
        <f t="shared" si="23"/>
        <v>-3.8858815746204618</v>
      </c>
      <c r="K227">
        <f t="shared" si="24"/>
        <v>-0.3226851422876903</v>
      </c>
      <c r="M227">
        <f t="shared" si="25"/>
        <v>-0.3226851422876903</v>
      </c>
      <c r="N227" s="13">
        <f t="shared" si="26"/>
        <v>1.2957775767518596E-6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5.0618214993766237</v>
      </c>
      <c r="H228" s="10">
        <f t="shared" si="27"/>
        <v>-0.31954093505756859</v>
      </c>
      <c r="I228">
        <f t="shared" si="23"/>
        <v>-3.8344912206908228</v>
      </c>
      <c r="K228">
        <f t="shared" si="24"/>
        <v>-0.31840893135808923</v>
      </c>
      <c r="M228">
        <f t="shared" si="25"/>
        <v>-0.31840893135808923</v>
      </c>
      <c r="N228" s="13">
        <f t="shared" si="26"/>
        <v>1.2814323756349479E-6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5.0737770006274969</v>
      </c>
      <c r="H229" s="10">
        <f t="shared" si="27"/>
        <v>-0.31531104310176361</v>
      </c>
      <c r="I229">
        <f t="shared" si="23"/>
        <v>-3.7837325172211633</v>
      </c>
      <c r="K229">
        <f t="shared" si="24"/>
        <v>-0.31418569371854443</v>
      </c>
      <c r="M229">
        <f t="shared" si="25"/>
        <v>-0.31418569371854443</v>
      </c>
      <c r="N229" s="13">
        <f t="shared" si="26"/>
        <v>1.2664112343117805E-6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5.085732501878371</v>
      </c>
      <c r="H230" s="10">
        <f t="shared" si="27"/>
        <v>-0.31113324678807486</v>
      </c>
      <c r="I230">
        <f t="shared" si="23"/>
        <v>-3.7335989614568983</v>
      </c>
      <c r="K230">
        <f t="shared" si="24"/>
        <v>-0.3100148822527477</v>
      </c>
      <c r="M230">
        <f t="shared" si="25"/>
        <v>-0.3100148822527477</v>
      </c>
      <c r="N230" s="13">
        <f t="shared" si="26"/>
        <v>1.2507392338775218E-6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5.0976880031292442</v>
      </c>
      <c r="H231" s="10">
        <f t="shared" si="27"/>
        <v>-0.30700700652254304</v>
      </c>
      <c r="I231">
        <f t="shared" si="23"/>
        <v>-3.6840840782705166</v>
      </c>
      <c r="K231">
        <f t="shared" si="24"/>
        <v>-0.30589595204867265</v>
      </c>
      <c r="M231">
        <f t="shared" si="25"/>
        <v>-0.30589595204867265</v>
      </c>
      <c r="N231" s="13">
        <f t="shared" si="26"/>
        <v>1.2344420439074037E-6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5.1096435043801183</v>
      </c>
      <c r="H232" s="10">
        <f t="shared" si="27"/>
        <v>-0.30293178512963492</v>
      </c>
      <c r="I232">
        <f t="shared" si="23"/>
        <v>-3.6351814215556191</v>
      </c>
      <c r="K232">
        <f t="shared" si="24"/>
        <v>-0.30182836052025663</v>
      </c>
      <c r="M232">
        <f t="shared" si="25"/>
        <v>-0.30182836052025663</v>
      </c>
      <c r="N232" s="13">
        <f t="shared" si="26"/>
        <v>1.217545868581631E-6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5.1215990056309924</v>
      </c>
      <c r="H233" s="10">
        <f t="shared" si="27"/>
        <v>-0.29890704796253204</v>
      </c>
      <c r="I233">
        <f t="shared" si="23"/>
        <v>-3.5868845755503846</v>
      </c>
      <c r="K233">
        <f t="shared" si="24"/>
        <v>-0.29781156752312427</v>
      </c>
      <c r="M233">
        <f t="shared" si="25"/>
        <v>-0.29781156752312427</v>
      </c>
      <c r="N233" s="13">
        <f t="shared" si="26"/>
        <v>1.2000773931250407E-6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5.1335545068818655</v>
      </c>
      <c r="H234" s="10">
        <f t="shared" si="27"/>
        <v>-0.29493226300774394</v>
      </c>
      <c r="I234">
        <f t="shared" si="23"/>
        <v>-3.5391871560929271</v>
      </c>
      <c r="K234">
        <f t="shared" si="24"/>
        <v>-0.2938450354645461</v>
      </c>
      <c r="M234">
        <f t="shared" si="25"/>
        <v>-0.2938450354645461</v>
      </c>
      <c r="N234" s="13">
        <f t="shared" si="26"/>
        <v>1.1820637306880197E-6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5.1455100081327396</v>
      </c>
      <c r="H235" s="10">
        <f t="shared" si="27"/>
        <v>-0.29100690098424187</v>
      </c>
      <c r="I235">
        <f t="shared" si="23"/>
        <v>-3.4920828118109024</v>
      </c>
      <c r="K235">
        <f t="shared" si="24"/>
        <v>-0.28992822940783575</v>
      </c>
      <c r="M235">
        <f t="shared" si="25"/>
        <v>-0.28992822940783575</v>
      </c>
      <c r="N235" s="13">
        <f t="shared" si="26"/>
        <v>1.1635323697464651E-6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5.1574655093836137</v>
      </c>
      <c r="H236" s="10">
        <f t="shared" si="27"/>
        <v>-0.28713043543730665</v>
      </c>
      <c r="I236">
        <f t="shared" si="23"/>
        <v>-3.4455652252476798</v>
      </c>
      <c r="K236">
        <f t="shared" si="24"/>
        <v>-0.28606061717137321</v>
      </c>
      <c r="M236">
        <f t="shared" si="25"/>
        <v>-0.28606061717137321</v>
      </c>
      <c r="N236" s="13">
        <f t="shared" si="26"/>
        <v>1.1445111221248371E-6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5.1694210106344869</v>
      </c>
      <c r="H237" s="10">
        <f t="shared" si="27"/>
        <v>-0.28330234282727584</v>
      </c>
      <c r="I237">
        <f t="shared" si="23"/>
        <v>-3.3996281139273101</v>
      </c>
      <c r="K237">
        <f t="shared" si="24"/>
        <v>-0.28224166942243772</v>
      </c>
      <c r="M237">
        <f t="shared" si="25"/>
        <v>-0.28224166942243772</v>
      </c>
      <c r="N237" s="13">
        <f t="shared" si="26"/>
        <v>1.1250280717308892E-6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5.181376511885361</v>
      </c>
      <c r="H238" s="10">
        <f t="shared" si="27"/>
        <v>-0.27952210261336979</v>
      </c>
      <c r="I238">
        <f t="shared" si="23"/>
        <v>-3.3542652313604373</v>
      </c>
      <c r="K238">
        <f t="shared" si="24"/>
        <v>-0.27847085976602937</v>
      </c>
      <c r="M238">
        <f t="shared" si="25"/>
        <v>-0.27847085976602937</v>
      </c>
      <c r="N238" s="13">
        <f t="shared" si="26"/>
        <v>1.1051115240844101E-6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5.193332013136235</v>
      </c>
      <c r="H239" s="10">
        <f t="shared" si="27"/>
        <v>-0.27578919733277246</v>
      </c>
      <c r="I239">
        <f t="shared" si="23"/>
        <v>-3.3094703679932698</v>
      </c>
      <c r="K239">
        <f t="shared" si="24"/>
        <v>-0.27474766482885504</v>
      </c>
      <c r="M239">
        <f t="shared" si="25"/>
        <v>-0.27474766482885504</v>
      </c>
      <c r="N239" s="13">
        <f t="shared" si="26"/>
        <v>1.0847899567164895E-6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5.2052875143871082</v>
      </c>
      <c r="H240" s="10">
        <f t="shared" si="27"/>
        <v>-0.27210311267513465</v>
      </c>
      <c r="I240">
        <f t="shared" si="23"/>
        <v>-3.2652373521016158</v>
      </c>
      <c r="K240">
        <f t="shared" si="24"/>
        <v>-0.2710715643386441</v>
      </c>
      <c r="M240">
        <f t="shared" si="25"/>
        <v>-0.2710715643386441</v>
      </c>
      <c r="N240" s="13">
        <f t="shared" si="26"/>
        <v>1.0640919705164229E-6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5.2172430156379823</v>
      </c>
      <c r="H241" s="10">
        <f t="shared" si="27"/>
        <v>-0.26846333755266527</v>
      </c>
      <c r="I241">
        <f t="shared" si="23"/>
        <v>-3.2215600506319833</v>
      </c>
      <c r="K241">
        <f t="shared" si="24"/>
        <v>-0.26744204119895459</v>
      </c>
      <c r="M241">
        <f t="shared" si="25"/>
        <v>-0.26744204119895459</v>
      </c>
      <c r="N241" s="13">
        <f t="shared" si="26"/>
        <v>1.0430462421027237E-6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5.2291985168888564</v>
      </c>
      <c r="H242" s="10">
        <f t="shared" si="27"/>
        <v>-0.26486936416596712</v>
      </c>
      <c r="I242">
        <f t="shared" si="23"/>
        <v>-3.1784323699916053</v>
      </c>
      <c r="K242">
        <f t="shared" si="24"/>
        <v>-0.26385858155963637</v>
      </c>
      <c r="M242">
        <f t="shared" si="25"/>
        <v>-0.26385858155963637</v>
      </c>
      <c r="N242" s="13">
        <f t="shared" si="26"/>
        <v>1.0216814772607863E-6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5.2411540181397296</v>
      </c>
      <c r="H243" s="10">
        <f t="shared" si="27"/>
        <v>-0.26132068806577252</v>
      </c>
      <c r="I243">
        <f t="shared" si="23"/>
        <v>-3.13584825678927</v>
      </c>
      <c r="K243">
        <f t="shared" si="24"/>
        <v>-0.26032067488309396</v>
      </c>
      <c r="M243">
        <f t="shared" si="25"/>
        <v>-0.26032067488309396</v>
      </c>
      <c r="N243" s="13">
        <f t="shared" si="26"/>
        <v>1.0000263655309046E-6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5.2531095193906046</v>
      </c>
      <c r="H244" s="10">
        <f t="shared" si="27"/>
        <v>-0.25781680821072744</v>
      </c>
      <c r="I244">
        <f t="shared" si="23"/>
        <v>-3.0938016985287291</v>
      </c>
      <c r="K244">
        <f t="shared" si="24"/>
        <v>-0.25682781400650173</v>
      </c>
      <c r="M244">
        <f t="shared" si="25"/>
        <v>-0.25682781400650173</v>
      </c>
      <c r="N244" s="13">
        <f t="shared" si="26"/>
        <v>9.7810953599205067E-7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5.2650650206414777</v>
      </c>
      <c r="H245" s="10">
        <f t="shared" si="27"/>
        <v>-0.25435722702136776</v>
      </c>
      <c r="I245">
        <f t="shared" si="23"/>
        <v>-3.0522867242564131</v>
      </c>
      <c r="K245">
        <f t="shared" si="24"/>
        <v>-0.25337949520012049</v>
      </c>
      <c r="M245">
        <f t="shared" si="25"/>
        <v>-0.25337949520012049</v>
      </c>
      <c r="N245" s="13">
        <f t="shared" si="26"/>
        <v>9.5595951427951148E-7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5.2770205218923518</v>
      </c>
      <c r="H246" s="10">
        <f t="shared" si="27"/>
        <v>-0.25094145043042843</v>
      </c>
      <c r="I246">
        <f t="shared" si="23"/>
        <v>-3.0112974051651413</v>
      </c>
      <c r="K246">
        <f t="shared" si="24"/>
        <v>-0.24997521822184127</v>
      </c>
      <c r="M246">
        <f t="shared" si="25"/>
        <v>-0.24997521822184127</v>
      </c>
      <c r="N246" s="13">
        <f t="shared" si="26"/>
        <v>9.3360468091121886E-7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5.288976023143225</v>
      </c>
      <c r="H247" s="10">
        <f t="shared" si="27"/>
        <v>-0.24756898792961832</v>
      </c>
      <c r="I247">
        <f t="shared" si="23"/>
        <v>-2.9708278551554197</v>
      </c>
      <c r="K247">
        <f t="shared" si="24"/>
        <v>-0.24661448636810793</v>
      </c>
      <c r="M247">
        <f t="shared" si="25"/>
        <v>-0.24661448636810793</v>
      </c>
      <c r="N247" s="13">
        <f t="shared" si="26"/>
        <v>9.1107323092577327E-7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5.3009315243940991</v>
      </c>
      <c r="H248" s="10">
        <f t="shared" si="27"/>
        <v>-0.24423935261299565</v>
      </c>
      <c r="I248">
        <f t="shared" si="23"/>
        <v>-2.9308722313559477</v>
      </c>
      <c r="K248">
        <f t="shared" si="24"/>
        <v>-0.24329680652133534</v>
      </c>
      <c r="M248">
        <f t="shared" si="25"/>
        <v>-0.24329680652133534</v>
      </c>
      <c r="N248" s="13">
        <f t="shared" si="26"/>
        <v>8.8839313490411949E-7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5.3128870256449723</v>
      </c>
      <c r="H249" s="10">
        <f t="shared" si="27"/>
        <v>-0.24095206121706703</v>
      </c>
      <c r="I249">
        <f t="shared" si="23"/>
        <v>-2.8914247346048043</v>
      </c>
      <c r="K249">
        <f t="shared" si="24"/>
        <v>-0.24002168919395811</v>
      </c>
      <c r="M249">
        <f t="shared" si="25"/>
        <v>-0.24002168919395811</v>
      </c>
      <c r="N249" s="13">
        <f t="shared" si="26"/>
        <v>8.6559210138377788E-7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5.3248425268958473</v>
      </c>
      <c r="H250" s="10">
        <f t="shared" si="27"/>
        <v>-0.23770663415773499</v>
      </c>
      <c r="I250">
        <f t="shared" si="23"/>
        <v>-2.85247960989282</v>
      </c>
      <c r="K250">
        <f t="shared" si="24"/>
        <v>-0.23678864856922854</v>
      </c>
      <c r="M250">
        <f t="shared" si="25"/>
        <v>-0.23678864856922854</v>
      </c>
      <c r="N250" s="13">
        <f t="shared" si="26"/>
        <v>8.4269754070552981E-7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5.3367980281467204</v>
      </c>
      <c r="H251" s="10">
        <f t="shared" si="27"/>
        <v>-0.23450259556421227</v>
      </c>
      <c r="I251">
        <f t="shared" si="23"/>
        <v>-2.8140311467705472</v>
      </c>
      <c r="K251">
        <f t="shared" si="24"/>
        <v>-0.23359720253888724</v>
      </c>
      <c r="M251">
        <f t="shared" si="25"/>
        <v>-0.23359720253888724</v>
      </c>
      <c r="N251" s="13">
        <f t="shared" si="26"/>
        <v>8.1973653030719992E-7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5.3487535293975945</v>
      </c>
      <c r="H252" s="10">
        <f t="shared" si="27"/>
        <v>-0.23133947331001786</v>
      </c>
      <c r="I252">
        <f t="shared" si="23"/>
        <v>-2.7760736797202146</v>
      </c>
      <c r="K252">
        <f t="shared" si="24"/>
        <v>-0.23044687273781317</v>
      </c>
      <c r="M252">
        <f t="shared" si="25"/>
        <v>-0.23044687273781317</v>
      </c>
      <c r="N252" s="13">
        <f t="shared" si="26"/>
        <v>7.9673578150014661E-7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5.3607090306484677</v>
      </c>
      <c r="H253" s="10">
        <f t="shared" si="27"/>
        <v>-0.22821679904116657</v>
      </c>
      <c r="I253">
        <f t="shared" si="23"/>
        <v>-2.7386015884939989</v>
      </c>
      <c r="K253">
        <f t="shared" si="24"/>
        <v>-0.22733718457577687</v>
      </c>
      <c r="M253">
        <f t="shared" si="25"/>
        <v>-0.22733718457577687</v>
      </c>
      <c r="N253" s="13">
        <f t="shared" si="26"/>
        <v>7.7372160772280734E-7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5.3726645318993418</v>
      </c>
      <c r="H254" s="10">
        <f t="shared" si="27"/>
        <v>-0.22513410820165922</v>
      </c>
      <c r="I254">
        <f t="shared" si="23"/>
        <v>-2.7016092984199105</v>
      </c>
      <c r="K254">
        <f t="shared" si="24"/>
        <v>-0.22426766726639252</v>
      </c>
      <c r="M254">
        <f t="shared" si="25"/>
        <v>-0.22426766726639252</v>
      </c>
      <c r="N254" s="13">
        <f t="shared" si="26"/>
        <v>7.5071989430582265E-7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5.384620033150215</v>
      </c>
      <c r="H255" s="10">
        <f t="shared" si="27"/>
        <v>-0.22209094005637869</v>
      </c>
      <c r="I255">
        <f t="shared" si="23"/>
        <v>-2.6650912806765445</v>
      </c>
      <c r="K255">
        <f t="shared" si="24"/>
        <v>-0.22123785385338443</v>
      </c>
      <c r="M255">
        <f t="shared" si="25"/>
        <v>-0.22123785385338443</v>
      </c>
      <c r="N255" s="13">
        <f t="shared" si="26"/>
        <v>7.2775606973916926E-7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5.3965755344010899</v>
      </c>
      <c r="H256" s="10">
        <f t="shared" si="27"/>
        <v>-0.21908683771149162</v>
      </c>
      <c r="I256">
        <f t="shared" si="23"/>
        <v>-2.6290420525378995</v>
      </c>
      <c r="K256">
        <f t="shared" si="24"/>
        <v>-0.21824728123425929</v>
      </c>
      <c r="M256">
        <f t="shared" si="25"/>
        <v>-0.21824728123425929</v>
      </c>
      <c r="N256" s="13">
        <f t="shared" si="26"/>
        <v>7.0485507846275698E-7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5.4085310356519622</v>
      </c>
      <c r="H257" s="10">
        <f t="shared" si="27"/>
        <v>-0.21612134813245509</v>
      </c>
      <c r="I257">
        <f t="shared" si="23"/>
        <v>-2.5934561775894611</v>
      </c>
      <c r="K257">
        <f t="shared" si="24"/>
        <v>-0.21529549018149333</v>
      </c>
      <c r="M257">
        <f t="shared" si="25"/>
        <v>-0.21529549018149333</v>
      </c>
      <c r="N257" s="13">
        <f t="shared" si="26"/>
        <v>6.8204135516676827E-7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5.4204865369028363</v>
      </c>
      <c r="H258" s="10">
        <f t="shared" si="27"/>
        <v>-0.2131940221597208</v>
      </c>
      <c r="I258">
        <f t="shared" si="23"/>
        <v>-2.5583282659166495</v>
      </c>
      <c r="K258">
        <f t="shared" si="24"/>
        <v>-0.21238202536131734</v>
      </c>
      <c r="M258">
        <f t="shared" si="25"/>
        <v>-0.21238202536131734</v>
      </c>
      <c r="N258" s="13">
        <f t="shared" si="26"/>
        <v>6.5933880061747528E-7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5.4324420381537104</v>
      </c>
      <c r="H259" s="10">
        <f t="shared" si="27"/>
        <v>-0.2103044145222302</v>
      </c>
      <c r="I259">
        <f t="shared" si="23"/>
        <v>-2.5236529742667626</v>
      </c>
      <c r="K259">
        <f t="shared" si="24"/>
        <v>-0.2095064353502038</v>
      </c>
      <c r="M259">
        <f t="shared" si="25"/>
        <v>-0.2095064353502038</v>
      </c>
      <c r="N259" s="13">
        <f t="shared" si="26"/>
        <v>6.3677075898793466E-7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5.4443975394045836</v>
      </c>
      <c r="H260" s="10">
        <f t="shared" si="27"/>
        <v>-0.20745208384878777</v>
      </c>
      <c r="I260">
        <f t="shared" si="23"/>
        <v>-2.4894250061854533</v>
      </c>
      <c r="K260">
        <f t="shared" si="24"/>
        <v>-0.20666827264913645</v>
      </c>
      <c r="M260">
        <f t="shared" si="25"/>
        <v>-0.20666827264913645</v>
      </c>
      <c r="N260" s="13">
        <f t="shared" si="26"/>
        <v>6.1435999669883928E-7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5.4563530406554577</v>
      </c>
      <c r="H261" s="10">
        <f t="shared" si="27"/>
        <v>-0.20463659267739812</v>
      </c>
      <c r="I261">
        <f t="shared" si="23"/>
        <v>-2.4556391121287775</v>
      </c>
      <c r="K261">
        <f t="shared" si="24"/>
        <v>-0.2038670936957514</v>
      </c>
      <c r="M261">
        <f t="shared" si="25"/>
        <v>-0.2038670936957514</v>
      </c>
      <c r="N261" s="13">
        <f t="shared" si="26"/>
        <v>5.921286827553325E-7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5.4683085419063318</v>
      </c>
      <c r="H262" s="10">
        <f t="shared" si="27"/>
        <v>-0.20185750746265047</v>
      </c>
      <c r="I262">
        <f t="shared" si="23"/>
        <v>-2.4222900895518054</v>
      </c>
      <c r="K262">
        <f t="shared" si="24"/>
        <v>-0.20110245887443629</v>
      </c>
      <c r="M262">
        <f t="shared" si="25"/>
        <v>-0.20110245887443629</v>
      </c>
      <c r="N262" s="13">
        <f t="shared" si="26"/>
        <v>5.7009837056422629E-7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5.4802640431572049</v>
      </c>
      <c r="H263" s="10">
        <f t="shared" si="27"/>
        <v>-0.19911439858122998</v>
      </c>
      <c r="I263">
        <f t="shared" si="23"/>
        <v>-2.3893727829747595</v>
      </c>
      <c r="K263">
        <f t="shared" si="24"/>
        <v>-0.19837393252446406</v>
      </c>
      <c r="M263">
        <f t="shared" si="25"/>
        <v>-0.19837393252446406</v>
      </c>
      <c r="N263" s="13">
        <f t="shared" si="26"/>
        <v>5.4828998122247138E-7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5.4922195444080799</v>
      </c>
      <c r="H264" s="10">
        <f t="shared" si="27"/>
        <v>-0.19640684033563327</v>
      </c>
      <c r="I264">
        <f t="shared" si="23"/>
        <v>-2.3568820840275992</v>
      </c>
      <c r="K264">
        <f t="shared" si="24"/>
        <v>-0.19568108294624079</v>
      </c>
      <c r="M264">
        <f t="shared" si="25"/>
        <v>-0.19568108294624079</v>
      </c>
      <c r="N264" s="13">
        <f t="shared" si="26"/>
        <v>5.2672378825779371E-7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5.5041750456589531</v>
      </c>
      <c r="H265" s="10">
        <f t="shared" si="27"/>
        <v>-0.19373441095616326</v>
      </c>
      <c r="I265">
        <f t="shared" si="23"/>
        <v>-2.324812931473959</v>
      </c>
      <c r="K265">
        <f t="shared" si="24"/>
        <v>-0.19302348240574804</v>
      </c>
      <c r="M265">
        <f t="shared" si="25"/>
        <v>-0.19302348240574804</v>
      </c>
      <c r="N265" s="13">
        <f t="shared" si="26"/>
        <v>5.05419403795476E-7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5.5161305469098272</v>
      </c>
      <c r="H266" s="10">
        <f t="shared" si="27"/>
        <v>-0.19109669260127601</v>
      </c>
      <c r="I266">
        <f t="shared" si="23"/>
        <v>-2.2931603112153121</v>
      </c>
      <c r="K266">
        <f t="shared" si="24"/>
        <v>-0.19040070713724302</v>
      </c>
      <c r="M266">
        <f t="shared" si="25"/>
        <v>-0.19040070713724302</v>
      </c>
      <c r="N266" s="13">
        <f t="shared" si="26"/>
        <v>4.8439576614521476E-7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5.5280860481607004</v>
      </c>
      <c r="H267" s="10">
        <f t="shared" si="27"/>
        <v>-0.18849327135634891</v>
      </c>
      <c r="I267">
        <f t="shared" si="23"/>
        <v>-2.2619192562761867</v>
      </c>
      <c r="K267">
        <f t="shared" si="24"/>
        <v>-0.18781233734430047</v>
      </c>
      <c r="M267">
        <f t="shared" si="25"/>
        <v>-0.18781233734430047</v>
      </c>
      <c r="N267" s="13">
        <f t="shared" si="26"/>
        <v>4.6367112876438464E-7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5.5400415494115753</v>
      </c>
      <c r="H268" s="10">
        <f t="shared" si="27"/>
        <v>-0.18592373723093825</v>
      </c>
      <c r="I268">
        <f t="shared" si="23"/>
        <v>-2.231084846771259</v>
      </c>
      <c r="K268">
        <f t="shared" si="24"/>
        <v>-0.18525795719925309</v>
      </c>
      <c r="M268">
        <f t="shared" si="25"/>
        <v>-0.18525795719925309</v>
      </c>
      <c r="N268" s="13">
        <f t="shared" si="26"/>
        <v>4.4326305059069157E-7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5.5519970506624476</v>
      </c>
      <c r="H269" s="10">
        <f t="shared" si="27"/>
        <v>-0.18338768415459142</v>
      </c>
      <c r="I269">
        <f t="shared" si="23"/>
        <v>-2.2006522098550971</v>
      </c>
      <c r="K269">
        <f t="shared" si="24"/>
        <v>-0.18273715484110656</v>
      </c>
      <c r="M269">
        <f t="shared" si="25"/>
        <v>-0.18273715484110656</v>
      </c>
      <c r="N269" s="13">
        <f t="shared" si="26"/>
        <v>4.2318838770308324E-7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5.5639525519133217</v>
      </c>
      <c r="H270" s="10">
        <f t="shared" si="27"/>
        <v>-0.18088470997127765</v>
      </c>
      <c r="I270">
        <f t="shared" si="23"/>
        <v>-2.170616519655332</v>
      </c>
      <c r="K270">
        <f t="shared" si="24"/>
        <v>-0.18024952237198408</v>
      </c>
      <c r="M270">
        <f t="shared" si="25"/>
        <v>-0.18024952237198408</v>
      </c>
      <c r="N270" s="13">
        <f t="shared" si="26"/>
        <v>4.0346328629632696E-7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5.5759080531641958</v>
      </c>
      <c r="H271" s="10">
        <f t="shared" si="27"/>
        <v>-0.17841441643249653</v>
      </c>
      <c r="I271">
        <f t="shared" si="23"/>
        <v>-2.1409729971899583</v>
      </c>
      <c r="K271">
        <f t="shared" si="24"/>
        <v>-0.17779465585217347</v>
      </c>
      <c r="M271">
        <f t="shared" si="25"/>
        <v>-0.17779465585217347</v>
      </c>
      <c r="N271" s="13">
        <f t="shared" si="26"/>
        <v>3.8410317692238149E-7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5.587863554415069</v>
      </c>
      <c r="H272" s="10">
        <f t="shared" si="27"/>
        <v>-0.17597640918912635</v>
      </c>
      <c r="I272">
        <f t="shared" si="23"/>
        <v>-2.1117169102695161</v>
      </c>
      <c r="K272">
        <f t="shared" si="24"/>
        <v>-0.17537215529382713</v>
      </c>
      <c r="M272">
        <f t="shared" si="25"/>
        <v>-0.17537215529382713</v>
      </c>
      <c r="N272" s="13">
        <f t="shared" si="26"/>
        <v>3.6512276998428396E-7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5.5998190556659431</v>
      </c>
      <c r="H273" s="10">
        <f t="shared" si="27"/>
        <v>-0.17357029778206548</v>
      </c>
      <c r="I273">
        <f t="shared" si="23"/>
        <v>-2.0828435733847859</v>
      </c>
      <c r="K273">
        <f t="shared" si="24"/>
        <v>-0.17298162465337885</v>
      </c>
      <c r="M273">
        <f t="shared" si="25"/>
        <v>-0.17298162465337885</v>
      </c>
      <c r="N273" s="13">
        <f t="shared" si="26"/>
        <v>3.4653605243770412E-7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5.6117745569168171</v>
      </c>
      <c r="H274" s="10">
        <f t="shared" si="27"/>
        <v>-0.17119569563172585</v>
      </c>
      <c r="I274">
        <f t="shared" si="23"/>
        <v>-2.0543483475807101</v>
      </c>
      <c r="K274">
        <f t="shared" si="24"/>
        <v>-0.17062267182273216</v>
      </c>
      <c r="M274">
        <f t="shared" si="25"/>
        <v>-0.17062267182273216</v>
      </c>
      <c r="N274" s="13">
        <f t="shared" si="26"/>
        <v>3.283562856736294E-7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ref="G275:G338" si="29">$E$11*(D275/$E$12+1)</f>
        <v>5.6237300581676903</v>
      </c>
      <c r="H275" s="10">
        <f t="shared" si="27"/>
        <v>-0.16885222002642802</v>
      </c>
      <c r="I275">
        <f t="shared" si="23"/>
        <v>-2.0262266403171365</v>
      </c>
      <c r="K275">
        <f t="shared" si="24"/>
        <v>-0.16829490861927518</v>
      </c>
      <c r="M275">
        <f t="shared" si="25"/>
        <v>-0.16829490861927518</v>
      </c>
      <c r="N275" s="13">
        <f t="shared" si="26"/>
        <v>3.1059600454268305E-7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si="29"/>
        <v>5.6356855594185644</v>
      </c>
      <c r="H276" s="10">
        <f t="shared" si="27"/>
        <v>-0.166539492109753</v>
      </c>
      <c r="I276">
        <f t="shared" ref="I276:I339" si="30">H276*$E$6</f>
        <v>-1.9984739053170359</v>
      </c>
      <c r="K276">
        <f t="shared" ref="K276:K339" si="31">(1/2)*(($L$9/2)*$L$4*EXP(-$L$7*$O$6*(G276/$O$6-1))+($L$9/2)*$L$4*EXP(-$L$7*$O$6*(($H$4/$E$4)*G276/$O$6-1))-(($L$9/2)*$L$6*EXP(-$L$5*$O$6*(G276/$O$6-1))+($L$9/2)*$L$6*EXP(-$L$5*$O$6*(($H$4/$E$4)*G276/$O$6-1))))</f>
        <v>-0.16599795077477203</v>
      </c>
      <c r="M276">
        <f t="shared" ref="M276:M339" si="32">(1/2)*(($L$9/2)*$O$4*EXP(-$O$8*$O$6*(G276/$O$6-1))+($L$9/2)*$O$4*EXP(-$O$8*$O$6*(($H$4/$E$4)*G276/$O$6-1))-(($L$9/2)*$O$7*EXP(-$O$5*$O$6*(G276/$O$6-1))+($L$9/2)*$O$7*EXP(-$O$5*$O$6*(($H$4/$E$4)*G276/$O$6-1))))</f>
        <v>-0.16599795077477203</v>
      </c>
      <c r="N276" s="13">
        <f t="shared" ref="N276:N339" si="33">(M276-H276)^2*O276</f>
        <v>2.9326701749296699E-7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5.6476410606694385</v>
      </c>
      <c r="H277" s="10">
        <f t="shared" ref="H277:H340" si="34">-(-$B$4)*(1+D277+$E$5*D277^3)*EXP(-D277)</f>
        <v>-0.16425713686689603</v>
      </c>
      <c r="I277">
        <f t="shared" si="30"/>
        <v>-1.9710856424027523</v>
      </c>
      <c r="K277">
        <f t="shared" si="31"/>
        <v>-0.16373141792318707</v>
      </c>
      <c r="M277">
        <f t="shared" si="32"/>
        <v>-0.16373141792318707</v>
      </c>
      <c r="N277" s="13">
        <f t="shared" si="33"/>
        <v>2.7638040777445693E-7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5.6595965619203179</v>
      </c>
      <c r="H278" s="10">
        <f t="shared" si="34"/>
        <v>-0.16200478311007421</v>
      </c>
      <c r="I278">
        <f t="shared" si="30"/>
        <v>-1.9440573973208906</v>
      </c>
      <c r="K278">
        <f t="shared" si="31"/>
        <v>-0.16149493358748482</v>
      </c>
      <c r="M278">
        <f t="shared" si="32"/>
        <v>-0.16149493358748482</v>
      </c>
      <c r="N278" s="13">
        <f t="shared" si="33"/>
        <v>2.599465356846341E-7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5.6715520631711858</v>
      </c>
      <c r="H279" s="10">
        <f t="shared" si="34"/>
        <v>-0.15978206346303744</v>
      </c>
      <c r="I279">
        <f t="shared" si="30"/>
        <v>-1.9173847615564492</v>
      </c>
      <c r="K279">
        <f t="shared" si="31"/>
        <v>-0.15928812516546184</v>
      </c>
      <c r="M279">
        <f t="shared" si="32"/>
        <v>-0.15928812516546184</v>
      </c>
      <c r="N279" s="13">
        <f t="shared" si="33"/>
        <v>2.4397504181188431E-7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5.6835075644220598</v>
      </c>
      <c r="H280" s="10">
        <f t="shared" si="34"/>
        <v>-0.15758861434470661</v>
      </c>
      <c r="I280">
        <f t="shared" si="30"/>
        <v>-1.8910633721364793</v>
      </c>
      <c r="K280">
        <f t="shared" si="31"/>
        <v>-0.1571106239146379</v>
      </c>
      <c r="M280">
        <f t="shared" si="32"/>
        <v>-0.1571106239146379</v>
      </c>
      <c r="N280" s="13">
        <f t="shared" si="33"/>
        <v>2.284748512372745E-7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5.695463065672933</v>
      </c>
      <c r="H281" s="10">
        <f t="shared" si="34"/>
        <v>-0.15542407595202046</v>
      </c>
      <c r="I281">
        <f t="shared" si="30"/>
        <v>-1.8650889114242455</v>
      </c>
      <c r="K281">
        <f t="shared" si="31"/>
        <v>-0.15496206493628256</v>
      </c>
      <c r="M281">
        <f t="shared" si="32"/>
        <v>-0.15496206493628256</v>
      </c>
      <c r="N281" s="13">
        <f t="shared" si="33"/>
        <v>2.1345417866316182E-7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5.7074185669238133</v>
      </c>
      <c r="H282" s="10">
        <f t="shared" si="34"/>
        <v>-0.15328809224199322</v>
      </c>
      <c r="I282">
        <f t="shared" si="30"/>
        <v>-1.8394571069039185</v>
      </c>
      <c r="K282">
        <f t="shared" si="31"/>
        <v>-0.15284208715858488</v>
      </c>
      <c r="M282">
        <f t="shared" si="32"/>
        <v>-0.15284208715858488</v>
      </c>
      <c r="N282" s="13">
        <f t="shared" si="33"/>
        <v>1.9892053442607596E-7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5.7193740681746812</v>
      </c>
      <c r="H283" s="10">
        <f t="shared" si="34"/>
        <v>-0.15118031091305173</v>
      </c>
      <c r="I283">
        <f t="shared" si="30"/>
        <v>-1.8141637309566208</v>
      </c>
      <c r="K283">
        <f t="shared" si="31"/>
        <v>-0.15075033331903881</v>
      </c>
      <c r="M283">
        <f t="shared" si="32"/>
        <v>-0.15075033331903881</v>
      </c>
      <c r="N283" s="13">
        <f t="shared" si="33"/>
        <v>1.8488073135313966E-7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5.7313295694255544</v>
      </c>
      <c r="H284" s="10">
        <f t="shared" si="34"/>
        <v>-0.14910038338566475</v>
      </c>
      <c r="I284">
        <f t="shared" si="30"/>
        <v>-1.7892046006279769</v>
      </c>
      <c r="K284">
        <f t="shared" si="31"/>
        <v>-0.1486864499460506</v>
      </c>
      <c r="M284">
        <f t="shared" si="32"/>
        <v>-0.1486864499460506</v>
      </c>
      <c r="N284" s="13">
        <f t="shared" si="33"/>
        <v>1.7134089243080602E-7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5.7432850706764285</v>
      </c>
      <c r="H285" s="10">
        <f t="shared" si="34"/>
        <v>-0.14704796478233526</v>
      </c>
      <c r="I285">
        <f t="shared" si="30"/>
        <v>-1.764575577388023</v>
      </c>
      <c r="K285">
        <f t="shared" si="31"/>
        <v>-0.14665008733984819</v>
      </c>
      <c r="M285">
        <f t="shared" si="32"/>
        <v>-0.14665008733984819</v>
      </c>
      <c r="N285" s="13">
        <f t="shared" si="33"/>
        <v>1.5830645924004828E-7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5.7552405719273088</v>
      </c>
      <c r="H286" s="10">
        <f t="shared" si="34"/>
        <v>-0.14502271390695834</v>
      </c>
      <c r="I286">
        <f t="shared" si="30"/>
        <v>-1.7402725668835002</v>
      </c>
      <c r="K286">
        <f t="shared" si="31"/>
        <v>-0.14464089955269166</v>
      </c>
      <c r="M286">
        <f t="shared" si="32"/>
        <v>-0.14464089955269166</v>
      </c>
      <c r="N286" s="13">
        <f t="shared" si="33"/>
        <v>1.4578220112408155E-7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5.7671960731781757</v>
      </c>
      <c r="H287" s="10">
        <f t="shared" si="34"/>
        <v>-0.14302429322360435</v>
      </c>
      <c r="I287">
        <f t="shared" si="30"/>
        <v>-1.7162915186832524</v>
      </c>
      <c r="K287">
        <f t="shared" si="31"/>
        <v>-0.14265854436844905</v>
      </c>
      <c r="M287">
        <f t="shared" si="32"/>
        <v>-0.14265854436844905</v>
      </c>
      <c r="N287" s="13">
        <f t="shared" si="33"/>
        <v>1.3377222504741755E-7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5.7791515744290507</v>
      </c>
      <c r="H288" s="10">
        <f t="shared" si="34"/>
        <v>-0.14105236883473665</v>
      </c>
      <c r="I288">
        <f t="shared" si="30"/>
        <v>-1.6926284260168398</v>
      </c>
      <c r="K288">
        <f t="shared" si="31"/>
        <v>-0.14070268328154265</v>
      </c>
      <c r="M288">
        <f t="shared" si="32"/>
        <v>-0.14070268328154265</v>
      </c>
      <c r="N288" s="13">
        <f t="shared" si="33"/>
        <v>1.2227998611259859E-7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5.7911070756799239</v>
      </c>
      <c r="H289" s="10">
        <f t="shared" si="34"/>
        <v>-0.13910661045892797</v>
      </c>
      <c r="I289">
        <f t="shared" si="30"/>
        <v>-1.6692793255071356</v>
      </c>
      <c r="K289">
        <f t="shared" si="31"/>
        <v>-0.13877298147534115</v>
      </c>
      <c r="M289">
        <f t="shared" si="32"/>
        <v>-0.13877298147534115</v>
      </c>
      <c r="N289" s="13">
        <f t="shared" si="33"/>
        <v>1.1130829868917833E-7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5.8030625769308033</v>
      </c>
      <c r="H290" s="10">
        <f t="shared" si="34"/>
        <v>-0.1371866914080748</v>
      </c>
      <c r="I290">
        <f t="shared" si="30"/>
        <v>-1.6462402968968974</v>
      </c>
      <c r="K290">
        <f t="shared" si="31"/>
        <v>-0.13686910779998504</v>
      </c>
      <c r="M290">
        <f t="shared" si="32"/>
        <v>-0.13686910779998504</v>
      </c>
      <c r="N290" s="13">
        <f t="shared" si="33"/>
        <v>1.0085934812730734E-7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5.8150180781816712</v>
      </c>
      <c r="H291" s="10">
        <f t="shared" si="34"/>
        <v>-0.1352922885641635</v>
      </c>
      <c r="I291">
        <f t="shared" si="30"/>
        <v>-1.6235074627699619</v>
      </c>
      <c r="K291">
        <f t="shared" si="31"/>
        <v>-0.13499073474971396</v>
      </c>
      <c r="M291">
        <f t="shared" si="32"/>
        <v>-0.13499073474971396</v>
      </c>
      <c r="N291" s="13">
        <f t="shared" si="33"/>
        <v>9.0934703009070937E-8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5.8269735794325452</v>
      </c>
      <c r="H292" s="10">
        <f t="shared" si="34"/>
        <v>-0.13342308235559394</v>
      </c>
      <c r="I292">
        <f t="shared" si="30"/>
        <v>-1.6010769882671272</v>
      </c>
      <c r="K292">
        <f t="shared" si="31"/>
        <v>-0.13313753843969175</v>
      </c>
      <c r="M292">
        <f t="shared" si="32"/>
        <v>-0.13313753843969175</v>
      </c>
      <c r="N292" s="13">
        <f t="shared" si="33"/>
        <v>8.1535327908755037E-8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5.8389290806834193</v>
      </c>
      <c r="H293" s="10">
        <f t="shared" si="34"/>
        <v>-0.13157875673311889</v>
      </c>
      <c r="I293">
        <f t="shared" si="30"/>
        <v>-1.5789450807974266</v>
      </c>
      <c r="K293">
        <f t="shared" si="31"/>
        <v>-0.13130919858239717</v>
      </c>
      <c r="M293">
        <f t="shared" si="32"/>
        <v>-0.13130919858239717</v>
      </c>
      <c r="N293" s="13">
        <f t="shared" si="33"/>
        <v>7.2661596620511346E-8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5.8508845819342987</v>
      </c>
      <c r="H294" s="10">
        <f t="shared" si="34"/>
        <v>-0.12975899914539557</v>
      </c>
      <c r="I294">
        <f t="shared" si="30"/>
        <v>-1.5571079897447468</v>
      </c>
      <c r="K294">
        <f t="shared" si="31"/>
        <v>-0.12950539846357145</v>
      </c>
      <c r="M294">
        <f t="shared" si="32"/>
        <v>-0.12950539846357145</v>
      </c>
      <c r="N294" s="13">
        <f t="shared" si="33"/>
        <v>6.4313305821657358E-8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5.8628400831851666</v>
      </c>
      <c r="H295" s="10">
        <f t="shared" si="34"/>
        <v>-0.12796350051419797</v>
      </c>
      <c r="I295">
        <f t="shared" si="30"/>
        <v>-1.5355620061703756</v>
      </c>
      <c r="K295">
        <f t="shared" si="31"/>
        <v>-0.12772582491777831</v>
      </c>
      <c r="M295">
        <f t="shared" si="32"/>
        <v>-0.12772582491777831</v>
      </c>
      <c r="N295" s="13">
        <f t="shared" si="33"/>
        <v>5.6489689133439388E-8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5.8747955844360407</v>
      </c>
      <c r="H296" s="10">
        <f t="shared" si="34"/>
        <v>-0.12619195520929224</v>
      </c>
      <c r="I296">
        <f t="shared" si="30"/>
        <v>-1.5143034625115068</v>
      </c>
      <c r="K296">
        <f t="shared" si="31"/>
        <v>-0.12597016830357491</v>
      </c>
      <c r="M296">
        <f t="shared" si="32"/>
        <v>-0.12597016830357491</v>
      </c>
      <c r="N296" s="13">
        <f t="shared" si="33"/>
        <v>4.9189431547670513E-8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5.8867510856869139</v>
      </c>
      <c r="H297" s="10">
        <f t="shared" si="34"/>
        <v>-0.12444406102302964</v>
      </c>
      <c r="I297">
        <f t="shared" si="30"/>
        <v>-1.4933287322763558</v>
      </c>
      <c r="K297">
        <f t="shared" si="31"/>
        <v>-0.1242381224783544</v>
      </c>
      <c r="M297">
        <f t="shared" si="32"/>
        <v>-0.1242381224783544</v>
      </c>
      <c r="N297" s="13">
        <f t="shared" si="33"/>
        <v>4.241068418295508E-8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5.8987065869377941</v>
      </c>
      <c r="H298" s="10">
        <f t="shared" si="34"/>
        <v>-0.12271951914464792</v>
      </c>
      <c r="I298">
        <f t="shared" si="30"/>
        <v>-1.4726342297357751</v>
      </c>
      <c r="K298">
        <f t="shared" si="31"/>
        <v>-0.12252938477284704</v>
      </c>
      <c r="M298">
        <f t="shared" si="32"/>
        <v>-0.12252938477284704</v>
      </c>
      <c r="N298" s="13">
        <f t="shared" si="33"/>
        <v>3.6151079340113877E-8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5.9106620881886611</v>
      </c>
      <c r="H299" s="10">
        <f t="shared" si="34"/>
        <v>-0.12101803413432929</v>
      </c>
      <c r="I299">
        <f t="shared" si="30"/>
        <v>-1.4522164096119514</v>
      </c>
      <c r="K299">
        <f t="shared" si="31"/>
        <v>-0.12084365596533468</v>
      </c>
      <c r="M299">
        <f t="shared" si="32"/>
        <v>-0.12084365596533468</v>
      </c>
      <c r="N299" s="13">
        <f t="shared" si="33"/>
        <v>3.0407745821913733E-8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5.9226175894395361</v>
      </c>
      <c r="H300" s="10">
        <f t="shared" si="34"/>
        <v>-0.11933931389701075</v>
      </c>
      <c r="I300">
        <f t="shared" si="30"/>
        <v>-1.432071766764129</v>
      </c>
      <c r="K300">
        <f t="shared" si="31"/>
        <v>-0.11918064025557085</v>
      </c>
      <c r="M300">
        <f t="shared" si="32"/>
        <v>-0.11918064025557085</v>
      </c>
      <c r="N300" s="13">
        <f t="shared" si="33"/>
        <v>2.5177324487797716E-8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5.9345730906904155</v>
      </c>
      <c r="H301" s="10">
        <f t="shared" si="34"/>
        <v>-0.11768306965599812</v>
      </c>
      <c r="I301">
        <f t="shared" si="30"/>
        <v>-1.4121968358719774</v>
      </c>
      <c r="K301">
        <f t="shared" si="31"/>
        <v>-0.11754004523846291</v>
      </c>
      <c r="M301">
        <f t="shared" si="32"/>
        <v>-0.11754004523846291</v>
      </c>
      <c r="N301" s="13">
        <f t="shared" si="33"/>
        <v>2.0455984011285039E-8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5.9465285919412887</v>
      </c>
      <c r="H302" s="10">
        <f t="shared" si="34"/>
        <v>-0.11604901592637788</v>
      </c>
      <c r="I302">
        <f t="shared" si="30"/>
        <v>-1.3925881911165345</v>
      </c>
      <c r="K302">
        <f t="shared" si="31"/>
        <v>-0.1159215818775084</v>
      </c>
      <c r="M302">
        <f t="shared" si="32"/>
        <v>-0.1159215818775084</v>
      </c>
      <c r="N302" s="13">
        <f t="shared" si="33"/>
        <v>1.6239436811270929E-8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5.9584840931921637</v>
      </c>
      <c r="H303" s="10">
        <f t="shared" si="34"/>
        <v>-0.11443687048825181</v>
      </c>
      <c r="I303">
        <f t="shared" si="30"/>
        <v>-1.3732424458590218</v>
      </c>
      <c r="K303">
        <f t="shared" si="31"/>
        <v>-0.11432496447801388</v>
      </c>
      <c r="M303">
        <f t="shared" si="32"/>
        <v>-0.11432496447801388</v>
      </c>
      <c r="N303" s="13">
        <f t="shared" si="33"/>
        <v>1.2522955127371795E-8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5.9704395944430306</v>
      </c>
      <c r="H304" s="10">
        <f t="shared" si="34"/>
        <v>-0.11284635435982401</v>
      </c>
      <c r="I304">
        <f t="shared" si="30"/>
        <v>-1.3541562523178881</v>
      </c>
      <c r="K304">
        <f t="shared" si="31"/>
        <v>-0.11274991066012752</v>
      </c>
      <c r="M304">
        <f t="shared" si="32"/>
        <v>-0.11274991066012752</v>
      </c>
      <c r="N304" s="13">
        <f t="shared" si="33"/>
        <v>9.3013872111480564E-9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5.9823950956939109</v>
      </c>
      <c r="H305" s="10">
        <f t="shared" si="34"/>
        <v>-0.11127719177033994</v>
      </c>
      <c r="I305">
        <f t="shared" si="30"/>
        <v>-1.3353263012440793</v>
      </c>
      <c r="K305">
        <f t="shared" si="31"/>
        <v>-0.11119614133168276</v>
      </c>
      <c r="M305">
        <f t="shared" si="32"/>
        <v>-0.11119614133168276</v>
      </c>
      <c r="N305" s="13">
        <f t="shared" si="33"/>
        <v>6.5691736065211692E-9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5.9943505969447841</v>
      </c>
      <c r="H306" s="10">
        <f t="shared" si="34"/>
        <v>-0.10972911013291702</v>
      </c>
      <c r="I306">
        <f t="shared" si="30"/>
        <v>-1.3167493215950041</v>
      </c>
      <c r="K306">
        <f t="shared" si="31"/>
        <v>-0.10966338066089898</v>
      </c>
      <c r="M306">
        <f t="shared" si="32"/>
        <v>-0.10966338066089898</v>
      </c>
      <c r="N306" s="13">
        <f t="shared" si="33"/>
        <v>4.3203634917698102E-9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6.0063060981956573</v>
      </c>
      <c r="H307" s="10">
        <f t="shared" si="34"/>
        <v>-0.10820184001725311</v>
      </c>
      <c r="I307">
        <f t="shared" si="30"/>
        <v>-1.2984220802070374</v>
      </c>
      <c r="K307">
        <f t="shared" si="31"/>
        <v>-0.10815135604892168</v>
      </c>
      <c r="M307">
        <f t="shared" si="32"/>
        <v>-0.10815135604892168</v>
      </c>
      <c r="N307" s="13">
        <f t="shared" si="33"/>
        <v>2.5486310584891169E-9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6.0182615994465261</v>
      </c>
      <c r="H308" s="10">
        <f t="shared" si="34"/>
        <v>-0.10669511512225795</v>
      </c>
      <c r="I308">
        <f t="shared" si="30"/>
        <v>-1.2803413814670954</v>
      </c>
      <c r="K308">
        <f t="shared" si="31"/>
        <v>-0.10665979810225179</v>
      </c>
      <c r="M308">
        <f t="shared" si="32"/>
        <v>-0.10665979810225179</v>
      </c>
      <c r="N308" s="13">
        <f t="shared" si="33"/>
        <v>1.2472919021152544E-9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6.0302171006974046</v>
      </c>
      <c r="H309" s="10">
        <f t="shared" si="34"/>
        <v>-0.1052086722486001</v>
      </c>
      <c r="I309">
        <f t="shared" si="30"/>
        <v>-1.2625040669832013</v>
      </c>
      <c r="K309">
        <f t="shared" si="31"/>
        <v>-0.10518844060505687</v>
      </c>
      <c r="M309">
        <f t="shared" si="32"/>
        <v>-0.10518844060505687</v>
      </c>
      <c r="N309" s="13">
        <f t="shared" si="33"/>
        <v>4.0931940046024531E-10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6.0421726019482795</v>
      </c>
      <c r="H310" s="10">
        <f t="shared" si="34"/>
        <v>-0.10374225127120387</v>
      </c>
      <c r="I310">
        <f t="shared" si="30"/>
        <v>-1.2449070152544466</v>
      </c>
      <c r="K310">
        <f t="shared" si="31"/>
        <v>-0.10373702049139813</v>
      </c>
      <c r="M310">
        <f t="shared" si="32"/>
        <v>-0.10373702049139813</v>
      </c>
      <c r="N310" s="13">
        <f t="shared" si="33"/>
        <v>2.7361057376165779E-11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6.0541281031991518</v>
      </c>
      <c r="H311" s="10">
        <f t="shared" si="34"/>
        <v>-0.10229559511168532</v>
      </c>
      <c r="I311">
        <f t="shared" si="30"/>
        <v>-1.2275471413402239</v>
      </c>
      <c r="K311">
        <f t="shared" si="31"/>
        <v>-0.10230527781736699</v>
      </c>
      <c r="M311">
        <f t="shared" si="32"/>
        <v>-0.10230527781736699</v>
      </c>
      <c r="N311" s="13">
        <f t="shared" si="33"/>
        <v>9.3754789317974798E-11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6.0660836044500215</v>
      </c>
      <c r="H312" s="10">
        <f t="shared" si="34"/>
        <v>-0.10086844971076436</v>
      </c>
      <c r="I312">
        <f t="shared" si="30"/>
        <v>-1.2104213965291724</v>
      </c>
      <c r="K312">
        <f t="shared" si="31"/>
        <v>-0.10089295573316479</v>
      </c>
      <c r="M312">
        <f t="shared" si="32"/>
        <v>-0.10089295573316479</v>
      </c>
      <c r="N312" s="13">
        <f t="shared" si="33"/>
        <v>6.0054513389000065E-10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6.0780391057009</v>
      </c>
      <c r="H313" s="10">
        <f t="shared" si="34"/>
        <v>-9.9460564000647789E-2</v>
      </c>
      <c r="I313">
        <f t="shared" si="30"/>
        <v>-1.1935267680077735</v>
      </c>
      <c r="K313">
        <f t="shared" si="31"/>
        <v>-9.9499800455126769E-2</v>
      </c>
      <c r="M313">
        <f t="shared" si="32"/>
        <v>-9.9499800455126769E-2</v>
      </c>
      <c r="N313" s="13">
        <f t="shared" si="33"/>
        <v>1.5394993600810914E-9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6.0899946069517741</v>
      </c>
      <c r="H314" s="10">
        <f t="shared" si="34"/>
        <v>-9.8071689877412174E-2</v>
      </c>
      <c r="I314">
        <f t="shared" si="30"/>
        <v>-1.1768602785289461</v>
      </c>
      <c r="K314">
        <f t="shared" si="31"/>
        <v>-9.8125561237714529E-2</v>
      </c>
      <c r="M314">
        <f t="shared" si="32"/>
        <v>-9.8125561237714529E-2</v>
      </c>
      <c r="N314" s="13">
        <f t="shared" si="33"/>
        <v>2.9021234608260854E-9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6.1019501082026473</v>
      </c>
      <c r="H315" s="10">
        <f t="shared" si="34"/>
        <v>-9.6701582173376141E-2</v>
      </c>
      <c r="I315">
        <f t="shared" si="30"/>
        <v>-1.1604189860805136</v>
      </c>
      <c r="K315">
        <f t="shared" si="31"/>
        <v>-9.6769990345473317E-2</v>
      </c>
      <c r="M315">
        <f t="shared" si="32"/>
        <v>-9.6769990345473317E-2</v>
      </c>
      <c r="N315" s="13">
        <f t="shared" si="33"/>
        <v>4.6796780096768157E-9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6.113905609453516</v>
      </c>
      <c r="H316" s="10">
        <f t="shared" si="34"/>
        <v>-9.53499986294951E-2</v>
      </c>
      <c r="I316">
        <f t="shared" si="30"/>
        <v>-1.1441999835539411</v>
      </c>
      <c r="K316">
        <f t="shared" si="31"/>
        <v>-9.5432843024983241E-2</v>
      </c>
      <c r="M316">
        <f t="shared" si="32"/>
        <v>-9.5432843024983241E-2</v>
      </c>
      <c r="N316" s="13">
        <f t="shared" si="33"/>
        <v>6.8631938637954872E-9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6.1258611107043945</v>
      </c>
      <c r="H317" s="10">
        <f t="shared" si="34"/>
        <v>-9.4016699867772113E-2</v>
      </c>
      <c r="I317">
        <f t="shared" si="30"/>
        <v>-1.1282003984132654</v>
      </c>
      <c r="K317">
        <f t="shared" si="31"/>
        <v>-9.411387747680329E-2</v>
      </c>
      <c r="M317">
        <f t="shared" si="32"/>
        <v>-9.411387747680329E-2</v>
      </c>
      <c r="N317" s="13">
        <f t="shared" si="33"/>
        <v>9.4434876970162079E-9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6.1378166119552695</v>
      </c>
      <c r="H318" s="10">
        <f t="shared" si="34"/>
        <v>-9.2701449363711691E-2</v>
      </c>
      <c r="I318">
        <f t="shared" si="30"/>
        <v>-1.1124173923645402</v>
      </c>
      <c r="K318">
        <f t="shared" si="31"/>
        <v>-9.2812854827431832E-2</v>
      </c>
      <c r="M318">
        <f t="shared" si="32"/>
        <v>-9.2812854827431832E-2</v>
      </c>
      <c r="N318" s="13">
        <f t="shared" si="33"/>
        <v>1.2411177346699563E-8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6.1497721132061436</v>
      </c>
      <c r="H319" s="10">
        <f t="shared" si="34"/>
        <v>-9.1404013418804442E-2</v>
      </c>
      <c r="I319">
        <f t="shared" si="30"/>
        <v>-1.0968481610256533</v>
      </c>
      <c r="K319">
        <f t="shared" si="31"/>
        <v>-9.1529539101276688E-2</v>
      </c>
      <c r="M319">
        <f t="shared" si="32"/>
        <v>-9.1529539101276688E-2</v>
      </c>
      <c r="N319" s="13">
        <f t="shared" si="33"/>
        <v>1.5756696960123306E-8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6.1617276144570106</v>
      </c>
      <c r="H320" s="10">
        <f t="shared" si="34"/>
        <v>-9.01241611330732E-2</v>
      </c>
      <c r="I320">
        <f t="shared" si="30"/>
        <v>-1.0814899335968784</v>
      </c>
      <c r="K320">
        <f t="shared" si="31"/>
        <v>-9.0263697192663347E-2</v>
      </c>
      <c r="M320">
        <f t="shared" si="32"/>
        <v>-9.0263697192663347E-2</v>
      </c>
      <c r="N320" s="13">
        <f t="shared" si="33"/>
        <v>1.9470311925945311E-8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6.1736831157078909</v>
      </c>
      <c r="H321" s="10">
        <f t="shared" si="34"/>
        <v>-8.8861664377673136E-2</v>
      </c>
      <c r="I321">
        <f t="shared" si="30"/>
        <v>-1.0663399725320777</v>
      </c>
      <c r="K321">
        <f t="shared" si="31"/>
        <v>-8.9015098837875131E-2</v>
      </c>
      <c r="M321">
        <f t="shared" si="32"/>
        <v>-8.9015098837875131E-2</v>
      </c>
      <c r="N321" s="13">
        <f t="shared" si="33"/>
        <v>2.3542133577477731E-8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6.185638616958764</v>
      </c>
      <c r="H322" s="10">
        <f t="shared" si="34"/>
        <v>-8.7616297767571003E-2</v>
      </c>
      <c r="I322">
        <f t="shared" si="30"/>
        <v>-1.051395573210852</v>
      </c>
      <c r="K322">
        <f t="shared" si="31"/>
        <v>-8.7783516587253752E-2</v>
      </c>
      <c r="M322">
        <f t="shared" si="32"/>
        <v>-8.7783516587253752E-2</v>
      </c>
      <c r="N322" s="13">
        <f t="shared" si="33"/>
        <v>2.7962133656091722E-8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6.1975941182096381</v>
      </c>
      <c r="H323" s="10">
        <f t="shared" si="34"/>
        <v>-8.638783863428881E-2</v>
      </c>
      <c r="I323">
        <f t="shared" si="30"/>
        <v>-1.0366540636114658</v>
      </c>
      <c r="K323">
        <f t="shared" si="31"/>
        <v>-8.6568725777342759E-2</v>
      </c>
      <c r="M323">
        <f t="shared" si="32"/>
        <v>-8.6568725777342759E-2</v>
      </c>
      <c r="N323" s="13">
        <f t="shared" si="33"/>
        <v>3.2720158522219544E-8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6.209549619460506</v>
      </c>
      <c r="H324" s="10">
        <f t="shared" si="34"/>
        <v>-8.5176066998742556E-2</v>
      </c>
      <c r="I324">
        <f t="shared" si="30"/>
        <v>-1.0221128039849106</v>
      </c>
      <c r="K324">
        <f t="shared" si="31"/>
        <v>-8.5370504503108985E-2</v>
      </c>
      <c r="M324">
        <f t="shared" si="32"/>
        <v>-8.5370504503108985E-2</v>
      </c>
      <c r="N324" s="13">
        <f t="shared" si="33"/>
        <v>3.7805943104245198E-8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6.2215051207113854</v>
      </c>
      <c r="H325" s="10">
        <f t="shared" si="34"/>
        <v>-8.3980765544165767E-2</v>
      </c>
      <c r="I325">
        <f t="shared" si="30"/>
        <v>-1.0077691865299891</v>
      </c>
      <c r="K325">
        <f t="shared" si="31"/>
        <v>-8.4188633590230294E-2</v>
      </c>
      <c r="M325">
        <f t="shared" si="32"/>
        <v>-8.4188633590230294E-2</v>
      </c>
      <c r="N325" s="13">
        <f t="shared" si="33"/>
        <v>4.3209124574684372E-8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6.2334606219622595</v>
      </c>
      <c r="H326" s="10">
        <f t="shared" si="34"/>
        <v>-8.2801719589141606E-2</v>
      </c>
      <c r="I326">
        <f t="shared" si="30"/>
        <v>-0.99362063506969922</v>
      </c>
      <c r="K326">
        <f t="shared" si="31"/>
        <v>-8.3022896567474164E-2</v>
      </c>
      <c r="M326">
        <f t="shared" si="32"/>
        <v>-8.3022896567474164E-2</v>
      </c>
      <c r="N326" s="13">
        <f t="shared" si="33"/>
        <v>4.8919255744320536E-8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6.2454161232131336</v>
      </c>
      <c r="H327" s="10">
        <f t="shared" si="34"/>
        <v>-8.163871706072845E-2</v>
      </c>
      <c r="I327">
        <f t="shared" si="30"/>
        <v>-0.97966460472874139</v>
      </c>
      <c r="K327">
        <f t="shared" si="31"/>
        <v>-8.1873079639155605E-2</v>
      </c>
      <c r="M327">
        <f t="shared" si="32"/>
        <v>-8.1873079639155605E-2</v>
      </c>
      <c r="N327" s="13">
        <f t="shared" si="33"/>
        <v>5.4925818167024494E-8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6.2573716244640067</v>
      </c>
      <c r="H328" s="10">
        <f t="shared" si="34"/>
        <v>-8.049154846770612E-2</v>
      </c>
      <c r="I328">
        <f t="shared" si="30"/>
        <v>-0.96589858161247344</v>
      </c>
      <c r="K328">
        <f t="shared" si="31"/>
        <v>-8.0738971657698722E-2</v>
      </c>
      <c r="M328">
        <f t="shared" si="32"/>
        <v>-8.0738971657698722E-2</v>
      </c>
      <c r="N328" s="13">
        <f t="shared" si="33"/>
        <v>6.1218234946115024E-8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6.2693271257148808</v>
      </c>
      <c r="H329" s="10">
        <f t="shared" si="34"/>
        <v>-7.936000687393685E-2</v>
      </c>
      <c r="I329">
        <f t="shared" si="30"/>
        <v>-0.9523200824872422</v>
      </c>
      <c r="K329">
        <f t="shared" si="31"/>
        <v>-7.9620364096298551E-2</v>
      </c>
      <c r="M329">
        <f t="shared" si="32"/>
        <v>-7.9620364096298551E-2</v>
      </c>
      <c r="N329" s="13">
        <f t="shared" si="33"/>
        <v>6.7785883235900338E-8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6.2812826269657549</v>
      </c>
      <c r="H330" s="10">
        <f t="shared" si="34"/>
        <v>-7.8243887871849258E-2</v>
      </c>
      <c r="I330">
        <f t="shared" si="30"/>
        <v>-0.93892665446219103</v>
      </c>
      <c r="K330">
        <f t="shared" si="31"/>
        <v>-7.851705102169422E-2</v>
      </c>
      <c r="M330">
        <f t="shared" si="32"/>
        <v>-7.851705102169422E-2</v>
      </c>
      <c r="N330" s="13">
        <f t="shared" si="33"/>
        <v>7.4618106433221553E-8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6.2932381282166281</v>
      </c>
      <c r="H331" s="10">
        <f t="shared" si="34"/>
        <v>-7.7142989556051908E-2</v>
      </c>
      <c r="I331">
        <f t="shared" si="30"/>
        <v>-0.92571587467262284</v>
      </c>
      <c r="K331">
        <f t="shared" si="31"/>
        <v>-7.7428829067056087E-2</v>
      </c>
      <c r="M331">
        <f t="shared" si="32"/>
        <v>-7.7428829067056087E-2</v>
      </c>
      <c r="N331" s="13">
        <f t="shared" si="33"/>
        <v>8.1704226051108447E-8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6.3051936294675022</v>
      </c>
      <c r="H332" s="10">
        <f t="shared" si="34"/>
        <v>-7.6057112497079762E-2</v>
      </c>
      <c r="I332">
        <f t="shared" si="30"/>
        <v>-0.9126853499649572</v>
      </c>
      <c r="K332">
        <f t="shared" si="31"/>
        <v>-7.6355497404995379E-2</v>
      </c>
      <c r="M332">
        <f t="shared" si="32"/>
        <v>-7.6355497404995379E-2</v>
      </c>
      <c r="N332" s="13">
        <f t="shared" si="33"/>
        <v>8.9033553271810909E-8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6.3171491307183762</v>
      </c>
      <c r="H333" s="10">
        <f t="shared" si="34"/>
        <v>-7.4986059715279663E-2</v>
      </c>
      <c r="I333">
        <f t="shared" si="30"/>
        <v>-0.89983271658335595</v>
      </c>
      <c r="K333">
        <f t="shared" si="31"/>
        <v>-7.5296857720701243E-2</v>
      </c>
      <c r="M333">
        <f t="shared" si="32"/>
        <v>-7.5296857720701243E-2</v>
      </c>
      <c r="N333" s="13">
        <f t="shared" si="33"/>
        <v>9.6595400174033011E-8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6.3291046319692494</v>
      </c>
      <c r="H334" s="10">
        <f t="shared" si="34"/>
        <v>-7.3929636654838732E-2</v>
      </c>
      <c r="I334">
        <f t="shared" si="30"/>
        <v>-0.88715563985806478</v>
      </c>
      <c r="K334">
        <f t="shared" si="31"/>
        <v>-7.4252714185209165E-2</v>
      </c>
      <c r="M334">
        <f t="shared" si="32"/>
        <v>-7.4252714185209165E-2</v>
      </c>
      <c r="N334" s="13">
        <f t="shared" si="33"/>
        <v>1.0437909063025811E-7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6.3410601332201244</v>
      </c>
      <c r="H335" s="10">
        <f t="shared" si="34"/>
        <v>-7.2887651157959574E-2</v>
      </c>
      <c r="I335">
        <f t="shared" si="30"/>
        <v>-0.87465181389551483</v>
      </c>
      <c r="K335">
        <f t="shared" si="31"/>
        <v>-7.3222873428807358E-2</v>
      </c>
      <c r="M335">
        <f t="shared" si="32"/>
        <v>-7.3222873428807358E-2</v>
      </c>
      <c r="N335" s="13">
        <f t="shared" si="33"/>
        <v>1.1237397087234557E-7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6.3530156344709976</v>
      </c>
      <c r="H336" s="10">
        <f t="shared" si="34"/>
        <v>-7.1859913439187503E-2</v>
      </c>
      <c r="I336">
        <f t="shared" si="30"/>
        <v>-0.86231896127024998</v>
      </c>
      <c r="K336">
        <f t="shared" si="31"/>
        <v>-7.2207144514585112E-2</v>
      </c>
      <c r="M336">
        <f t="shared" si="32"/>
        <v>-7.2207144514585112E-2</v>
      </c>
      <c r="N336" s="13">
        <f t="shared" si="33"/>
        <v>1.205694197217795E-7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6.3649711357218708</v>
      </c>
      <c r="H337" s="10">
        <f t="shared" si="34"/>
        <v>-7.0846236059891932E-2</v>
      </c>
      <c r="I337">
        <f t="shared" si="30"/>
        <v>-0.85015483271870318</v>
      </c>
      <c r="K337">
        <f t="shared" si="31"/>
        <v>-7.1205338912127047E-2</v>
      </c>
      <c r="M337">
        <f t="shared" si="32"/>
        <v>-7.1205338912127047E-2</v>
      </c>
      <c r="N337" s="13">
        <f t="shared" si="33"/>
        <v>1.2895485848339545E-7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6.3769266369727449</v>
      </c>
      <c r="H338" s="10">
        <f t="shared" si="34"/>
        <v>-6.9846433902907235E-2</v>
      </c>
      <c r="I338">
        <f t="shared" si="30"/>
        <v>-0.83815720683488681</v>
      </c>
      <c r="K338">
        <f t="shared" si="31"/>
        <v>-7.0217270471358145E-2</v>
      </c>
      <c r="M338">
        <f t="shared" si="32"/>
        <v>-7.0217270471358145E-2</v>
      </c>
      <c r="N338" s="13">
        <f t="shared" si="33"/>
        <v>1.37519760500447E-7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ref="G339:G402" si="36">$E$11*(D339/$E$12+1)</f>
        <v>6.3888821382236189</v>
      </c>
      <c r="H339" s="10">
        <f t="shared" si="34"/>
        <v>-6.8860324147334742E-2</v>
      </c>
      <c r="I339">
        <f t="shared" si="30"/>
        <v>-0.82632388976801696</v>
      </c>
      <c r="K339">
        <f t="shared" si="31"/>
        <v>-6.9242755396544342E-2</v>
      </c>
      <c r="M339">
        <f t="shared" si="32"/>
        <v>-6.9242755396544342E-2</v>
      </c>
      <c r="N339" s="13">
        <f t="shared" si="33"/>
        <v>1.4625366037201511E-7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si="36"/>
        <v>6.4008376394744921</v>
      </c>
      <c r="H340" s="10">
        <f t="shared" si="34"/>
        <v>-6.7887726243510554E-2</v>
      </c>
      <c r="I340">
        <f t="shared" ref="I340:I403" si="37">H340*$E$6</f>
        <v>-0.81465271492212665</v>
      </c>
      <c r="K340">
        <f t="shared" ref="K340:K403" si="38">(1/2)*(($L$9/2)*$L$4*EXP(-$L$7*$O$6*(G340/$O$6-1))+($L$9/2)*$L$4*EXP(-$L$7*$O$6*(($H$4/$E$4)*G340/$O$6-1))-(($L$9/2)*$L$6*EXP(-$L$5*$O$6*(G340/$O$6-1))+($L$9/2)*$L$6*EXP(-$L$5*$O$6*(($H$4/$E$4)*G340/$O$6-1))))</f>
        <v>-6.8281612220450275E-2</v>
      </c>
      <c r="M340">
        <f t="shared" ref="M340:M403" si="39">(1/2)*(($L$9/2)*$O$4*EXP(-$O$8*$O$6*(G340/$O$6-1))+($L$9/2)*$O$4*EXP(-$O$8*$O$6*(($H$4/$E$4)*G340/$O$6-1))-(($L$9/2)*$O$7*EXP(-$O$5*$O$6*(G340/$O$6-1))+($L$9/2)*$O$7*EXP(-$O$5*$O$6*(($H$4/$E$4)*G340/$O$6-1))))</f>
        <v>-6.8281612220450275E-2</v>
      </c>
      <c r="N340" s="13">
        <f t="shared" ref="N340:N403" si="40">(M340-H340)^2*O340</f>
        <v>1.5514616282975777E-7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6.4127931407253653</v>
      </c>
      <c r="H341" s="10">
        <f t="shared" ref="H341:H404" si="41">-(-$B$4)*(1+D341+$E$5*D341^3)*EXP(-D341)</f>
        <v>-6.6928461888140625E-2</v>
      </c>
      <c r="I341">
        <f t="shared" si="37"/>
        <v>-0.80314154265768756</v>
      </c>
      <c r="K341">
        <f t="shared" si="38"/>
        <v>-6.7333661778659001E-2</v>
      </c>
      <c r="M341">
        <f t="shared" si="39"/>
        <v>-6.7333661778659001E-2</v>
      </c>
      <c r="N341" s="13">
        <f t="shared" si="40"/>
        <v>1.6418695127610409E-7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6.4247486419762403</v>
      </c>
      <c r="H342" s="10">
        <f t="shared" si="41"/>
        <v>-6.5982354999607307E-2</v>
      </c>
      <c r="I342">
        <f t="shared" si="37"/>
        <v>-0.79178825999528768</v>
      </c>
      <c r="K342">
        <f t="shared" si="38"/>
        <v>-6.6398727184058287E-2</v>
      </c>
      <c r="M342">
        <f t="shared" si="39"/>
        <v>-6.6398727184058287E-2</v>
      </c>
      <c r="N342" s="13">
        <f t="shared" si="40"/>
        <v>1.7336579598448129E-7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6.4367041432271144</v>
      </c>
      <c r="H343" s="10">
        <f t="shared" si="41"/>
        <v>-6.5049231693448284E-2</v>
      </c>
      <c r="I343">
        <f t="shared" si="37"/>
        <v>-0.78059078032137941</v>
      </c>
      <c r="K343">
        <f t="shared" si="38"/>
        <v>-6.5476633801493586E-2</v>
      </c>
      <c r="M343">
        <f t="shared" si="39"/>
        <v>-6.5476633801493586E-2</v>
      </c>
      <c r="N343" s="13">
        <f t="shared" si="40"/>
        <v>1.8267256196156819E-7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6.4486596444779876</v>
      </c>
      <c r="H344" s="10">
        <f t="shared" si="41"/>
        <v>-6.4128920258012215E-2</v>
      </c>
      <c r="I344">
        <f t="shared" si="37"/>
        <v>-0.76954704309614663</v>
      </c>
      <c r="K344">
        <f t="shared" si="38"/>
        <v>-6.4567209222593527E-2</v>
      </c>
      <c r="M344">
        <f t="shared" si="39"/>
        <v>-6.4567209222593527E-2</v>
      </c>
      <c r="N344" s="13">
        <f t="shared" si="40"/>
        <v>1.920972164737591E-7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6.4606151457288608</v>
      </c>
      <c r="H345" s="10">
        <f t="shared" si="41"/>
        <v>-6.3221251130291048E-2</v>
      </c>
      <c r="I345">
        <f t="shared" si="37"/>
        <v>-0.75865501356349263</v>
      </c>
      <c r="K345">
        <f t="shared" si="38"/>
        <v>-6.3670283240768413E-2</v>
      </c>
      <c r="M345">
        <f t="shared" si="39"/>
        <v>-6.3670283240768413E-2</v>
      </c>
      <c r="N345" s="13">
        <f t="shared" si="40"/>
        <v>2.0162983623975683E-7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6.4725706469797348</v>
      </c>
      <c r="H346" s="10">
        <f t="shared" si="41"/>
        <v>-6.2326056871933169E-2</v>
      </c>
      <c r="I346">
        <f t="shared" si="37"/>
        <v>-0.74791268246319809</v>
      </c>
      <c r="K346">
        <f t="shared" si="38"/>
        <v>-6.2785687826386105E-2</v>
      </c>
      <c r="M346">
        <f t="shared" si="39"/>
        <v>-6.2785687826386105E-2</v>
      </c>
      <c r="N346" s="13">
        <f t="shared" si="40"/>
        <v>2.1126061429131682E-7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6.4845261482306098</v>
      </c>
      <c r="H347" s="10">
        <f t="shared" si="41"/>
        <v>-6.1443172145437548E-2</v>
      </c>
      <c r="I347">
        <f t="shared" si="37"/>
        <v>-0.73731806574525061</v>
      </c>
      <c r="K347">
        <f t="shared" si="38"/>
        <v>-6.191325710212673E-2</v>
      </c>
      <c r="M347">
        <f t="shared" si="39"/>
        <v>-6.191325710212673E-2</v>
      </c>
      <c r="N347" s="13">
        <f t="shared" si="40"/>
        <v>2.2097986650546996E-7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6.496481649481483</v>
      </c>
      <c r="H348" s="10">
        <f t="shared" si="41"/>
        <v>-6.0572433690531897E-2</v>
      </c>
      <c r="I348">
        <f t="shared" si="37"/>
        <v>-0.7268692042863828</v>
      </c>
      <c r="K348">
        <f t="shared" si="38"/>
        <v>-6.1052827318518521E-2</v>
      </c>
      <c r="M348">
        <f t="shared" si="39"/>
        <v>-6.1052827318518521E-2</v>
      </c>
      <c r="N348" s="13">
        <f t="shared" si="40"/>
        <v>2.3077803781015052E-7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6.5084371507323562</v>
      </c>
      <c r="H349" s="10">
        <f t="shared" si="41"/>
        <v>-5.9713680300735053E-2</v>
      </c>
      <c r="I349">
        <f t="shared" si="37"/>
        <v>-0.71656416360882069</v>
      </c>
      <c r="K349">
        <f t="shared" si="38"/>
        <v>-6.0204236829656019E-2</v>
      </c>
      <c r="M349">
        <f t="shared" si="39"/>
        <v>-6.0204236829656019E-2</v>
      </c>
      <c r="N349" s="13">
        <f t="shared" si="40"/>
        <v>2.4064570806698625E-7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6.5203926519832303</v>
      </c>
      <c r="H350" s="10">
        <f t="shared" si="41"/>
        <v>-5.8866752800106788E-2</v>
      </c>
      <c r="I350">
        <f t="shared" si="37"/>
        <v>-0.70640103360128148</v>
      </c>
      <c r="K350">
        <f t="shared" si="38"/>
        <v>-5.9367326069104914E-2</v>
      </c>
      <c r="M350">
        <f t="shared" si="39"/>
        <v>-5.9367326069104914E-2</v>
      </c>
      <c r="N350" s="13">
        <f t="shared" si="40"/>
        <v>2.5057359763547077E-7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6.5323481532341043</v>
      </c>
      <c r="H351" s="10">
        <f t="shared" si="41"/>
        <v>-5.8031494020184184E-2</v>
      </c>
      <c r="I351">
        <f t="shared" si="37"/>
        <v>-0.69637792824221023</v>
      </c>
      <c r="K351">
        <f t="shared" si="38"/>
        <v>-5.8541937525992724E-2</v>
      </c>
      <c r="M351">
        <f t="shared" si="39"/>
        <v>-5.8541937525992724E-2</v>
      </c>
      <c r="N351" s="13">
        <f t="shared" si="40"/>
        <v>2.6055257262211319E-7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6.5443036544849775</v>
      </c>
      <c r="H352" s="10">
        <f t="shared" si="41"/>
        <v>-5.7207748777107777E-2</v>
      </c>
      <c r="I352">
        <f t="shared" si="37"/>
        <v>-0.68649298532529335</v>
      </c>
      <c r="K352">
        <f t="shared" si="38"/>
        <v>-5.7727915721288249E-2</v>
      </c>
      <c r="M352">
        <f t="shared" si="39"/>
        <v>-5.7727915721288249E-2</v>
      </c>
      <c r="N352" s="13">
        <f t="shared" si="40"/>
        <v>2.7057364981805068E-7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6.5562591557358507</v>
      </c>
      <c r="H353" s="10">
        <f t="shared" si="41"/>
        <v>-5.6395363848936869E-2</v>
      </c>
      <c r="I353">
        <f t="shared" si="37"/>
        <v>-0.67674436618724243</v>
      </c>
      <c r="K353">
        <f t="shared" si="38"/>
        <v>-5.6925107184270483E-2</v>
      </c>
      <c r="M353">
        <f t="shared" si="39"/>
        <v>-5.6925107184270483E-2</v>
      </c>
      <c r="N353" s="13">
        <f t="shared" si="40"/>
        <v>2.8062800133038207E-7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6.5682146569867257</v>
      </c>
      <c r="H354" s="10">
        <f t="shared" si="41"/>
        <v>-5.5594187953156189E-2</v>
      </c>
      <c r="I354">
        <f t="shared" si="37"/>
        <v>-0.6671302554378743</v>
      </c>
      <c r="K354">
        <f t="shared" si="38"/>
        <v>-5.6133360429189608E-2</v>
      </c>
      <c r="M354">
        <f t="shared" si="39"/>
        <v>-5.6133360429189608E-2</v>
      </c>
      <c r="N354" s="13">
        <f t="shared" si="40"/>
        <v>2.9070695891200727E-7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6.5801701582375998</v>
      </c>
      <c r="H355" s="10">
        <f t="shared" si="41"/>
        <v>-5.4804071724373446E-2</v>
      </c>
      <c r="I355">
        <f t="shared" si="37"/>
        <v>-0.6576488606924813</v>
      </c>
      <c r="K355">
        <f t="shared" si="38"/>
        <v>-5.5352525932119812E-2</v>
      </c>
      <c r="M355">
        <f t="shared" si="39"/>
        <v>-5.5352525932119812E-2</v>
      </c>
      <c r="N355" s="13">
        <f t="shared" si="40"/>
        <v>3.0080201799469351E-7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6.592125659488473</v>
      </c>
      <c r="H356" s="10">
        <f t="shared" si="41"/>
        <v>-5.4024867692209814E-2</v>
      </c>
      <c r="I356">
        <f t="shared" si="37"/>
        <v>-0.64829841230651775</v>
      </c>
      <c r="K356">
        <f t="shared" si="38"/>
        <v>-5.4582456108005578E-2</v>
      </c>
      <c r="M356">
        <f t="shared" si="39"/>
        <v>-5.4582456108005578E-2</v>
      </c>
      <c r="N356" s="13">
        <f t="shared" si="40"/>
        <v>3.109048414296294E-7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6.6040811607393461</v>
      </c>
      <c r="H357" s="10">
        <f t="shared" si="41"/>
        <v>-5.3256430259382523E-2</v>
      </c>
      <c r="I357">
        <f t="shared" si="37"/>
        <v>-0.63907716311259022</v>
      </c>
      <c r="K357">
        <f t="shared" si="38"/>
        <v>-5.3823005287902688E-2</v>
      </c>
      <c r="M357">
        <f t="shared" si="39"/>
        <v>-5.3823005287902688E-2</v>
      </c>
      <c r="N357" s="13">
        <f t="shared" si="40"/>
        <v>3.2100726294262592E-7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6.6160366619902202</v>
      </c>
      <c r="H358" s="10">
        <f t="shared" si="41"/>
        <v>-5.2498615679981236E-2</v>
      </c>
      <c r="I358">
        <f t="shared" si="37"/>
        <v>-0.62998338815977484</v>
      </c>
      <c r="K358">
        <f t="shared" si="38"/>
        <v>-5.3074029696414157E-2</v>
      </c>
      <c r="M358">
        <f t="shared" si="39"/>
        <v>-5.3074029696414157E-2</v>
      </c>
      <c r="N358" s="13">
        <f t="shared" si="40"/>
        <v>3.3110129030746562E-7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6.6279921632410952</v>
      </c>
      <c r="H359" s="10">
        <f t="shared" si="41"/>
        <v>-5.1751282037937794E-2</v>
      </c>
      <c r="I359">
        <f t="shared" si="37"/>
        <v>-0.62101538445525351</v>
      </c>
      <c r="K359">
        <f t="shared" si="38"/>
        <v>-5.2335387429322658E-2</v>
      </c>
      <c r="M359">
        <f t="shared" si="39"/>
        <v>-5.2335387429322658E-2</v>
      </c>
      <c r="N359" s="13">
        <f t="shared" si="40"/>
        <v>3.411791082448645E-7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6.6399476644919684</v>
      </c>
      <c r="H360" s="10">
        <f t="shared" si="41"/>
        <v>-5.1014289225689742E-2</v>
      </c>
      <c r="I360">
        <f t="shared" si="37"/>
        <v>-0.61217147070827693</v>
      </c>
      <c r="K360">
        <f t="shared" si="38"/>
        <v>-5.1606938431419357E-2</v>
      </c>
      <c r="M360">
        <f t="shared" si="39"/>
        <v>-5.1606938431419357E-2</v>
      </c>
      <c r="N360" s="13">
        <f t="shared" si="40"/>
        <v>3.5123308105194298E-7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6.6519031657428407</v>
      </c>
      <c r="H361" s="10">
        <f t="shared" si="41"/>
        <v>-5.0287498923038368E-2</v>
      </c>
      <c r="I361">
        <f t="shared" si="37"/>
        <v>-0.60344998707646047</v>
      </c>
      <c r="K361">
        <f t="shared" si="38"/>
        <v>-5.0888544474529188E-2</v>
      </c>
      <c r="M361">
        <f t="shared" si="39"/>
        <v>-5.0888544474529188E-2</v>
      </c>
      <c r="N361" s="13">
        <f t="shared" si="40"/>
        <v>3.6125575496690362E-7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6.6638586669937157</v>
      </c>
      <c r="H362" s="10">
        <f t="shared" si="41"/>
        <v>-4.9570774576200197E-2</v>
      </c>
      <c r="I362">
        <f t="shared" si="37"/>
        <v>-0.59484929491440242</v>
      </c>
      <c r="K362">
        <f t="shared" si="38"/>
        <v>-5.0180069135734348E-2</v>
      </c>
      <c r="M362">
        <f t="shared" si="39"/>
        <v>-5.0180069135734348E-2</v>
      </c>
      <c r="N362" s="13">
        <f t="shared" si="40"/>
        <v>3.7123986027791564E-7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6.6758141682445897</v>
      </c>
      <c r="H363" s="10">
        <f t="shared" si="41"/>
        <v>-4.8863981377053507E-2</v>
      </c>
      <c r="I363">
        <f t="shared" si="37"/>
        <v>-0.58636777652464211</v>
      </c>
      <c r="K363">
        <f t="shared" si="38"/>
        <v>-4.9481377775796455E-2</v>
      </c>
      <c r="M363">
        <f t="shared" si="39"/>
        <v>-4.9481377775796455E-2</v>
      </c>
      <c r="N363" s="13">
        <f t="shared" si="40"/>
        <v>3.8117831318076075E-7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6.6877696694954629</v>
      </c>
      <c r="H364" s="10">
        <f t="shared" si="41"/>
        <v>-4.8166986242578202E-2</v>
      </c>
      <c r="I364">
        <f t="shared" si="37"/>
        <v>-0.57800383491093843</v>
      </c>
      <c r="K364">
        <f t="shared" si="38"/>
        <v>-4.8792337517774689E-2</v>
      </c>
      <c r="M364">
        <f t="shared" si="39"/>
        <v>-4.8792337517774689E-2</v>
      </c>
      <c r="N364" s="13">
        <f t="shared" si="40"/>
        <v>3.9106421738987217E-7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6.6997251707463361</v>
      </c>
      <c r="H365" s="10">
        <f t="shared" si="41"/>
        <v>-4.7479657794490183E-2</v>
      </c>
      <c r="I365">
        <f t="shared" si="37"/>
        <v>-0.56975589353388223</v>
      </c>
      <c r="K365">
        <f t="shared" si="38"/>
        <v>-4.8112817225843811E-2</v>
      </c>
      <c r="M365">
        <f t="shared" si="39"/>
        <v>-4.8112817225843811E-2</v>
      </c>
      <c r="N365" s="13">
        <f t="shared" si="40"/>
        <v>4.008908655120491E-7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6.7116806719972111</v>
      </c>
      <c r="H366" s="10">
        <f t="shared" si="41"/>
        <v>-4.6801866339069159E-2</v>
      </c>
      <c r="I366">
        <f t="shared" si="37"/>
        <v>-0.56162239606882991</v>
      </c>
      <c r="K366">
        <f t="shared" si="38"/>
        <v>-4.7442687484309708E-2</v>
      </c>
      <c r="M366">
        <f t="shared" si="39"/>
        <v>-4.7442687484309708E-2</v>
      </c>
      <c r="N366" s="13">
        <f t="shared" si="40"/>
        <v>4.1065174018740816E-7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6.7236361732480852</v>
      </c>
      <c r="H367" s="10">
        <f t="shared" si="41"/>
        <v>-4.6133483847180093E-2</v>
      </c>
      <c r="I367">
        <f t="shared" si="37"/>
        <v>-0.55360180616616117</v>
      </c>
      <c r="K367">
        <f t="shared" si="38"/>
        <v>-4.6781820576824146E-2</v>
      </c>
      <c r="M367">
        <f t="shared" si="39"/>
        <v>-4.6781820576824146E-2</v>
      </c>
      <c r="N367" s="13">
        <f t="shared" si="40"/>
        <v>4.2034051500554572E-7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6.7355916744989583</v>
      </c>
      <c r="H368" s="10">
        <f t="shared" si="41"/>
        <v>-4.5474383934487696E-2</v>
      </c>
      <c r="I368">
        <f t="shared" si="37"/>
        <v>-0.54569260721385238</v>
      </c>
      <c r="K368">
        <f t="shared" si="38"/>
        <v>-4.6130090465796192E-2</v>
      </c>
      <c r="M368">
        <f t="shared" si="39"/>
        <v>-4.6130090465796192E-2</v>
      </c>
      <c r="N368" s="13">
        <f t="shared" si="40"/>
        <v>4.2995105520061983E-7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6.7475471757498315</v>
      </c>
      <c r="H369" s="10">
        <f t="shared" si="41"/>
        <v>-4.4824441841863703E-2</v>
      </c>
      <c r="I369">
        <f t="shared" si="37"/>
        <v>-0.53789330210236441</v>
      </c>
      <c r="K369">
        <f t="shared" si="38"/>
        <v>-4.5487372772002599E-2</v>
      </c>
      <c r="M369">
        <f t="shared" si="39"/>
        <v>-4.5487372772002599E-2</v>
      </c>
      <c r="N369" s="13">
        <f t="shared" si="40"/>
        <v>4.3947741813482119E-7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6.7595026770007056</v>
      </c>
      <c r="H370" s="10">
        <f t="shared" si="41"/>
        <v>-4.4183534415986186E-2</v>
      </c>
      <c r="I370">
        <f t="shared" si="37"/>
        <v>-0.53020241299183424</v>
      </c>
      <c r="K370">
        <f t="shared" si="38"/>
        <v>-4.4853544754395895E-2</v>
      </c>
      <c r="M370">
        <f t="shared" si="39"/>
        <v>-4.4853544754395895E-2</v>
      </c>
      <c r="N370" s="13">
        <f t="shared" si="40"/>
        <v>4.4891385357589232E-7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6.7714581782515806</v>
      </c>
      <c r="H371" s="10">
        <f t="shared" si="41"/>
        <v>-4.3551540090130965E-2</v>
      </c>
      <c r="I371">
        <f t="shared" si="37"/>
        <v>-0.52261848108157161</v>
      </c>
      <c r="K371">
        <f t="shared" si="38"/>
        <v>-4.4228485290109761E-2</v>
      </c>
      <c r="M371">
        <f t="shared" si="39"/>
        <v>-4.4228485290109761E-2</v>
      </c>
      <c r="N371" s="13">
        <f t="shared" si="40"/>
        <v>4.5825480377433166E-7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6.7834136795024529</v>
      </c>
      <c r="H372" s="10">
        <f t="shared" si="41"/>
        <v>-4.2928338865153556E-2</v>
      </c>
      <c r="I372">
        <f t="shared" si="37"/>
        <v>-0.51514006638184262</v>
      </c>
      <c r="K372">
        <f t="shared" si="38"/>
        <v>-4.3612074854661308E-2</v>
      </c>
      <c r="M372">
        <f t="shared" si="39"/>
        <v>-4.3612074854661308E-2</v>
      </c>
      <c r="N372" s="13">
        <f t="shared" si="40"/>
        <v>4.6749490334814384E-7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6.7953691807533261</v>
      </c>
      <c r="H373" s="10">
        <f t="shared" si="41"/>
        <v>-4.231381229066225E-2</v>
      </c>
      <c r="I373">
        <f t="shared" si="37"/>
        <v>-0.50776574748794701</v>
      </c>
      <c r="K373">
        <f t="shared" si="38"/>
        <v>-4.3004195502350018E-2</v>
      </c>
      <c r="M373">
        <f t="shared" si="39"/>
        <v>-4.3004195502350018E-2</v>
      </c>
      <c r="N373" s="13">
        <f t="shared" si="40"/>
        <v>4.7662897898031649E-7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6.807324682004201</v>
      </c>
      <c r="H374" s="10">
        <f t="shared" si="41"/>
        <v>-4.170784344638042E-2</v>
      </c>
      <c r="I374">
        <f t="shared" si="37"/>
        <v>-0.50049412135656501</v>
      </c>
      <c r="K374">
        <f t="shared" si="38"/>
        <v>-4.2404730846853096E-2</v>
      </c>
      <c r="M374">
        <f t="shared" si="39"/>
        <v>-4.2404730846853096E-2</v>
      </c>
      <c r="N374" s="13">
        <f t="shared" si="40"/>
        <v>4.8565204893756402E-7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6.8192801832550751</v>
      </c>
      <c r="H375" s="10">
        <f t="shared" si="41"/>
        <v>-4.1110316923698292E-2</v>
      </c>
      <c r="I375">
        <f t="shared" si="37"/>
        <v>-0.49332380308437951</v>
      </c>
      <c r="K375">
        <f t="shared" si="38"/>
        <v>-4.1813566042016227E-2</v>
      </c>
      <c r="M375">
        <f t="shared" si="39"/>
        <v>-4.1813566042016227E-2</v>
      </c>
      <c r="N375" s="13">
        <f t="shared" si="40"/>
        <v>4.9455932241495268E-7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6.8312356845059483</v>
      </c>
      <c r="H376" s="10">
        <f t="shared" si="41"/>
        <v>-4.0521118807412736E-2</v>
      </c>
      <c r="I376">
        <f t="shared" si="37"/>
        <v>-0.4862534256889528</v>
      </c>
      <c r="K376">
        <f t="shared" si="38"/>
        <v>-4.123058776283911E-2</v>
      </c>
      <c r="M376">
        <f t="shared" si="39"/>
        <v>-4.123058776283911E-2</v>
      </c>
      <c r="N376" s="13">
        <f t="shared" si="40"/>
        <v>5.0334619871379127E-7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6.8431911857568215</v>
      </c>
      <c r="H377" s="10">
        <f t="shared" si="41"/>
        <v>-3.9940136657654703E-2</v>
      </c>
      <c r="I377">
        <f t="shared" si="37"/>
        <v>-0.47928163989185646</v>
      </c>
      <c r="K377">
        <f t="shared" si="38"/>
        <v>-4.0655684186655598E-2</v>
      </c>
      <c r="M377">
        <f t="shared" si="39"/>
        <v>-4.0655684186655598E-2</v>
      </c>
      <c r="N377" s="13">
        <f t="shared" si="40"/>
        <v>5.1200826625928753E-7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6.8551466870076956</v>
      </c>
      <c r="H378" s="10">
        <f t="shared" si="41"/>
        <v>-3.9367259492003058E-2</v>
      </c>
      <c r="I378">
        <f t="shared" si="37"/>
        <v>-0.47240711390403667</v>
      </c>
      <c r="K378">
        <f t="shared" si="38"/>
        <v>-4.0088744974507109E-2</v>
      </c>
      <c r="M378">
        <f t="shared" si="39"/>
        <v>-4.0088744974507109E-2</v>
      </c>
      <c r="N378" s="13">
        <f t="shared" si="40"/>
        <v>5.20541301464104E-7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6.8671021882585705</v>
      </c>
      <c r="H379" s="10">
        <f t="shared" si="41"/>
        <v>-3.8802377767784418E-2</v>
      </c>
      <c r="I379">
        <f t="shared" si="37"/>
        <v>-0.46562853321341302</v>
      </c>
      <c r="K379">
        <f t="shared" si="38"/>
        <v>-3.9529661252709444E-2</v>
      </c>
      <c r="M379">
        <f t="shared" si="39"/>
        <v>-3.9529661252709444E-2</v>
      </c>
      <c r="N379" s="13">
        <f t="shared" si="40"/>
        <v>5.2894126744469041E-7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6.8790576895094437</v>
      </c>
      <c r="H380" s="10">
        <f t="shared" si="41"/>
        <v>-3.8245383364557343E-2</v>
      </c>
      <c r="I380">
        <f t="shared" si="37"/>
        <v>-0.45894460037468809</v>
      </c>
      <c r="K380">
        <f t="shared" si="38"/>
        <v>-3.8978325594611375E-2</v>
      </c>
      <c r="M380">
        <f t="shared" si="39"/>
        <v>-3.8978325594611375E-2</v>
      </c>
      <c r="N380" s="13">
        <f t="shared" si="40"/>
        <v>5.3720431259657715E-7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6.8910131907603169</v>
      </c>
      <c r="H381" s="10">
        <f t="shared" si="41"/>
        <v>-3.7696169566780791E-2</v>
      </c>
      <c r="I381">
        <f t="shared" si="37"/>
        <v>-0.45235403480136949</v>
      </c>
      <c r="K381">
        <f t="shared" si="38"/>
        <v>-3.8434632002543739E-2</v>
      </c>
      <c r="M381">
        <f t="shared" si="39"/>
        <v>-3.8434632002543739E-2</v>
      </c>
      <c r="N381" s="13">
        <f t="shared" si="40"/>
        <v>5.4532676903294726E-7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6.902968692011191</v>
      </c>
      <c r="H382" s="10">
        <f t="shared" si="41"/>
        <v>-3.7154631046664909E-2</v>
      </c>
      <c r="I382">
        <f t="shared" si="37"/>
        <v>-0.44585557255997887</v>
      </c>
      <c r="K382">
        <f t="shared" si="38"/>
        <v>-3.789847588996044E-2</v>
      </c>
      <c r="M382">
        <f t="shared" si="39"/>
        <v>-3.789847588996044E-2</v>
      </c>
      <c r="N382" s="13">
        <f t="shared" si="40"/>
        <v>5.5330515089735317E-7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6.914924193262066</v>
      </c>
      <c r="H383" s="10">
        <f t="shared" si="41"/>
        <v>-3.6620663847203923E-2</v>
      </c>
      <c r="I383">
        <f t="shared" si="37"/>
        <v>-0.4394479661664471</v>
      </c>
      <c r="K383">
        <f t="shared" si="38"/>
        <v>-3.7369754063767434E-2</v>
      </c>
      <c r="M383">
        <f t="shared" si="39"/>
        <v>-3.7369754063767434E-2</v>
      </c>
      <c r="N383" s="13">
        <f t="shared" si="40"/>
        <v>5.6113615255116791E-7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6.9268796945129383</v>
      </c>
      <c r="H384" s="10">
        <f t="shared" si="41"/>
        <v>-3.6094165365389619E-2</v>
      </c>
      <c r="I384">
        <f t="shared" si="37"/>
        <v>-0.43312998438467543</v>
      </c>
      <c r="K384">
        <f t="shared" si="38"/>
        <v>-3.6848364706841122E-2</v>
      </c>
      <c r="M384">
        <f t="shared" si="39"/>
        <v>-3.6848364706841122E-2</v>
      </c>
      <c r="N384" s="13">
        <f t="shared" si="40"/>
        <v>5.6881664664588082E-7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6.9388351957638115</v>
      </c>
      <c r="H385" s="10">
        <f t="shared" si="41"/>
        <v>-3.5575034335604348E-2</v>
      </c>
      <c r="I385">
        <f t="shared" si="37"/>
        <v>-0.42690041202725215</v>
      </c>
      <c r="K385">
        <f t="shared" si="38"/>
        <v>-3.6334207360733561E-2</v>
      </c>
      <c r="M385">
        <f t="shared" si="39"/>
        <v>-3.6334207360733561E-2</v>
      </c>
      <c r="N385" s="13">
        <f t="shared" si="40"/>
        <v>5.7634368208384075E-7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6.9507906970146864</v>
      </c>
      <c r="H386" s="10">
        <f t="shared" si="41"/>
        <v>-3.5063170813192733E-2</v>
      </c>
      <c r="I386">
        <f t="shared" si="37"/>
        <v>-0.42075804975831277</v>
      </c>
      <c r="K386">
        <f t="shared" si="38"/>
        <v>-3.5827182908564598E-2</v>
      </c>
      <c r="M386">
        <f t="shared" si="39"/>
        <v>-3.5827182908564598E-2</v>
      </c>
      <c r="N386" s="13">
        <f t="shared" si="40"/>
        <v>5.8371448187450713E-7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6.9627461982655605</v>
      </c>
      <c r="H387" s="10">
        <f t="shared" si="41"/>
        <v>-3.4558476158210422E-2</v>
      </c>
      <c r="I387">
        <f t="shared" si="37"/>
        <v>-0.41470171389852506</v>
      </c>
      <c r="K387">
        <f t="shared" si="38"/>
        <v>-3.5327193558099629E-2</v>
      </c>
      <c r="M387">
        <f t="shared" si="39"/>
        <v>-3.5327193558099629E-2</v>
      </c>
      <c r="N387" s="13">
        <f t="shared" si="40"/>
        <v>5.9092644089242323E-7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6.9747016995164337</v>
      </c>
      <c r="H388" s="10">
        <f t="shared" si="41"/>
        <v>-3.4060853019349496E-2</v>
      </c>
      <c r="I388">
        <f t="shared" si="37"/>
        <v>-0.40873023623219396</v>
      </c>
      <c r="K388">
        <f t="shared" si="38"/>
        <v>-3.4834142825010982E-2</v>
      </c>
      <c r="M388">
        <f t="shared" si="39"/>
        <v>-3.4834142825010982E-2</v>
      </c>
      <c r="N388" s="13">
        <f t="shared" si="40"/>
        <v>5.9797712353997784E-7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6.9866572007673069</v>
      </c>
      <c r="H389" s="10">
        <f t="shared" si="41"/>
        <v>-3.3570205318038365E-2</v>
      </c>
      <c r="I389">
        <f t="shared" si="37"/>
        <v>-0.40284246381646038</v>
      </c>
      <c r="K389">
        <f t="shared" si="38"/>
        <v>-3.4347935516323029E-2</v>
      </c>
      <c r="M389">
        <f t="shared" si="39"/>
        <v>-3.4347935516323029E-2</v>
      </c>
      <c r="N389" s="13">
        <f t="shared" si="40"/>
        <v>6.0486426132390241E-7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6.998612702018181</v>
      </c>
      <c r="H390" s="10">
        <f t="shared" si="41"/>
        <v>-3.3086438232716037E-2</v>
      </c>
      <c r="I390">
        <f t="shared" si="37"/>
        <v>-0.39703725879259244</v>
      </c>
      <c r="K390">
        <f t="shared" si="38"/>
        <v>-3.3868477714039488E-2</v>
      </c>
      <c r="M390">
        <f t="shared" si="39"/>
        <v>-3.3868477714039488E-2</v>
      </c>
      <c r="N390" s="13">
        <f t="shared" si="40"/>
        <v>6.1158575034865314E-7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7.0105682032690559</v>
      </c>
      <c r="H391" s="10">
        <f t="shared" si="41"/>
        <v>-3.260945818327849E-2</v>
      </c>
      <c r="I391">
        <f t="shared" si="37"/>
        <v>-0.39131349819934191</v>
      </c>
      <c r="K391">
        <f t="shared" si="38"/>
        <v>-3.3395676758951512E-2</v>
      </c>
      <c r="M391">
        <f t="shared" si="39"/>
        <v>-3.3395676758951512E-2</v>
      </c>
      <c r="N391" s="13">
        <f t="shared" si="40"/>
        <v>6.1813964873331443E-7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7.0225237045199291</v>
      </c>
      <c r="H392" s="10">
        <f t="shared" si="41"/>
        <v>-3.2139172815696851E-2</v>
      </c>
      <c r="I392">
        <f t="shared" si="37"/>
        <v>-0.38567007378836221</v>
      </c>
      <c r="K392">
        <f t="shared" si="38"/>
        <v>-3.2929441234625649E-2</v>
      </c>
      <c r="M392">
        <f t="shared" si="39"/>
        <v>-3.2929441234625649E-2</v>
      </c>
      <c r="N392" s="13">
        <f t="shared" si="40"/>
        <v>6.2452417395622241E-7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7.0344792057708023</v>
      </c>
      <c r="H393" s="10">
        <f t="shared" si="41"/>
        <v>-3.1675490986805312E-2</v>
      </c>
      <c r="I393">
        <f t="shared" si="37"/>
        <v>-0.38010589184166377</v>
      </c>
      <c r="K393">
        <f t="shared" si="38"/>
        <v>-3.2469680951570011E-2</v>
      </c>
      <c r="M393">
        <f t="shared" si="39"/>
        <v>-3.2469680951570011E-2</v>
      </c>
      <c r="N393" s="13">
        <f t="shared" si="40"/>
        <v>6.3073770013295444E-7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7.0464347070216764</v>
      </c>
      <c r="H394" s="10">
        <f t="shared" si="41"/>
        <v>-3.1218322749258266E-2</v>
      </c>
      <c r="I394">
        <f t="shared" si="37"/>
        <v>-0.37461987299109922</v>
      </c>
      <c r="K394">
        <f t="shared" si="38"/>
        <v>-3.2016306931578462E-2</v>
      </c>
      <c r="M394">
        <f t="shared" si="39"/>
        <v>-3.2016306931578462E-2</v>
      </c>
      <c r="N394" s="13">
        <f t="shared" si="40"/>
        <v>6.3677875523323063E-7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7.0583902082725505</v>
      </c>
      <c r="H395" s="10">
        <f t="shared" si="41"/>
        <v>-3.0767579336654659E-2</v>
      </c>
      <c r="I395">
        <f t="shared" si="37"/>
        <v>-0.36921095203985588</v>
      </c>
      <c r="K395">
        <f t="shared" si="38"/>
        <v>-3.1569231392250437E-2</v>
      </c>
      <c r="M395">
        <f t="shared" si="39"/>
        <v>-3.1569231392250437E-2</v>
      </c>
      <c r="N395" s="13">
        <f t="shared" si="40"/>
        <v>6.4264601824093615E-7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7.0703457095234237</v>
      </c>
      <c r="H396" s="10">
        <f t="shared" si="41"/>
        <v>-3.032317314882902E-2</v>
      </c>
      <c r="I396">
        <f t="shared" si="37"/>
        <v>-0.36387807778594827</v>
      </c>
      <c r="K396">
        <f t="shared" si="38"/>
        <v>-3.1128367731685837E-2</v>
      </c>
      <c r="M396">
        <f t="shared" si="39"/>
        <v>-3.1128367731685837E-2</v>
      </c>
      <c r="N396" s="13">
        <f t="shared" si="40"/>
        <v>6.4833831626196355E-7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7.0823012107742969</v>
      </c>
      <c r="H397" s="10">
        <f t="shared" si="41"/>
        <v>-2.9885017737307073E-2</v>
      </c>
      <c r="I397">
        <f t="shared" si="37"/>
        <v>-0.35862021284768486</v>
      </c>
      <c r="K397">
        <f t="shared" si="38"/>
        <v>-3.0693630513353398E-2</v>
      </c>
      <c r="M397">
        <f t="shared" si="39"/>
        <v>-3.0693630513353398E-2</v>
      </c>
      <c r="N397" s="13">
        <f t="shared" si="40"/>
        <v>6.5385462158534352E-7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7.0942567120251718</v>
      </c>
      <c r="H398" s="10">
        <f t="shared" si="41"/>
        <v>-2.9453027790925415E-2</v>
      </c>
      <c r="I398">
        <f t="shared" si="37"/>
        <v>-0.35343633349110498</v>
      </c>
      <c r="K398">
        <f t="shared" si="38"/>
        <v>-3.0264935451131337E-2</v>
      </c>
      <c r="M398">
        <f t="shared" si="39"/>
        <v>-3.0264935451131337E-2</v>
      </c>
      <c r="N398" s="13">
        <f t="shared" si="40"/>
        <v>6.5919404870105453E-7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7.1062122132760459</v>
      </c>
      <c r="H399" s="10">
        <f t="shared" si="41"/>
        <v>-2.9027119121613217E-2</v>
      </c>
      <c r="I399">
        <f t="shared" si="37"/>
        <v>-0.34832542945935863</v>
      </c>
      <c r="K399">
        <f t="shared" si="38"/>
        <v>-2.9842199394519472E-2</v>
      </c>
      <c r="M399">
        <f t="shared" si="39"/>
        <v>-2.9842199394519472E-2</v>
      </c>
      <c r="N399" s="13">
        <f t="shared" si="40"/>
        <v>6.6435585128093657E-7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7.1181677145269191</v>
      </c>
      <c r="H400" s="10">
        <f t="shared" si="41"/>
        <v>-2.8607208650335256E-2</v>
      </c>
      <c r="I400">
        <f t="shared" si="37"/>
        <v>-0.34328650380402309</v>
      </c>
      <c r="K400">
        <f t="shared" si="38"/>
        <v>-2.9425340314020183E-2</v>
      </c>
      <c r="M400">
        <f t="shared" si="39"/>
        <v>-2.9425340314020183E-2</v>
      </c>
      <c r="N400" s="13">
        <f t="shared" si="40"/>
        <v>6.6933941912386517E-7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7.1301232157777923</v>
      </c>
      <c r="H401" s="10">
        <f t="shared" si="41"/>
        <v>-2.8193214393194322E-2</v>
      </c>
      <c r="I401">
        <f t="shared" si="37"/>
        <v>-0.33831857271833188</v>
      </c>
      <c r="K401">
        <f t="shared" si="38"/>
        <v>-2.9014277286688438E-2</v>
      </c>
      <c r="M401">
        <f t="shared" si="39"/>
        <v>-2.9014277286688438E-2</v>
      </c>
      <c r="N401" s="13">
        <f t="shared" si="40"/>
        <v>6.7414427507293072E-7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7.1420787170286664</v>
      </c>
      <c r="H402" s="10">
        <f t="shared" si="41"/>
        <v>-2.7785055447692358E-2</v>
      </c>
      <c r="I402">
        <f t="shared" si="37"/>
        <v>-0.3334206653723083</v>
      </c>
      <c r="K402">
        <f t="shared" si="38"/>
        <v>-2.8608930481848698E-2</v>
      </c>
      <c r="M402">
        <f t="shared" si="39"/>
        <v>-2.8608930481848698E-2</v>
      </c>
      <c r="N402" s="13">
        <f t="shared" si="40"/>
        <v>6.7877007190610908E-7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ref="G403:G469" si="43">$E$11*(D403/$E$12+1)</f>
        <v>7.1540342182795413</v>
      </c>
      <c r="H403" s="10">
        <f t="shared" si="41"/>
        <v>-2.7382651979148191E-2</v>
      </c>
      <c r="I403">
        <f t="shared" si="37"/>
        <v>-0.3285918237497783</v>
      </c>
      <c r="K403">
        <f t="shared" si="38"/>
        <v>-2.8209221146977291E-2</v>
      </c>
      <c r="M403">
        <f t="shared" si="39"/>
        <v>-2.8209221146977291E-2</v>
      </c>
      <c r="N403" s="13">
        <f t="shared" si="40"/>
        <v>6.832165892056918E-7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si="43"/>
        <v>7.1659897195304145</v>
      </c>
      <c r="H404" s="10">
        <f t="shared" si="41"/>
        <v>-2.6985925207271277E-2</v>
      </c>
      <c r="I404">
        <f t="shared" ref="I404:I467" si="44">H404*$E$6</f>
        <v>-0.32383110248725533</v>
      </c>
      <c r="K404">
        <f t="shared" ref="K404:K467" si="45">(1/2)*(($L$9/2)*$L$4*EXP(-$L$7*$O$6*(G404/$O$6-1))+($L$9/2)*$L$4*EXP(-$L$7*$O$6*(($H$4/$E$4)*G404/$O$6-1))-(($L$9/2)*$L$6*EXP(-$L$5*$O$6*(G404/$O$6-1))+($L$9/2)*$L$6*EXP(-$L$5*$O$6*(($H$4/$E$4)*G404/$O$6-1))))</f>
        <v>-2.7815071593749408E-2</v>
      </c>
      <c r="M404">
        <f t="shared" ref="M404:M467" si="46">(1/2)*(($L$9/2)*$O$4*EXP(-$O$8*$O$6*(G404/$O$6-1))+($L$9/2)*$O$4*EXP(-$O$8*$O$6*(($H$4/$E$4)*G404/$O$6-1))-(($L$9/2)*$O$7*EXP(-$O$5*$O$6*(G404/$O$6-1))+($L$9/2)*$O$7*EXP(-$O$5*$O$6*(($H$4/$E$4)*G404/$O$6-1))))</f>
        <v>-2.7815071593749408E-2</v>
      </c>
      <c r="N404" s="13">
        <f t="shared" ref="N404:N467" si="47">(M404-H404)^2*O404</f>
        <v>6.8748373020974065E-7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7.1779452207812868</v>
      </c>
      <c r="H405" s="10">
        <f t="shared" ref="H405:H469" si="48">-(-$B$4)*(1+D405+$E$5*D405^3)*EXP(-D405)</f>
        <v>-2.6594797392889512E-2</v>
      </c>
      <c r="I405">
        <f t="shared" si="44"/>
        <v>-0.31913756871467414</v>
      </c>
      <c r="K405">
        <f t="shared" si="45"/>
        <v>-2.7426405184248791E-2</v>
      </c>
      <c r="M405">
        <f t="shared" si="46"/>
        <v>-2.7426405184248791E-2</v>
      </c>
      <c r="N405" s="13">
        <f t="shared" si="47"/>
        <v>6.9157151864945689E-7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7.1899007220321618</v>
      </c>
      <c r="H406" s="10">
        <f t="shared" si="48"/>
        <v>-2.6209191824830131E-2</v>
      </c>
      <c r="I406">
        <f t="shared" si="44"/>
        <v>-0.31451030189796159</v>
      </c>
      <c r="K406">
        <f t="shared" si="45"/>
        <v>-2.704314631733893E-2</v>
      </c>
      <c r="M406">
        <f t="shared" si="46"/>
        <v>-2.704314631733893E-2</v>
      </c>
      <c r="N406" s="13">
        <f t="shared" si="47"/>
        <v>6.9548009557560839E-7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7.2018562232830359</v>
      </c>
      <c r="H407" s="10">
        <f t="shared" si="48"/>
        <v>-2.5829032806952028E-2</v>
      </c>
      <c r="I407">
        <f t="shared" si="44"/>
        <v>-0.30994839368342431</v>
      </c>
      <c r="K407">
        <f t="shared" si="45"/>
        <v>-2.6665220415195281E-2</v>
      </c>
      <c r="M407">
        <f t="shared" si="46"/>
        <v>-2.6665220415195281E-2</v>
      </c>
      <c r="N407" s="13">
        <f t="shared" si="47"/>
        <v>6.9920971617957204E-7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7.2138117245339091</v>
      </c>
      <c r="H408" s="10">
        <f t="shared" si="48"/>
        <v>-2.5454245645328426E-2</v>
      </c>
      <c r="I408">
        <f t="shared" si="44"/>
        <v>-0.3054509477439411</v>
      </c>
      <c r="K408">
        <f t="shared" si="45"/>
        <v>-2.6292553909995138E-2</v>
      </c>
      <c r="M408">
        <f t="shared" si="46"/>
        <v>-2.6292553909995138E-2</v>
      </c>
      <c r="N408" s="13">
        <f t="shared" si="47"/>
        <v>7.0276074660851332E-7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7.2257672257847823</v>
      </c>
      <c r="H409" s="10">
        <f t="shared" si="48"/>
        <v>-2.5084756635578402E-2</v>
      </c>
      <c r="I409">
        <f t="shared" si="44"/>
        <v>-0.3010170796269408</v>
      </c>
      <c r="K409">
        <f t="shared" si="45"/>
        <v>-2.5925074230765798E-2</v>
      </c>
      <c r="M409">
        <f t="shared" si="46"/>
        <v>-2.5925074230765798E-2</v>
      </c>
      <c r="N409" s="13">
        <f t="shared" si="47"/>
        <v>7.0613366078152842E-7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7.2377227270356572</v>
      </c>
      <c r="H410" s="10">
        <f t="shared" si="48"/>
        <v>-2.4720493050345738E-2</v>
      </c>
      <c r="I410">
        <f t="shared" si="44"/>
        <v>-0.29664591660414885</v>
      </c>
      <c r="K410">
        <f t="shared" si="45"/>
        <v>-2.556270979038831E-2</v>
      </c>
      <c r="M410">
        <f t="shared" si="46"/>
        <v>-2.556270979038831E-2</v>
      </c>
      <c r="N410" s="13">
        <f t="shared" si="47"/>
        <v>7.093290372079376E-7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7.2496782282865313</v>
      </c>
      <c r="H411" s="10">
        <f t="shared" si="48"/>
        <v>-2.4361383126924083E-2</v>
      </c>
      <c r="I411">
        <f t="shared" si="44"/>
        <v>-0.29233659752308899</v>
      </c>
      <c r="K411">
        <f t="shared" si="45"/>
        <v>-2.5205389972756457E-2</v>
      </c>
      <c r="M411">
        <f t="shared" si="46"/>
        <v>-2.5205389972756457E-2</v>
      </c>
      <c r="N411" s="13">
        <f t="shared" si="47"/>
        <v>7.1234755581191302E-7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7.2616337295374045</v>
      </c>
      <c r="H412" s="10">
        <f t="shared" si="48"/>
        <v>-2.4007356055026709E-2</v>
      </c>
      <c r="I412">
        <f t="shared" si="44"/>
        <v>-0.2880882726603205</v>
      </c>
      <c r="K412">
        <f t="shared" si="45"/>
        <v>-2.4853045120088291E-2</v>
      </c>
      <c r="M412">
        <f t="shared" si="46"/>
        <v>-2.4853045120088291E-2</v>
      </c>
      <c r="N412" s="13">
        <f t="shared" si="47"/>
        <v>7.1518999476473149E-7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7.2735892307882777</v>
      </c>
      <c r="H413" s="10">
        <f t="shared" si="48"/>
        <v>-2.3658341964699816E-2</v>
      </c>
      <c r="I413">
        <f t="shared" si="44"/>
        <v>-0.28390010357639778</v>
      </c>
      <c r="K413">
        <f t="shared" si="45"/>
        <v>-2.4505606520389942E-2</v>
      </c>
      <c r="M413">
        <f t="shared" si="46"/>
        <v>-2.4505606520389942E-2</v>
      </c>
      <c r="N413" s="13">
        <f t="shared" si="47"/>
        <v>7.1785722732878695E-7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7.2855447320391518</v>
      </c>
      <c r="H414" s="10">
        <f t="shared" si="48"/>
        <v>-2.3314271914377672E-2</v>
      </c>
      <c r="I414">
        <f t="shared" si="44"/>
        <v>-0.27977126297253208</v>
      </c>
      <c r="K414">
        <f t="shared" si="45"/>
        <v>-2.4163006395069898E-2</v>
      </c>
      <c r="M414">
        <f t="shared" si="46"/>
        <v>-2.4163006395069898E-2</v>
      </c>
      <c r="N414" s="13">
        <f t="shared" si="47"/>
        <v>7.2035021871590236E-7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7.2975002332900267</v>
      </c>
      <c r="H415" s="10">
        <f t="shared" si="48"/>
        <v>-2.297507787907865E-2</v>
      </c>
      <c r="I415">
        <f t="shared" si="44"/>
        <v>-0.27570093454894379</v>
      </c>
      <c r="K415">
        <f t="shared" si="45"/>
        <v>-2.3825177886702232E-2</v>
      </c>
      <c r="M415">
        <f t="shared" si="46"/>
        <v>-2.3825177886702232E-2</v>
      </c>
      <c r="N415" s="13">
        <f t="shared" si="47"/>
        <v>7.2267002296161382E-7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7.309455734540899</v>
      </c>
      <c r="H416" s="10">
        <f t="shared" si="48"/>
        <v>-2.2640692738740295E-2</v>
      </c>
      <c r="I416">
        <f t="shared" si="44"/>
        <v>-0.27168831286488354</v>
      </c>
      <c r="K416">
        <f t="shared" si="45"/>
        <v>-2.3492055046937587E-2</v>
      </c>
      <c r="M416">
        <f t="shared" si="46"/>
        <v>-2.3492055046937587E-2</v>
      </c>
      <c r="N416" s="13">
        <f t="shared" si="47"/>
        <v>7.2481777981902077E-7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7.3214112357917722</v>
      </c>
      <c r="H417" s="10">
        <f t="shared" si="48"/>
        <v>-2.2311050266692677E-2</v>
      </c>
      <c r="I417">
        <f t="shared" si="44"/>
        <v>-0.26773260320031211</v>
      </c>
      <c r="K417">
        <f t="shared" si="45"/>
        <v>-2.3163572824560198E-2</v>
      </c>
      <c r="M417">
        <f t="shared" si="46"/>
        <v>-2.3163572824560198E-2</v>
      </c>
      <c r="N417" s="13">
        <f t="shared" si="47"/>
        <v>7.2679471167298054E-7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7.3333667370426472</v>
      </c>
      <c r="H418" s="10">
        <f t="shared" si="48"/>
        <v>-2.1986085118268023E-2</v>
      </c>
      <c r="I418">
        <f t="shared" si="44"/>
        <v>-0.26383302141921627</v>
      </c>
      <c r="K418">
        <f t="shared" si="45"/>
        <v>-2.2839667053690053E-2</v>
      </c>
      <c r="M418">
        <f t="shared" si="46"/>
        <v>-2.2839667053690053E-2</v>
      </c>
      <c r="N418" s="13">
        <f t="shared" si="47"/>
        <v>7.2860212047881964E-7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7.3453222382935213</v>
      </c>
      <c r="H419" s="10">
        <f t="shared" si="48"/>
        <v>-2.1665732819545862E-2</v>
      </c>
      <c r="I419">
        <f t="shared" si="44"/>
        <v>-0.25998879383455031</v>
      </c>
      <c r="K419">
        <f t="shared" si="45"/>
        <v>-2.2520274442128538E-2</v>
      </c>
      <c r="M419">
        <f t="shared" si="46"/>
        <v>-2.2520274442128538E-2</v>
      </c>
      <c r="N419" s="13">
        <f t="shared" si="47"/>
        <v>7.3024138472623387E-7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7.3572777395443945</v>
      </c>
      <c r="H420" s="10">
        <f t="shared" si="48"/>
        <v>-2.1349929756231897E-2</v>
      </c>
      <c r="I420">
        <f t="shared" si="44"/>
        <v>-0.25619915707478275</v>
      </c>
      <c r="K420">
        <f t="shared" si="45"/>
        <v>-2.2205332559845699E-2</v>
      </c>
      <c r="M420">
        <f t="shared" si="46"/>
        <v>-2.2205332559845699E-2</v>
      </c>
      <c r="N420" s="13">
        <f t="shared" si="47"/>
        <v>7.3171395643035291E-7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7.3692332407952676</v>
      </c>
      <c r="H421" s="10">
        <f t="shared" si="48"/>
        <v>-2.1038613162669605E-2</v>
      </c>
      <c r="I421">
        <f t="shared" si="44"/>
        <v>-0.25246335795203523</v>
      </c>
      <c r="K421">
        <f t="shared" si="45"/>
        <v>-2.1894779827608651E-2</v>
      </c>
      <c r="M421">
        <f t="shared" si="46"/>
        <v>-2.1894779827608651E-2</v>
      </c>
      <c r="N421" s="13">
        <f t="shared" si="47"/>
        <v>7.3302135815284994E-7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7.3811887420461417</v>
      </c>
      <c r="H422" s="10">
        <f t="shared" si="48"/>
        <v>-2.073172111098294E-2</v>
      </c>
      <c r="I422">
        <f t="shared" si="44"/>
        <v>-0.24878065333179528</v>
      </c>
      <c r="K422">
        <f t="shared" si="45"/>
        <v>-2.1588555505749184E-2</v>
      </c>
      <c r="M422">
        <f t="shared" si="46"/>
        <v>-2.1588555505749184E-2</v>
      </c>
      <c r="N422" s="13">
        <f t="shared" si="47"/>
        <v>7.3416518005443701E-7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7.3931442432970167</v>
      </c>
      <c r="H423" s="10">
        <f t="shared" si="48"/>
        <v>-2.0429192500349091E-2</v>
      </c>
      <c r="I423">
        <f t="shared" si="44"/>
        <v>-0.24515031000418908</v>
      </c>
      <c r="K423">
        <f t="shared" si="45"/>
        <v>-2.1286599683069004E-2</v>
      </c>
      <c r="M423">
        <f t="shared" si="46"/>
        <v>-2.1286599683069004E-2</v>
      </c>
      <c r="N423" s="13">
        <f t="shared" si="47"/>
        <v>7.3514707697969847E-7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7.4050997445478899</v>
      </c>
      <c r="H424" s="10">
        <f t="shared" si="48"/>
        <v>-2.0130967046399648E-2</v>
      </c>
      <c r="I424">
        <f t="shared" si="44"/>
        <v>-0.24157160455679577</v>
      </c>
      <c r="K424">
        <f t="shared" si="45"/>
        <v>-2.0988853265881818E-2</v>
      </c>
      <c r="M424">
        <f t="shared" si="46"/>
        <v>-2.0988853265881818E-2</v>
      </c>
      <c r="N424" s="13">
        <f t="shared" si="47"/>
        <v>7.3596876557741115E-7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7.4170552457987631</v>
      </c>
      <c r="H425" s="10">
        <f t="shared" si="48"/>
        <v>-1.9836985270749265E-2</v>
      </c>
      <c r="I425">
        <f t="shared" si="44"/>
        <v>-0.23804382324899118</v>
      </c>
      <c r="K425">
        <f t="shared" si="45"/>
        <v>-2.0695257967190243E-2</v>
      </c>
      <c r="M425">
        <f t="shared" si="46"/>
        <v>-2.0695257967190243E-2</v>
      </c>
      <c r="N425" s="13">
        <f t="shared" si="47"/>
        <v>7.3663202145606718E-7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7.4290107470496372</v>
      </c>
      <c r="H426" s="10">
        <f t="shared" si="48"/>
        <v>-1.9547188490650069E-2</v>
      </c>
      <c r="I426">
        <f t="shared" si="44"/>
        <v>-0.23456626188780083</v>
      </c>
      <c r="K426">
        <f t="shared" si="45"/>
        <v>-2.0405756295996585E-2</v>
      </c>
      <c r="M426">
        <f t="shared" si="46"/>
        <v>-2.0405756295996585E-2</v>
      </c>
      <c r="N426" s="13">
        <f t="shared" si="47"/>
        <v>7.3713867637753339E-7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7.4409662483005121</v>
      </c>
      <c r="H427" s="10">
        <f t="shared" si="48"/>
        <v>-1.9261518808770913E-2</v>
      </c>
      <c r="I427">
        <f t="shared" si="44"/>
        <v>-0.23113822570525094</v>
      </c>
      <c r="K427">
        <f t="shared" si="45"/>
        <v>-2.0120291546746192E-2</v>
      </c>
      <c r="M427">
        <f t="shared" si="46"/>
        <v>-2.0120291546746192E-2</v>
      </c>
      <c r="N427" s="13">
        <f t="shared" si="47"/>
        <v>7.3749061548955686E-7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7.4529217495513844</v>
      </c>
      <c r="H428" s="10">
        <f t="shared" si="48"/>
        <v>-1.897991910309979E-2</v>
      </c>
      <c r="I428">
        <f t="shared" si="44"/>
        <v>-0.22775902923719749</v>
      </c>
      <c r="K428">
        <f t="shared" si="45"/>
        <v>-1.9838807788901555E-2</v>
      </c>
      <c r="M428">
        <f t="shared" si="46"/>
        <v>-1.9838807788901555E-2</v>
      </c>
      <c r="N428" s="13">
        <f t="shared" si="47"/>
        <v>7.3768977459828246E-7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7.4648772508022576</v>
      </c>
      <c r="H429" s="10">
        <f t="shared" si="48"/>
        <v>-1.8702333016968577E-2</v>
      </c>
      <c r="I429">
        <f t="shared" si="44"/>
        <v>-0.22442799620362291</v>
      </c>
      <c r="K429">
        <f t="shared" si="45"/>
        <v>-1.9561249856646028E-2</v>
      </c>
      <c r="M429">
        <f t="shared" si="46"/>
        <v>-1.9561249856646028E-2</v>
      </c>
      <c r="N429" s="13">
        <f t="shared" si="47"/>
        <v>7.3773813748149895E-7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7.4768327520531335</v>
      </c>
      <c r="H430" s="10">
        <f t="shared" si="48"/>
        <v>-1.8428704949198245E-2</v>
      </c>
      <c r="I430">
        <f t="shared" si="44"/>
        <v>-0.22114445939037894</v>
      </c>
      <c r="K430">
        <f t="shared" si="45"/>
        <v>-1.9287563338716059E-2</v>
      </c>
      <c r="M430">
        <f t="shared" si="46"/>
        <v>-1.9287563338716059E-2</v>
      </c>
      <c r="N430" s="13">
        <f t="shared" si="47"/>
        <v>7.3763773324513378E-7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7.4887882533040067</v>
      </c>
      <c r="H431" s="10">
        <f t="shared" si="48"/>
        <v>-1.815898004436391E-2</v>
      </c>
      <c r="I431">
        <f t="shared" si="44"/>
        <v>-0.21790776053236693</v>
      </c>
      <c r="K431">
        <f t="shared" si="45"/>
        <v>-1.9017694568360471E-2</v>
      </c>
      <c r="M431">
        <f t="shared" si="46"/>
        <v>-1.9017694568360471E-2</v>
      </c>
      <c r="N431" s="13">
        <f t="shared" si="47"/>
        <v>7.3739063372264111E-7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7.5007437545548798</v>
      </c>
      <c r="H432" s="10">
        <f t="shared" si="48"/>
        <v>-1.7893104183177837E-2</v>
      </c>
      <c r="I432">
        <f t="shared" si="44"/>
        <v>-0.21471725019813404</v>
      </c>
      <c r="K432">
        <f t="shared" si="45"/>
        <v>-1.875159061342482E-2</v>
      </c>
      <c r="M432">
        <f t="shared" si="46"/>
        <v>-1.875159061342482E-2</v>
      </c>
      <c r="N432" s="13">
        <f t="shared" si="47"/>
        <v>7.3699895091820711E-7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7.512699255805753</v>
      </c>
      <c r="H433" s="10">
        <f t="shared" si="48"/>
        <v>-1.7631023972989605E-2</v>
      </c>
      <c r="I433">
        <f t="shared" si="44"/>
        <v>-0.21157228767587527</v>
      </c>
      <c r="K433">
        <f t="shared" si="45"/>
        <v>-1.8489199266560556E-2</v>
      </c>
      <c r="M433">
        <f t="shared" si="46"/>
        <v>-1.8489199266560556E-2</v>
      </c>
      <c r="N433" s="13">
        <f t="shared" si="47"/>
        <v>7.3646483449558879E-7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7.5246547570566271</v>
      </c>
      <c r="H434" s="10">
        <f t="shared" si="48"/>
        <v>-1.7372686738401956E-2</v>
      </c>
      <c r="I434">
        <f t="shared" si="44"/>
        <v>-0.20847224086082347</v>
      </c>
      <c r="K434">
        <f t="shared" si="45"/>
        <v>-1.8230469035556883E-2</v>
      </c>
      <c r="M434">
        <f t="shared" si="46"/>
        <v>-1.8230469035556883E-2</v>
      </c>
      <c r="N434" s="13">
        <f t="shared" si="47"/>
        <v>7.3579046931238359E-7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7.5366102583075021</v>
      </c>
      <c r="H435" s="10">
        <f t="shared" si="48"/>
        <v>-1.7118040512001071E-2</v>
      </c>
      <c r="I435">
        <f t="shared" si="44"/>
        <v>-0.20541648614401287</v>
      </c>
      <c r="K435">
        <f t="shared" si="45"/>
        <v>-1.7975349133794349E-2</v>
      </c>
      <c r="M435">
        <f t="shared" si="46"/>
        <v>-1.7975349133794349E-2</v>
      </c>
      <c r="N435" s="13">
        <f t="shared" si="47"/>
        <v>7.3497807300108921E-7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7.5485657595583753</v>
      </c>
      <c r="H436" s="10">
        <f t="shared" si="48"/>
        <v>-1.6867034025200157E-2</v>
      </c>
      <c r="I436">
        <f t="shared" si="44"/>
        <v>-0.20240440830240189</v>
      </c>
      <c r="K436">
        <f t="shared" si="45"/>
        <v>-1.77237894708187E-2</v>
      </c>
      <c r="M436">
        <f t="shared" si="46"/>
        <v>-1.77237894708187E-2</v>
      </c>
      <c r="N436" s="13">
        <f t="shared" si="47"/>
        <v>7.3402989359702778E-7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7.5605212608092485</v>
      </c>
      <c r="H437" s="10">
        <f t="shared" si="48"/>
        <v>-1.6619616699195001E-2</v>
      </c>
      <c r="I437">
        <f t="shared" si="44"/>
        <v>-0.19943540039034002</v>
      </c>
      <c r="K437">
        <f t="shared" si="45"/>
        <v>-1.7475740643033588E-2</v>
      </c>
      <c r="M437">
        <f t="shared" si="46"/>
        <v>-1.7475740643033588E-2</v>
      </c>
      <c r="N437" s="13">
        <f t="shared" si="47"/>
        <v>7.3294820721373687E-7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7.5724767620601225</v>
      </c>
      <c r="H438" s="10">
        <f t="shared" si="48"/>
        <v>-1.6375738636030365E-2</v>
      </c>
      <c r="I438">
        <f t="shared" si="44"/>
        <v>-0.19650886363236436</v>
      </c>
      <c r="K438">
        <f t="shared" si="45"/>
        <v>-1.7231153924511126E-2</v>
      </c>
      <c r="M438">
        <f t="shared" si="46"/>
        <v>-1.7231153924511126E-2</v>
      </c>
      <c r="N438" s="13">
        <f t="shared" si="47"/>
        <v>7.3173531576662497E-7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7.5844322633109966</v>
      </c>
      <c r="H439" s="10">
        <f t="shared" si="48"/>
        <v>-1.61353506097759E-2</v>
      </c>
      <c r="I439">
        <f t="shared" si="44"/>
        <v>-0.19362420731731078</v>
      </c>
      <c r="K439">
        <f t="shared" si="45"/>
        <v>-1.6989981257919014E-2</v>
      </c>
      <c r="M439">
        <f t="shared" si="46"/>
        <v>-1.6989981257919014E-2</v>
      </c>
      <c r="N439" s="13">
        <f t="shared" si="47"/>
        <v>7.3039354474551934E-7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7.5963877645618698</v>
      </c>
      <c r="H440" s="10">
        <f t="shared" si="48"/>
        <v>-1.5898404057810539E-2</v>
      </c>
      <c r="I440">
        <f t="shared" si="44"/>
        <v>-0.19078084869372647</v>
      </c>
      <c r="K440">
        <f t="shared" si="45"/>
        <v>-1.6752175245562387E-2</v>
      </c>
      <c r="M440">
        <f t="shared" si="46"/>
        <v>-1.6752175245562387E-2</v>
      </c>
      <c r="N440" s="13">
        <f t="shared" si="47"/>
        <v>7.2892524103520216E-7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7.608343265812743</v>
      </c>
      <c r="H441" s="10">
        <f t="shared" si="48"/>
        <v>-1.5664851072213954E-2</v>
      </c>
      <c r="I441">
        <f t="shared" si="44"/>
        <v>-0.18797821286656746</v>
      </c>
      <c r="K441">
        <f t="shared" si="45"/>
        <v>-1.651768914053988E-2</v>
      </c>
      <c r="M441">
        <f t="shared" si="46"/>
        <v>-1.651768914053988E-2</v>
      </c>
      <c r="N441" s="13">
        <f t="shared" si="47"/>
        <v>7.2733277078589748E-7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7.620298767063618</v>
      </c>
      <c r="H442" s="10">
        <f t="shared" si="48"/>
        <v>-1.5434644391264145E-2</v>
      </c>
      <c r="I442">
        <f t="shared" si="44"/>
        <v>-0.18521573269516975</v>
      </c>
      <c r="K442">
        <f t="shared" si="45"/>
        <v>-1.6286476838012022E-2</v>
      </c>
      <c r="M442">
        <f t="shared" si="46"/>
        <v>-1.6286476838012022E-2</v>
      </c>
      <c r="N442" s="13">
        <f t="shared" si="47"/>
        <v>7.2561851733247444E-7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7.6322542683144921</v>
      </c>
      <c r="H443" s="10">
        <f t="shared" si="48"/>
        <v>-1.520773739103971E-2</v>
      </c>
      <c r="I443">
        <f t="shared" si="44"/>
        <v>-0.18249284869247651</v>
      </c>
      <c r="K443">
        <f t="shared" si="45"/>
        <v>-1.6058492866581182E-2</v>
      </c>
      <c r="M443">
        <f t="shared" si="46"/>
        <v>-1.6058492866581182E-2</v>
      </c>
      <c r="N443" s="13">
        <f t="shared" si="47"/>
        <v>7.2378487916379685E-7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7.6442097695653652</v>
      </c>
      <c r="H444" s="10">
        <f t="shared" si="48"/>
        <v>-1.4984084077125964E-2</v>
      </c>
      <c r="I444">
        <f t="shared" si="44"/>
        <v>-0.17980900892551155</v>
      </c>
      <c r="K444">
        <f t="shared" si="45"/>
        <v>-1.5833692379781376E-2</v>
      </c>
      <c r="M444">
        <f t="shared" si="46"/>
        <v>-1.5833692379781376E-2</v>
      </c>
      <c r="N444" s="13">
        <f t="shared" si="47"/>
        <v>7.2183426794101159E-7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7.6561652708162384</v>
      </c>
      <c r="H445" s="10">
        <f t="shared" si="48"/>
        <v>-1.4763639076423338E-2</v>
      </c>
      <c r="I445">
        <f t="shared" si="44"/>
        <v>-0.17716366891708007</v>
      </c>
      <c r="K445">
        <f t="shared" si="45"/>
        <v>-1.5612031147677027E-2</v>
      </c>
      <c r="M445">
        <f t="shared" si="46"/>
        <v>-1.5612031147677027E-2</v>
      </c>
      <c r="N445" s="13">
        <f t="shared" si="47"/>
        <v>7.1976910656612382E-7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7.6681207720671125</v>
      </c>
      <c r="H446" s="10">
        <f t="shared" si="48"/>
        <v>-1.4546357629057354E-2</v>
      </c>
      <c r="I446">
        <f t="shared" si="44"/>
        <v>-0.17455629154868824</v>
      </c>
      <c r="K446">
        <f t="shared" si="45"/>
        <v>-1.5393465548569301E-2</v>
      </c>
      <c r="M446">
        <f t="shared" si="46"/>
        <v>-1.5393465548569301E-2</v>
      </c>
      <c r="N446" s="13">
        <f t="shared" si="47"/>
        <v>7.1759182729985963E-7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7.6800762733179875</v>
      </c>
      <c r="H447" s="10">
        <f t="shared" si="48"/>
        <v>-1.4332195580388613E-2</v>
      </c>
      <c r="I447">
        <f t="shared" si="44"/>
        <v>-0.17198634696466336</v>
      </c>
      <c r="K447">
        <f t="shared" si="45"/>
        <v>-1.517795256080884E-2</v>
      </c>
      <c r="M447">
        <f t="shared" si="46"/>
        <v>-1.517795256080884E-2</v>
      </c>
      <c r="N447" s="13">
        <f t="shared" si="47"/>
        <v>7.1530486992954067E-7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7.6920317745688607</v>
      </c>
      <c r="H448" s="10">
        <f t="shared" si="48"/>
        <v>-1.4121109373122047E-2</v>
      </c>
      <c r="I448">
        <f t="shared" si="44"/>
        <v>-0.16945331247746456</v>
      </c>
      <c r="K448">
        <f t="shared" si="45"/>
        <v>-1.4965449754713693E-2</v>
      </c>
      <c r="M448">
        <f t="shared" si="46"/>
        <v>-1.4965449754713693E-2</v>
      </c>
      <c r="N448" s="13">
        <f t="shared" si="47"/>
        <v>7.1291067998632664E-7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7.703987275819733</v>
      </c>
      <c r="H449" s="10">
        <f t="shared" si="48"/>
        <v>-1.3913056039513979E-2</v>
      </c>
      <c r="I449">
        <f t="shared" si="44"/>
        <v>-0.16695667247416773</v>
      </c>
      <c r="K449">
        <f t="shared" si="45"/>
        <v>-1.475591528459104E-2</v>
      </c>
      <c r="M449">
        <f t="shared" si="46"/>
        <v>-1.475591528459104E-2</v>
      </c>
      <c r="N449" s="13">
        <f t="shared" si="47"/>
        <v>7.1041170701187267E-7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7.7159427770706079</v>
      </c>
      <c r="H450" s="10">
        <f t="shared" si="48"/>
        <v>-1.3707993193676186E-2</v>
      </c>
      <c r="I450">
        <f t="shared" si="44"/>
        <v>-0.16449591832411423</v>
      </c>
      <c r="K450">
        <f t="shared" si="45"/>
        <v>-1.4549307880861869E-2</v>
      </c>
      <c r="M450">
        <f t="shared" si="46"/>
        <v>-1.4549307880861869E-2</v>
      </c>
      <c r="N450" s="13">
        <f t="shared" si="47"/>
        <v>7.0781040287434294E-7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7.727898278321482</v>
      </c>
      <c r="H451" s="10">
        <f t="shared" si="48"/>
        <v>-1.3505879023975572E-2</v>
      </c>
      <c r="I451">
        <f t="shared" si="44"/>
        <v>-0.16207054828770687</v>
      </c>
      <c r="K451">
        <f t="shared" si="45"/>
        <v>-1.4345586842287266E-2</v>
      </c>
      <c r="M451">
        <f t="shared" si="46"/>
        <v>-1.4345586842287266E-2</v>
      </c>
      <c r="N451" s="13">
        <f t="shared" si="47"/>
        <v>7.0510922013378612E-7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7.7398537795723552</v>
      </c>
      <c r="H452" s="10">
        <f t="shared" si="48"/>
        <v>-1.3306672285528646E-2</v>
      </c>
      <c r="I452">
        <f t="shared" si="44"/>
        <v>-0.15968006742634375</v>
      </c>
      <c r="K452">
        <f t="shared" si="45"/>
        <v>-1.4144712028294884E-2</v>
      </c>
      <c r="M452">
        <f t="shared" si="46"/>
        <v>-1.4144712028294884E-2</v>
      </c>
      <c r="N452" s="13">
        <f t="shared" si="47"/>
        <v>7.0231061045570223E-7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7.7518092808232302</v>
      </c>
      <c r="H453" s="10">
        <f t="shared" si="48"/>
        <v>-1.3110332292789436E-2</v>
      </c>
      <c r="I453">
        <f t="shared" si="44"/>
        <v>-0.15732398751347323</v>
      </c>
      <c r="K453">
        <f t="shared" si="45"/>
        <v>-1.3946643851404768E-2</v>
      </c>
      <c r="M453">
        <f t="shared" si="46"/>
        <v>-1.3946643851404768E-2</v>
      </c>
      <c r="N453" s="13">
        <f t="shared" si="47"/>
        <v>6.9941702307360605E-7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7.7637647820741034</v>
      </c>
      <c r="H454" s="10">
        <f t="shared" si="48"/>
        <v>-1.2916818912230052E-2</v>
      </c>
      <c r="I454">
        <f t="shared" si="44"/>
        <v>-0.15500182694676062</v>
      </c>
      <c r="K454">
        <f t="shared" si="45"/>
        <v>-1.3751343269753484E-2</v>
      </c>
      <c r="M454">
        <f t="shared" si="46"/>
        <v>-1.3751343269753484E-2</v>
      </c>
      <c r="N454" s="13">
        <f t="shared" si="47"/>
        <v>6.9643090329989762E-7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7.7757202833249774</v>
      </c>
      <c r="H455" s="10">
        <f t="shared" si="48"/>
        <v>-1.272609255511257E-2</v>
      </c>
      <c r="I455">
        <f t="shared" si="44"/>
        <v>-0.15271311066135085</v>
      </c>
      <c r="K455">
        <f t="shared" si="45"/>
        <v>-1.3558771779714686E-2</v>
      </c>
      <c r="M455">
        <f t="shared" si="46"/>
        <v>-1.3558771779714686E-2</v>
      </c>
      <c r="N455" s="13">
        <f t="shared" si="47"/>
        <v>6.9335469108398074E-7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7.7876757845758506</v>
      </c>
      <c r="H456" s="10">
        <f t="shared" si="48"/>
        <v>-1.2538114170351408E-2</v>
      </c>
      <c r="I456">
        <f t="shared" si="44"/>
        <v>-0.15045737004421689</v>
      </c>
      <c r="K456">
        <f t="shared" si="45"/>
        <v>-1.3368891408615998E-2</v>
      </c>
      <c r="M456">
        <f t="shared" si="46"/>
        <v>-1.3368891408615998E-2</v>
      </c>
      <c r="N456" s="13">
        <f t="shared" si="47"/>
        <v>6.9019081961853916E-7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7.7996312858267238</v>
      </c>
      <c r="H457" s="10">
        <f t="shared" si="48"/>
        <v>-1.2352845237464978E-2</v>
      </c>
      <c r="I457">
        <f t="shared" si="44"/>
        <v>-0.14823414284957973</v>
      </c>
      <c r="K457">
        <f t="shared" si="45"/>
        <v>-1.3181664707550247E-2</v>
      </c>
      <c r="M457">
        <f t="shared" si="46"/>
        <v>-1.3181664707550247E-2</v>
      </c>
      <c r="N457" s="13">
        <f t="shared" si="47"/>
        <v>6.8694171399242621E-7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7.8115867870775979</v>
      </c>
      <c r="H458" s="10">
        <f t="shared" si="48"/>
        <v>-1.2170247759615671E-2</v>
      </c>
      <c r="I458">
        <f t="shared" si="44"/>
        <v>-0.14604297311538805</v>
      </c>
      <c r="K458">
        <f t="shared" si="45"/>
        <v>-1.2997054744280251E-2</v>
      </c>
      <c r="M458">
        <f t="shared" si="46"/>
        <v>-1.2997054744280251E-2</v>
      </c>
      <c r="N458" s="13">
        <f t="shared" si="47"/>
        <v>6.8360978989013532E-7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7.8235422883284729</v>
      </c>
      <c r="H459" s="10">
        <f t="shared" si="48"/>
        <v>-1.1990284256737191E-2</v>
      </c>
      <c r="I459">
        <f t="shared" si="44"/>
        <v>-0.14388341108084629</v>
      </c>
      <c r="K459">
        <f t="shared" si="45"/>
        <v>-1.2815025096236349E-2</v>
      </c>
      <c r="M459">
        <f t="shared" si="46"/>
        <v>-1.2815025096236349E-2</v>
      </c>
      <c r="N459" s="13">
        <f t="shared" si="47"/>
        <v>6.8019745233777687E-7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7.8354977895793461</v>
      </c>
      <c r="H460" s="10">
        <f t="shared" si="48"/>
        <v>-1.1812917758748053E-2</v>
      </c>
      <c r="I460">
        <f t="shared" si="44"/>
        <v>-0.14175501310497662</v>
      </c>
      <c r="K460">
        <f t="shared" si="45"/>
        <v>-1.263553984360492E-2</v>
      </c>
      <c r="M460">
        <f t="shared" si="46"/>
        <v>-1.263553984360492E-2</v>
      </c>
      <c r="N460" s="13">
        <f t="shared" si="47"/>
        <v>6.7670709449425783E-7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7.8474532908302184</v>
      </c>
      <c r="H461" s="10">
        <f t="shared" si="48"/>
        <v>-1.1638111798850463E-2</v>
      </c>
      <c r="I461">
        <f t="shared" si="44"/>
        <v>-0.13965734158620555</v>
      </c>
      <c r="K461">
        <f t="shared" si="45"/>
        <v>-1.2458563562507267E-2</v>
      </c>
      <c r="M461">
        <f t="shared" si="46"/>
        <v>-1.2458563562507267E-2</v>
      </c>
      <c r="N461" s="13">
        <f t="shared" si="47"/>
        <v>6.7314109648756059E-7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7.8594087920810933</v>
      </c>
      <c r="H462" s="10">
        <f t="shared" si="48"/>
        <v>-1.1465830406913374E-2</v>
      </c>
      <c r="I462">
        <f t="shared" si="44"/>
        <v>-0.13758996488296049</v>
      </c>
      <c r="K462">
        <f t="shared" si="45"/>
        <v>-1.2284061318267741E-2</v>
      </c>
      <c r="M462">
        <f t="shared" si="46"/>
        <v>-1.2284061318267741E-2</v>
      </c>
      <c r="N462" s="13">
        <f t="shared" si="47"/>
        <v>6.6950182429579741E-7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7.8713642933319674</v>
      </c>
      <c r="H463" s="10">
        <f t="shared" si="48"/>
        <v>-1.1296038102938938E-2</v>
      </c>
      <c r="I463">
        <f t="shared" si="44"/>
        <v>-0.13555245723526727</v>
      </c>
      <c r="K463">
        <f t="shared" si="45"/>
        <v>-1.2111998658770053E-2</v>
      </c>
      <c r="M463">
        <f t="shared" si="46"/>
        <v>-1.2111998658770053E-2</v>
      </c>
      <c r="N463" s="13">
        <f t="shared" si="47"/>
        <v>6.6579162867222172E-7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7.8833197945828406</v>
      </c>
      <c r="H464" s="10">
        <f t="shared" si="48"/>
        <v>-1.1128699890611136E-2</v>
      </c>
      <c r="I464">
        <f t="shared" si="44"/>
        <v>-0.13354439868733364</v>
      </c>
      <c r="K464">
        <f t="shared" si="45"/>
        <v>-1.1942341607900399E-2</v>
      </c>
      <c r="M464">
        <f t="shared" si="46"/>
        <v>-1.1942341607900399E-2</v>
      </c>
      <c r="N464" s="13">
        <f t="shared" si="47"/>
        <v>6.6201284411342108E-7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7.8952752958337138</v>
      </c>
      <c r="H465" s="10">
        <f t="shared" si="48"/>
        <v>-1.0963781250925897E-2</v>
      </c>
      <c r="I465">
        <f t="shared" si="44"/>
        <v>-0.13156537501111076</v>
      </c>
      <c r="K465">
        <f t="shared" si="45"/>
        <v>-1.1775056659076751E-2</v>
      </c>
      <c r="M465">
        <f t="shared" si="46"/>
        <v>-1.1775056659076751E-2</v>
      </c>
      <c r="N465" s="13">
        <f t="shared" si="47"/>
        <v>6.5816778787033402E-7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7.9072307970845879</v>
      </c>
      <c r="H466" s="10">
        <f t="shared" si="48"/>
        <v>-1.0801248135901474E-2</v>
      </c>
      <c r="I466">
        <f t="shared" si="44"/>
        <v>-0.1296149776308177</v>
      </c>
      <c r="K466">
        <f t="shared" si="45"/>
        <v>-1.1610110768863049E-2</v>
      </c>
      <c r="M466">
        <f t="shared" si="46"/>
        <v>-1.1610110768863049E-2</v>
      </c>
      <c r="N466" s="13">
        <f t="shared" si="47"/>
        <v>6.5425875900153316E-7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7.9191862983354628</v>
      </c>
      <c r="H467" s="10">
        <f t="shared" si="48"/>
        <v>-1.0641066962368368E-2</v>
      </c>
      <c r="I467">
        <f t="shared" si="44"/>
        <v>-0.12769280354842041</v>
      </c>
      <c r="K467">
        <f t="shared" si="45"/>
        <v>-1.1447471350667404E-2</v>
      </c>
      <c r="M467">
        <f t="shared" si="46"/>
        <v>-1.1447471350667404E-2</v>
      </c>
      <c r="N467" s="13">
        <f t="shared" si="47"/>
        <v>6.5028803746794151E-7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7.931141799586336</v>
      </c>
      <c r="H468" s="10">
        <f t="shared" si="48"/>
        <v>-1.0483204605837668E-2</v>
      </c>
      <c r="I468">
        <f t="shared" ref="I468:I469" si="50">H468*$E$6</f>
        <v>-0.12579845527005201</v>
      </c>
      <c r="K468">
        <f t="shared" ref="K468:K469" si="51">(1/2)*(($L$9/2)*$L$4*EXP(-$L$7*$O$6*(G468/$O$6-1))+($L$9/2)*$L$4*EXP(-$L$7*$O$6*(($H$4/$E$4)*G468/$O$6-1))-(($L$9/2)*$L$6*EXP(-$L$5*$O$6*(G468/$O$6-1))+($L$9/2)*$L$6*EXP(-$L$5*$O$6*(($H$4/$E$4)*G468/$O$6-1))))</f>
        <v>-1.1287106268523157E-2</v>
      </c>
      <c r="M468">
        <f t="shared" ref="M468:M469" si="52">(1/2)*(($L$9/2)*$O$4*EXP(-$O$8*$O$6*(G468/$O$6-1))+($L$9/2)*$O$4*EXP(-$O$8*$O$6*(($H$4/$E$4)*G468/$O$6-1))-(($L$9/2)*$O$7*EXP(-$O$5*$O$6*(G468/$O$6-1))+($L$9/2)*$O$7*EXP(-$O$5*$O$6*(($H$4/$E$4)*G468/$O$6-1))))</f>
        <v>-1.1287106268523157E-2</v>
      </c>
      <c r="N468" s="13">
        <f t="shared" ref="N468:N469" si="53">(M468-H468)^2*O468</f>
        <v>6.4625788326849384E-7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7.9430973008372101</v>
      </c>
      <c r="H469" s="10">
        <f t="shared" si="48"/>
        <v>-1.0327628394447013E-2</v>
      </c>
      <c r="I469">
        <f t="shared" si="50"/>
        <v>-0.12393154073336415</v>
      </c>
      <c r="K469">
        <f t="shared" si="51"/>
        <v>-1.1128983830951738E-2</v>
      </c>
      <c r="M469">
        <f t="shared" si="52"/>
        <v>-1.1128983830951738E-2</v>
      </c>
      <c r="N469" s="13">
        <f t="shared" si="53"/>
        <v>6.4217053561567809E-7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0255E-FDDF-4EBF-B737-36A4EB985054}">
  <dimension ref="A2:AA469"/>
  <sheetViews>
    <sheetView tabSelected="1" workbookViewId="0">
      <selection activeCell="H7" sqref="H7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182</v>
      </c>
      <c r="B2" s="1" t="s">
        <v>6</v>
      </c>
      <c r="D2" s="1" t="s">
        <v>4</v>
      </c>
      <c r="E2" s="1" t="s">
        <v>6</v>
      </c>
      <c r="K2" s="1" t="s">
        <v>261</v>
      </c>
      <c r="L2" s="1" t="s">
        <v>56</v>
      </c>
      <c r="N2" s="1" t="s">
        <v>261</v>
      </c>
      <c r="O2" s="1" t="s">
        <v>35</v>
      </c>
    </row>
    <row r="3" spans="1:27" x14ac:dyDescent="0.4">
      <c r="A3" s="2" t="s">
        <v>170</v>
      </c>
      <c r="B3" s="66" t="s">
        <v>0</v>
      </c>
      <c r="D3" s="15" t="str">
        <f>A3</f>
        <v>BCC</v>
      </c>
      <c r="E3" s="1" t="str">
        <f>B3</f>
        <v>B</v>
      </c>
      <c r="K3" s="15" t="str">
        <f>A3</f>
        <v>BCC</v>
      </c>
      <c r="L3" s="1" t="str">
        <f>B3</f>
        <v>B</v>
      </c>
      <c r="N3" s="15" t="str">
        <f>A3</f>
        <v>BCC</v>
      </c>
      <c r="O3" s="1" t="str">
        <f>L3</f>
        <v>B</v>
      </c>
      <c r="Q3" s="32" t="s">
        <v>25</v>
      </c>
      <c r="R3" s="24"/>
      <c r="S3" s="24"/>
      <c r="T3" s="24"/>
      <c r="U3" s="24"/>
      <c r="V3" s="24"/>
      <c r="W3" s="24"/>
      <c r="X3" s="25"/>
    </row>
    <row r="4" spans="1:27" x14ac:dyDescent="0.4">
      <c r="A4" s="2" t="s">
        <v>11</v>
      </c>
      <c r="B4" s="66">
        <v>-0.15655901999999999</v>
      </c>
      <c r="D4" s="21" t="s">
        <v>8</v>
      </c>
      <c r="E4" s="4">
        <f>E11</f>
        <v>1.8779517489899733</v>
      </c>
      <c r="F4" t="s">
        <v>184</v>
      </c>
      <c r="K4" s="2" t="s">
        <v>263</v>
      </c>
      <c r="L4" s="4">
        <f>O4</f>
        <v>5.2185562328935002E-2</v>
      </c>
      <c r="N4" s="12" t="s">
        <v>263</v>
      </c>
      <c r="O4" s="4">
        <v>5.2185562328935002E-2</v>
      </c>
      <c r="P4" t="s">
        <v>46</v>
      </c>
      <c r="Q4" s="26" t="s">
        <v>268</v>
      </c>
      <c r="R4">
        <f>$O$6*SQRT(2)</f>
        <v>2.655769332868279</v>
      </c>
      <c r="S4" t="s">
        <v>275</v>
      </c>
      <c r="X4" s="27"/>
    </row>
    <row r="5" spans="1:27" x14ac:dyDescent="0.4">
      <c r="A5" s="2" t="s">
        <v>20</v>
      </c>
      <c r="B5" s="69">
        <v>6.6229776379710001</v>
      </c>
      <c r="D5" s="2" t="s">
        <v>3</v>
      </c>
      <c r="E5" s="5">
        <f>O10</f>
        <v>2.0220057259940472E-2</v>
      </c>
      <c r="K5" s="2" t="s">
        <v>2</v>
      </c>
      <c r="L5" s="4">
        <f>O5</f>
        <v>8.819886081924416</v>
      </c>
      <c r="N5" s="12" t="s">
        <v>2</v>
      </c>
      <c r="O5" s="4">
        <v>8.819886081924416</v>
      </c>
      <c r="P5" t="s">
        <v>46</v>
      </c>
      <c r="Q5" s="28" t="s">
        <v>24</v>
      </c>
      <c r="R5" s="29">
        <f>O4</f>
        <v>5.2185562328935002E-2</v>
      </c>
      <c r="S5" s="29">
        <f>O5</f>
        <v>8.819886081924416</v>
      </c>
      <c r="T5" s="29">
        <f>O6</f>
        <v>1.8779125045384333</v>
      </c>
      <c r="U5" s="29">
        <f>($O$6+$O$6*SQRT(2))/2</f>
        <v>2.2668409187033562</v>
      </c>
      <c r="V5" s="30" t="s">
        <v>110</v>
      </c>
      <c r="W5" s="30" t="str">
        <f>B3</f>
        <v>B</v>
      </c>
      <c r="X5" s="31" t="str">
        <f>B3</f>
        <v>B</v>
      </c>
    </row>
    <row r="6" spans="1:27" x14ac:dyDescent="0.4">
      <c r="A6" s="2" t="s">
        <v>0</v>
      </c>
      <c r="B6" s="67">
        <v>1.4430000000000001</v>
      </c>
      <c r="D6" s="2" t="s">
        <v>13</v>
      </c>
      <c r="E6" s="1">
        <v>6</v>
      </c>
      <c r="F6" t="s">
        <v>286</v>
      </c>
      <c r="K6" s="18" t="s">
        <v>264</v>
      </c>
      <c r="L6" s="4">
        <f>2*L4</f>
        <v>0.10437112465787</v>
      </c>
      <c r="N6" s="12" t="s">
        <v>23</v>
      </c>
      <c r="O6" s="4">
        <v>1.8779125045384333</v>
      </c>
      <c r="P6" t="s">
        <v>46</v>
      </c>
    </row>
    <row r="7" spans="1:27" x14ac:dyDescent="0.4">
      <c r="A7" s="63" t="s">
        <v>1</v>
      </c>
      <c r="B7" s="67">
        <v>2.4529999999999998</v>
      </c>
      <c r="C7" t="s">
        <v>259</v>
      </c>
      <c r="D7" s="2" t="s">
        <v>26</v>
      </c>
      <c r="E7" s="1">
        <v>1</v>
      </c>
      <c r="F7" t="s">
        <v>285</v>
      </c>
      <c r="K7" s="18" t="s">
        <v>262</v>
      </c>
      <c r="L7" s="4">
        <f>2*L5</f>
        <v>17.639772163848832</v>
      </c>
      <c r="N7" s="18" t="s">
        <v>264</v>
      </c>
      <c r="O7" s="4">
        <f>2*O4</f>
        <v>0.10437112465787</v>
      </c>
      <c r="Q7" s="23" t="s">
        <v>36</v>
      </c>
      <c r="R7" s="24"/>
      <c r="S7" s="24"/>
      <c r="T7" s="24"/>
      <c r="U7" s="24"/>
      <c r="V7" s="24"/>
      <c r="W7" s="24"/>
      <c r="X7" s="25"/>
    </row>
    <row r="8" spans="1:27" x14ac:dyDescent="0.4">
      <c r="D8" s="2" t="s">
        <v>29</v>
      </c>
      <c r="E8" s="4">
        <v>1</v>
      </c>
      <c r="F8" t="s">
        <v>280</v>
      </c>
      <c r="N8" s="18" t="s">
        <v>262</v>
      </c>
      <c r="O8" s="4">
        <f>2*O5</f>
        <v>17.639772163848832</v>
      </c>
      <c r="Q8" s="26" t="s">
        <v>268</v>
      </c>
      <c r="R8">
        <f>$O$6*SQRT(2)</f>
        <v>2.655769332868279</v>
      </c>
      <c r="S8" t="s">
        <v>282</v>
      </c>
      <c r="X8" s="27"/>
    </row>
    <row r="9" spans="1:27" x14ac:dyDescent="0.4">
      <c r="A9" s="11" t="s">
        <v>21</v>
      </c>
      <c r="K9" s="3" t="s">
        <v>13</v>
      </c>
      <c r="L9" s="1">
        <v>6</v>
      </c>
      <c r="M9" t="s">
        <v>281</v>
      </c>
      <c r="N9" s="3" t="s">
        <v>66</v>
      </c>
      <c r="O9" s="1">
        <f>O8/O5</f>
        <v>2</v>
      </c>
      <c r="Q9" s="28" t="s">
        <v>244</v>
      </c>
      <c r="R9" s="29">
        <f>O4</f>
        <v>5.2185562328935002E-2</v>
      </c>
      <c r="S9" s="29">
        <f>O5</f>
        <v>8.819886081924416</v>
      </c>
      <c r="T9" s="29">
        <f>O6</f>
        <v>1.8779125045384333</v>
      </c>
      <c r="U9" s="29">
        <f>($O$6+$O$6*SQRT(2))/2</f>
        <v>2.2668409187033562</v>
      </c>
      <c r="V9" s="30" t="s">
        <v>110</v>
      </c>
      <c r="W9" s="30" t="str">
        <f>B3</f>
        <v>B</v>
      </c>
      <c r="X9" s="31" t="str">
        <f>B3</f>
        <v>B</v>
      </c>
    </row>
    <row r="10" spans="1:27" x14ac:dyDescent="0.4">
      <c r="A10" s="1" t="s">
        <v>30</v>
      </c>
      <c r="B10" s="1" t="s">
        <v>7</v>
      </c>
      <c r="D10" s="1" t="s">
        <v>5</v>
      </c>
      <c r="E10" s="1" t="s">
        <v>7</v>
      </c>
      <c r="M10" t="s">
        <v>28</v>
      </c>
      <c r="N10" s="3" t="s">
        <v>3</v>
      </c>
      <c r="O10" s="1">
        <f>((SQRT(O9))^3/(O9-1)+(SQRT(1/O9)^3/(1/O9-1))-2)/6</f>
        <v>2.0220057259940472E-2</v>
      </c>
    </row>
    <row r="11" spans="1:27" x14ac:dyDescent="0.4">
      <c r="A11" s="3" t="s">
        <v>31</v>
      </c>
      <c r="B11" s="4">
        <f>($B$5*$E$7)^(1/3)</f>
        <v>1.8779517489899733</v>
      </c>
      <c r="D11" s="3" t="s">
        <v>8</v>
      </c>
      <c r="E11" s="4">
        <f>$B$11/$E$8</f>
        <v>1.8779517489899733</v>
      </c>
      <c r="F11" t="s">
        <v>283</v>
      </c>
      <c r="Q11" s="33" t="s">
        <v>40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32</v>
      </c>
      <c r="B12" s="4">
        <f>(4*$B$5*$E$7/3)^(1/3)</f>
        <v>2.0669533506997717</v>
      </c>
      <c r="D12" s="3" t="s">
        <v>2</v>
      </c>
      <c r="E12" s="4">
        <f>(9*$B$6*$B$5/(-$B$4))^(1/2)</f>
        <v>23.439158592732582</v>
      </c>
      <c r="N12" s="22" t="s">
        <v>267</v>
      </c>
      <c r="O12" s="20">
        <f>(O6-E4)/E4*100</f>
        <v>-2.0897475966104263E-3</v>
      </c>
      <c r="Q12" s="26" t="s">
        <v>38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39</v>
      </c>
      <c r="AA13" s="27"/>
    </row>
    <row r="14" spans="1:27" x14ac:dyDescent="0.4">
      <c r="A14" s="3" t="s">
        <v>98</v>
      </c>
      <c r="B14" s="1">
        <f>(B7-1)/(2*E12)-1/3</f>
        <v>-0.3023381934213889</v>
      </c>
      <c r="D14" s="3" t="s">
        <v>15</v>
      </c>
      <c r="E14" s="4">
        <f>-(1+$E$13+$E$5*$E$13^3)*EXP(-$E$13)</f>
        <v>-1</v>
      </c>
      <c r="Q14" s="28" t="s">
        <v>42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-0.15655901999999999</v>
      </c>
    </row>
    <row r="16" spans="1:27" x14ac:dyDescent="0.4">
      <c r="D16" s="3" t="s">
        <v>9</v>
      </c>
      <c r="E16" s="4">
        <f>$E$15*$E$6</f>
        <v>-0.93935411999999996</v>
      </c>
      <c r="Q16" s="1" t="s">
        <v>51</v>
      </c>
      <c r="R16" s="1"/>
      <c r="S16" s="1"/>
      <c r="T16" s="1" t="s">
        <v>62</v>
      </c>
    </row>
    <row r="17" spans="1:25" x14ac:dyDescent="0.4">
      <c r="A17" t="s">
        <v>19</v>
      </c>
      <c r="Q17" s="1" t="s">
        <v>47</v>
      </c>
      <c r="R17" s="19">
        <f>B4/L9+O7/SQRT(L9)</f>
        <v>1.6516163215366177E-2</v>
      </c>
      <c r="S17" s="1" t="s">
        <v>48</v>
      </c>
      <c r="T17" s="1" t="s">
        <v>63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265</v>
      </c>
      <c r="M18" t="s">
        <v>33</v>
      </c>
      <c r="N18" t="s">
        <v>34</v>
      </c>
      <c r="O18" t="s">
        <v>41</v>
      </c>
      <c r="P18" t="s">
        <v>37</v>
      </c>
      <c r="Q18" s="2" t="s">
        <v>52</v>
      </c>
      <c r="R18" s="1">
        <v>2.95</v>
      </c>
      <c r="S18" s="1" t="s">
        <v>50</v>
      </c>
      <c r="T18" s="1" t="s">
        <v>64</v>
      </c>
    </row>
    <row r="19" spans="1:25" x14ac:dyDescent="0.4">
      <c r="D19" s="6">
        <v>-1</v>
      </c>
      <c r="E19" s="7">
        <f t="shared" ref="E19:E82" si="0">-(1+D19+$E$5*D19^3)*EXP(-D19)</f>
        <v>5.4963814220097572E-2</v>
      </c>
      <c r="G19">
        <f>$E$11*(D19/$E$12+1)</f>
        <v>1.7978314775407993</v>
      </c>
      <c r="H19" s="10">
        <f>-(-$B$4)*(1+D19+$E$5*D19^3)*EXP(-D19)</f>
        <v>8.6050808897605406E-3</v>
      </c>
      <c r="I19">
        <f>H19*$E$6</f>
        <v>5.1630485338563244E-2</v>
      </c>
      <c r="K19">
        <f>(1/2)*($L$9*$L$4*EXP(-$L$7*$O$6*(G19/$O$6-1))-($L$9*$L$6*EXP(-$L$5*$O$6*(G19/$O$6-1))))</f>
        <v>8.4044295937459879E-3</v>
      </c>
      <c r="M19">
        <f>(1/2)*($L$9*$O$4*EXP(-$O$8*$O$6*(G19/$O$6-1))-($L$9*$O$7*EXP(-$O$5*$O$6*(G19/$O$6-1))))</f>
        <v>8.4044295937459879E-3</v>
      </c>
      <c r="N19" s="13">
        <f>(M19-H19)^2*O19</f>
        <v>4.0260942592319672E-8</v>
      </c>
      <c r="O19" s="13">
        <v>1</v>
      </c>
      <c r="P19" s="14">
        <f>SUMSQ(N26:N295)</f>
        <v>2.9880779303837149E-13</v>
      </c>
      <c r="Q19" s="1" t="s">
        <v>61</v>
      </c>
      <c r="R19" s="19">
        <f>O8/(O8-O5)*-B4/SQRT(L9)</f>
        <v>0.12782990454339549</v>
      </c>
      <c r="S19" s="1" t="s">
        <v>60</v>
      </c>
      <c r="T19" s="1" t="s">
        <v>63</v>
      </c>
    </row>
    <row r="20" spans="1:25" x14ac:dyDescent="0.4">
      <c r="D20" s="6">
        <v>-0.98</v>
      </c>
      <c r="E20" s="7">
        <f t="shared" si="0"/>
        <v>-2.5819749812030237E-3</v>
      </c>
      <c r="G20">
        <f t="shared" ref="G20:G83" si="1">$E$11*(D20/$E$12+1)</f>
        <v>1.7994338829697827</v>
      </c>
      <c r="H20" s="10">
        <f>-(-$B$4)*(1+D20+$E$5*D20^3)*EXP(-D20)</f>
        <v>-4.0423147272166375E-4</v>
      </c>
      <c r="I20">
        <f t="shared" ref="I20:I83" si="2">H20*$E$6</f>
        <v>-2.4253888363299824E-3</v>
      </c>
      <c r="K20">
        <f t="shared" ref="K20:K83" si="3">(1/2)*($L$9*$L$4*EXP(-$L$7*$O$6*(G20/$O$6-1))-($L$9*$L$6*EXP(-$L$5*$O$6*(G20/$O$6-1))))</f>
        <v>-6.0947802585198385E-4</v>
      </c>
      <c r="M20">
        <f t="shared" ref="M20:M83" si="4">(1/2)*($L$9*$O$4*EXP(-$O$8*$O$6*(G20/$O$6-1))-($L$9*$O$7*EXP(-$O$5*$O$6*(G20/$O$6-1))))</f>
        <v>-6.0947802585198385E-4</v>
      </c>
      <c r="N20" s="13">
        <f t="shared" ref="N20:N83" si="5">(M20-H20)^2*O20</f>
        <v>4.2126147571877312E-8</v>
      </c>
      <c r="O20" s="13">
        <v>1</v>
      </c>
      <c r="Q20" s="1"/>
    </row>
    <row r="21" spans="1:25" x14ac:dyDescent="0.4">
      <c r="D21" s="6">
        <v>-0.96</v>
      </c>
      <c r="E21" s="7">
        <f t="shared" si="0"/>
        <v>-5.7746143190308664E-2</v>
      </c>
      <c r="G21">
        <f t="shared" si="1"/>
        <v>1.8010362883987663</v>
      </c>
      <c r="H21" s="10">
        <f t="shared" ref="H21:H84" si="6">-(-$B$4)*(1+D21+$E$5*D21^3)*EXP(-D21)</f>
        <v>-9.0406795866543981E-3</v>
      </c>
      <c r="I21">
        <f t="shared" si="2"/>
        <v>-5.4244077519926388E-2</v>
      </c>
      <c r="K21">
        <f t="shared" si="3"/>
        <v>-9.2489544684973835E-3</v>
      </c>
      <c r="M21">
        <f t="shared" si="4"/>
        <v>-9.2489544684973835E-3</v>
      </c>
      <c r="N21" s="13">
        <f t="shared" si="5"/>
        <v>4.337842640670953E-8</v>
      </c>
      <c r="O21" s="13">
        <v>1</v>
      </c>
      <c r="Q21" s="16" t="s">
        <v>53</v>
      </c>
      <c r="R21" s="19">
        <f>(O7/O4)/(O8/O5)</f>
        <v>1</v>
      </c>
      <c r="S21" s="1" t="s">
        <v>54</v>
      </c>
      <c r="T21" s="1">
        <f>SQRT(L9)</f>
        <v>2.4494897427831779</v>
      </c>
      <c r="U21" s="1" t="s">
        <v>55</v>
      </c>
      <c r="V21" s="1">
        <f>R21-T21</f>
        <v>-1.4494897427831779</v>
      </c>
    </row>
    <row r="22" spans="1:25" x14ac:dyDescent="0.4">
      <c r="D22" s="6">
        <v>-0.94</v>
      </c>
      <c r="E22" s="7">
        <f t="shared" si="0"/>
        <v>-0.11060538970848119</v>
      </c>
      <c r="G22">
        <f t="shared" si="1"/>
        <v>1.8026386938277499</v>
      </c>
      <c r="H22" s="10">
        <f t="shared" si="6"/>
        <v>-1.7316271419477898E-2</v>
      </c>
      <c r="I22">
        <f t="shared" si="2"/>
        <v>-0.10389762851686739</v>
      </c>
      <c r="K22">
        <f t="shared" si="3"/>
        <v>-1.7526164343942607E-2</v>
      </c>
      <c r="M22">
        <f t="shared" si="4"/>
        <v>-1.7526164343942607E-2</v>
      </c>
      <c r="N22" s="13">
        <f t="shared" si="5"/>
        <v>4.405503974034819E-8</v>
      </c>
      <c r="O22" s="13">
        <v>1</v>
      </c>
    </row>
    <row r="23" spans="1:25" x14ac:dyDescent="0.4">
      <c r="D23" s="6">
        <v>-0.92</v>
      </c>
      <c r="E23" s="7">
        <f t="shared" si="0"/>
        <v>-0.16123416305908669</v>
      </c>
      <c r="G23">
        <f t="shared" si="1"/>
        <v>1.8042410992567333</v>
      </c>
      <c r="H23" s="10">
        <f t="shared" si="6"/>
        <v>-2.5242662559050815E-2</v>
      </c>
      <c r="I23">
        <f t="shared" si="2"/>
        <v>-0.15145597535430488</v>
      </c>
      <c r="K23">
        <f t="shared" si="3"/>
        <v>-2.5452908964931131E-2</v>
      </c>
      <c r="M23">
        <f t="shared" si="4"/>
        <v>-2.5452908964931131E-2</v>
      </c>
      <c r="N23" s="13">
        <f t="shared" si="5"/>
        <v>4.4203551185590658E-8</v>
      </c>
      <c r="O23" s="13">
        <v>1</v>
      </c>
      <c r="Q23" s="1" t="s">
        <v>59</v>
      </c>
      <c r="R23" s="1"/>
      <c r="V23" s="1" t="s">
        <v>106</v>
      </c>
      <c r="W23" s="1" t="s">
        <v>6</v>
      </c>
    </row>
    <row r="24" spans="1:25" x14ac:dyDescent="0.4">
      <c r="D24" s="6">
        <v>-0.9</v>
      </c>
      <c r="E24" s="7">
        <f t="shared" si="0"/>
        <v>-0.20970472393808473</v>
      </c>
      <c r="G24">
        <f t="shared" si="1"/>
        <v>1.8058435046857166</v>
      </c>
      <c r="H24" s="10">
        <f t="shared" si="6"/>
        <v>-3.2831166069117082E-2</v>
      </c>
      <c r="I24">
        <f t="shared" si="2"/>
        <v>-0.19698699641470249</v>
      </c>
      <c r="K24">
        <f t="shared" si="3"/>
        <v>-3.3040636812930901E-2</v>
      </c>
      <c r="M24">
        <f t="shared" si="4"/>
        <v>-3.3040636812930901E-2</v>
      </c>
      <c r="N24" s="13">
        <f t="shared" si="5"/>
        <v>4.3877992513914743E-8</v>
      </c>
      <c r="O24" s="13">
        <v>1</v>
      </c>
      <c r="Q24" s="17" t="s">
        <v>57</v>
      </c>
      <c r="R24" s="19">
        <f>O5/(O8-O5)*-B4/L9</f>
        <v>2.6093169999999999E-2</v>
      </c>
      <c r="V24" s="15" t="str">
        <f>D3</f>
        <v>BCC</v>
      </c>
      <c r="W24" s="1" t="str">
        <f>E3</f>
        <v>B</v>
      </c>
      <c r="X24" t="s">
        <v>99</v>
      </c>
    </row>
    <row r="25" spans="1:25" x14ac:dyDescent="0.4">
      <c r="D25" s="6">
        <v>-0.88</v>
      </c>
      <c r="E25" s="7">
        <f t="shared" si="0"/>
        <v>-0.25608720645776456</v>
      </c>
      <c r="G25">
        <f t="shared" si="1"/>
        <v>1.8074459101147002</v>
      </c>
      <c r="H25" s="10">
        <f t="shared" si="6"/>
        <v>-4.0092762077565285E-2</v>
      </c>
      <c r="I25">
        <f t="shared" si="2"/>
        <v>-0.24055657246539169</v>
      </c>
      <c r="K25">
        <f t="shared" si="3"/>
        <v>-4.030045370740698E-2</v>
      </c>
      <c r="M25">
        <f t="shared" si="4"/>
        <v>-4.030045370740698E-2</v>
      </c>
      <c r="N25" s="13">
        <f t="shared" si="5"/>
        <v>4.3135813106299902E-8</v>
      </c>
      <c r="O25" s="13">
        <v>1</v>
      </c>
      <c r="Q25" s="17" t="s">
        <v>58</v>
      </c>
      <c r="R25" s="19">
        <f>O8/(O8-O5)*-B4/SQRT(L9)</f>
        <v>0.12782990454339549</v>
      </c>
      <c r="V25" s="2" t="s">
        <v>102</v>
      </c>
      <c r="W25" s="1">
        <f>(-B4/(12*PI()*B6*W26))^(1/2)</f>
        <v>4.5178391633515315E-2</v>
      </c>
      <c r="X25" t="s">
        <v>100</v>
      </c>
    </row>
    <row r="26" spans="1:25" x14ac:dyDescent="0.4">
      <c r="D26" s="6">
        <v>-0.86</v>
      </c>
      <c r="E26" s="7">
        <f t="shared" si="0"/>
        <v>-0.30044967772893172</v>
      </c>
      <c r="G26">
        <f t="shared" si="1"/>
        <v>1.8090483155436836</v>
      </c>
      <c r="H26" s="10">
        <f t="shared" si="6"/>
        <v>-4.7038107104557379E-2</v>
      </c>
      <c r="I26">
        <f t="shared" si="2"/>
        <v>-0.28222864262734426</v>
      </c>
      <c r="K26">
        <f t="shared" si="3"/>
        <v>-4.7243132686960121E-2</v>
      </c>
      <c r="M26">
        <f t="shared" si="4"/>
        <v>-4.7243132686960121E-2</v>
      </c>
      <c r="N26" s="13">
        <f t="shared" si="5"/>
        <v>4.2035489439583411E-8</v>
      </c>
      <c r="O26" s="13">
        <v>1</v>
      </c>
      <c r="V26" s="2" t="s">
        <v>103</v>
      </c>
      <c r="W26" s="1">
        <v>1.41</v>
      </c>
      <c r="X26" t="s">
        <v>101</v>
      </c>
    </row>
    <row r="27" spans="1:25" x14ac:dyDescent="0.4">
      <c r="D27" s="6">
        <v>-0.84</v>
      </c>
      <c r="E27" s="7">
        <f t="shared" si="0"/>
        <v>-0.34285819582556426</v>
      </c>
      <c r="G27">
        <f t="shared" si="1"/>
        <v>1.8106507209726672</v>
      </c>
      <c r="H27" s="10">
        <f t="shared" si="6"/>
        <v>-5.3677543137418425E-2</v>
      </c>
      <c r="I27">
        <f t="shared" si="2"/>
        <v>-0.32206525882451054</v>
      </c>
      <c r="K27">
        <f t="shared" si="3"/>
        <v>-5.3879123610437896E-2</v>
      </c>
      <c r="M27">
        <f t="shared" si="4"/>
        <v>-5.3879123610437896E-2</v>
      </c>
      <c r="N27" s="13">
        <f t="shared" si="5"/>
        <v>4.0634687102753529E-8</v>
      </c>
      <c r="O27" s="13">
        <v>1</v>
      </c>
      <c r="Q27" s="2" t="s">
        <v>66</v>
      </c>
      <c r="R27" s="1">
        <v>2.9511489195477254</v>
      </c>
      <c r="V27" s="2" t="s">
        <v>108</v>
      </c>
      <c r="W27" s="1">
        <v>1</v>
      </c>
      <c r="X27" s="3" t="s">
        <v>109</v>
      </c>
      <c r="Y27" s="1">
        <f>W27*B7</f>
        <v>2.4529999999999998</v>
      </c>
    </row>
    <row r="28" spans="1:25" x14ac:dyDescent="0.4">
      <c r="D28" s="6">
        <v>-0.82</v>
      </c>
      <c r="E28" s="7">
        <f t="shared" si="0"/>
        <v>-0.38337686617482036</v>
      </c>
      <c r="G28">
        <f t="shared" si="1"/>
        <v>1.8122531264016506</v>
      </c>
      <c r="H28" s="10">
        <f t="shared" si="6"/>
        <v>-6.0021106459001022E-2</v>
      </c>
      <c r="I28">
        <f t="shared" si="2"/>
        <v>-0.36012663875400613</v>
      </c>
      <c r="K28">
        <f t="shared" si="3"/>
        <v>-6.0218562485865657E-2</v>
      </c>
      <c r="M28">
        <f t="shared" si="4"/>
        <v>-6.0218562485865657E-2</v>
      </c>
      <c r="N28" s="13">
        <f t="shared" si="5"/>
        <v>3.8988882545167122E-8</v>
      </c>
      <c r="O28" s="13">
        <v>1</v>
      </c>
      <c r="Q28" s="2" t="s">
        <v>3</v>
      </c>
      <c r="R28" s="1">
        <v>0.05</v>
      </c>
      <c r="V28" s="22" t="s">
        <v>104</v>
      </c>
      <c r="W28" s="1">
        <f>3*W25*(B7*W27-1)/W26</f>
        <v>0.139668517113825</v>
      </c>
      <c r="X28" t="s">
        <v>107</v>
      </c>
    </row>
    <row r="29" spans="1:25" x14ac:dyDescent="0.4">
      <c r="D29" s="6">
        <v>-0.8</v>
      </c>
      <c r="E29" s="7">
        <f t="shared" si="0"/>
        <v>-0.42206789641416254</v>
      </c>
      <c r="G29">
        <f t="shared" si="1"/>
        <v>1.8138555318306342</v>
      </c>
      <c r="H29" s="10">
        <f t="shared" si="6"/>
        <v>-6.6078536236062801E-2</v>
      </c>
      <c r="I29">
        <f t="shared" si="2"/>
        <v>-0.39647121741637681</v>
      </c>
      <c r="K29">
        <f t="shared" si="3"/>
        <v>-6.6271280534875521E-2</v>
      </c>
      <c r="M29">
        <f t="shared" si="4"/>
        <v>-6.6271280534875521E-2</v>
      </c>
      <c r="N29" s="13">
        <f t="shared" si="5"/>
        <v>3.715036472480681E-8</v>
      </c>
      <c r="O29" s="13">
        <v>1</v>
      </c>
      <c r="Q29" s="17" t="s">
        <v>65</v>
      </c>
      <c r="R29" s="1">
        <f>ABS( -(SQRT(R27))^3/(R27-1)-(SQRT(1/R27)^3/(1/R27-1)) + (2+6*R28))</f>
        <v>2.6290081223123707E-12</v>
      </c>
      <c r="S29" t="s">
        <v>68</v>
      </c>
      <c r="V29" s="22" t="s">
        <v>66</v>
      </c>
      <c r="W29" s="1" t="e">
        <f>((W28+SQRT(W28^2-4))/2)^2</f>
        <v>#NUM!</v>
      </c>
      <c r="X29" t="s">
        <v>111</v>
      </c>
    </row>
    <row r="30" spans="1:25" x14ac:dyDescent="0.4">
      <c r="A30" t="s">
        <v>49</v>
      </c>
      <c r="D30" s="6">
        <v>-0.78</v>
      </c>
      <c r="E30" s="7">
        <f t="shared" si="0"/>
        <v>-0.45899164975628043</v>
      </c>
      <c r="G30">
        <f t="shared" si="1"/>
        <v>1.8154579372596176</v>
      </c>
      <c r="H30" s="10">
        <f t="shared" si="6"/>
        <v>-7.18592828740265E-2</v>
      </c>
      <c r="I30">
        <f t="shared" si="2"/>
        <v>-0.43115569724415903</v>
      </c>
      <c r="K30">
        <f t="shared" si="3"/>
        <v>-7.204681300004101E-2</v>
      </c>
      <c r="M30">
        <f t="shared" si="4"/>
        <v>-7.204681300004101E-2</v>
      </c>
      <c r="N30" s="13">
        <f t="shared" si="5"/>
        <v>3.5167548163017839E-8</v>
      </c>
      <c r="O30" s="13">
        <v>1</v>
      </c>
      <c r="V30" s="22" t="s">
        <v>22</v>
      </c>
      <c r="W30" s="1">
        <f>1/(O5*W25^2)</f>
        <v>55.548903741275609</v>
      </c>
    </row>
    <row r="31" spans="1:25" x14ac:dyDescent="0.4">
      <c r="D31" s="6">
        <v>-0.76</v>
      </c>
      <c r="E31" s="7">
        <f t="shared" si="0"/>
        <v>-0.49420669690142871</v>
      </c>
      <c r="G31">
        <f t="shared" si="1"/>
        <v>1.8170603426886009</v>
      </c>
      <c r="H31" s="10">
        <f t="shared" si="6"/>
        <v>-7.7372516144324707E-2</v>
      </c>
      <c r="I31">
        <f t="shared" si="2"/>
        <v>-0.46423509686594822</v>
      </c>
      <c r="K31">
        <f t="shared" si="3"/>
        <v>-7.7554407702365658E-2</v>
      </c>
      <c r="M31">
        <f t="shared" si="4"/>
        <v>-7.7554407702365658E-2</v>
      </c>
      <c r="N31" s="13">
        <f t="shared" si="5"/>
        <v>3.3084538886564372E-8</v>
      </c>
      <c r="O31" s="13">
        <v>1</v>
      </c>
      <c r="Q31" t="s">
        <v>67</v>
      </c>
    </row>
    <row r="32" spans="1:25" x14ac:dyDescent="0.4">
      <c r="D32" s="6">
        <v>-0.74</v>
      </c>
      <c r="E32" s="7">
        <f t="shared" si="0"/>
        <v>-0.52776986653577607</v>
      </c>
      <c r="G32">
        <f t="shared" si="1"/>
        <v>1.8186627481175845</v>
      </c>
      <c r="H32" s="10">
        <f t="shared" si="6"/>
        <v>-8.2627133090371896E-2</v>
      </c>
      <c r="I32">
        <f t="shared" si="2"/>
        <v>-0.49576279854223138</v>
      </c>
      <c r="K32">
        <f t="shared" si="3"/>
        <v>-8.28030333559443E-2</v>
      </c>
      <c r="M32">
        <f t="shared" si="4"/>
        <v>-8.28030333559443E-2</v>
      </c>
      <c r="N32" s="13">
        <f t="shared" si="5"/>
        <v>3.0940903428442259E-8</v>
      </c>
      <c r="O32" s="13">
        <v>1</v>
      </c>
      <c r="Q32" s="21" t="s">
        <v>3</v>
      </c>
      <c r="R32" s="21" t="s">
        <v>66</v>
      </c>
      <c r="S32" t="s">
        <v>73</v>
      </c>
      <c r="T32" t="s">
        <v>74</v>
      </c>
      <c r="U32" t="s">
        <v>85</v>
      </c>
      <c r="V32" t="s">
        <v>83</v>
      </c>
    </row>
    <row r="33" spans="4:22" x14ac:dyDescent="0.4">
      <c r="D33" s="6">
        <v>-0.72</v>
      </c>
      <c r="E33" s="7">
        <f>-(1+D33+$E$5*D33^3)*EXP(-D33)</f>
        <v>-0.55973629445334727</v>
      </c>
      <c r="G33">
        <f t="shared" si="1"/>
        <v>1.8202651535465681</v>
      </c>
      <c r="H33" s="10">
        <f t="shared" si="6"/>
        <v>-8.7631765718047497E-2</v>
      </c>
      <c r="I33">
        <f t="shared" si="2"/>
        <v>-0.52579059430828501</v>
      </c>
      <c r="K33">
        <f t="shared" si="3"/>
        <v>-8.7801387646615714E-2</v>
      </c>
      <c r="M33">
        <f t="shared" si="4"/>
        <v>-8.7801387646615714E-2</v>
      </c>
      <c r="N33" s="13">
        <f t="shared" si="5"/>
        <v>2.8771598651201351E-8</v>
      </c>
      <c r="O33" s="13">
        <v>1</v>
      </c>
      <c r="Q33" s="20">
        <v>0.2</v>
      </c>
      <c r="R33" s="5">
        <v>8.1167990000000003</v>
      </c>
      <c r="T33" t="s">
        <v>78</v>
      </c>
      <c r="U33" t="s">
        <v>88</v>
      </c>
    </row>
    <row r="34" spans="4:22" x14ac:dyDescent="0.4">
      <c r="D34" s="6">
        <v>-0.7</v>
      </c>
      <c r="E34" s="7">
        <f t="shared" si="0"/>
        <v>-0.59015947133816538</v>
      </c>
      <c r="G34">
        <f t="shared" si="1"/>
        <v>1.8218675589755515</v>
      </c>
      <c r="H34" s="10">
        <f t="shared" si="6"/>
        <v>-9.2394788476421269E-2</v>
      </c>
      <c r="I34">
        <f t="shared" si="2"/>
        <v>-0.55436873085852767</v>
      </c>
      <c r="K34">
        <f t="shared" si="3"/>
        <v>-9.2557905081260328E-2</v>
      </c>
      <c r="M34">
        <f t="shared" si="4"/>
        <v>-9.2557905081260328E-2</v>
      </c>
      <c r="N34" s="13">
        <f t="shared" si="5"/>
        <v>2.6607026774221614E-8</v>
      </c>
      <c r="O34" s="13">
        <v>1</v>
      </c>
      <c r="Q34" s="1">
        <v>0.15</v>
      </c>
      <c r="R34" s="5">
        <v>6.25</v>
      </c>
      <c r="T34" t="s">
        <v>78</v>
      </c>
      <c r="U34" t="s">
        <v>89</v>
      </c>
    </row>
    <row r="35" spans="4:22" x14ac:dyDescent="0.4">
      <c r="D35" s="6">
        <v>-0.68</v>
      </c>
      <c r="E35" s="7">
        <f t="shared" si="0"/>
        <v>-0.61909128924224677</v>
      </c>
      <c r="G35">
        <f t="shared" si="1"/>
        <v>1.8234699644045349</v>
      </c>
      <c r="H35" s="10">
        <f t="shared" si="6"/>
        <v>-9.6924325534302691E-2</v>
      </c>
      <c r="I35">
        <f t="shared" si="2"/>
        <v>-0.58154595320581615</v>
      </c>
      <c r="K35">
        <f t="shared" si="3"/>
        <v>-9.7080764614184745E-2</v>
      </c>
      <c r="M35">
        <f t="shared" si="4"/>
        <v>-9.7080764614184745E-2</v>
      </c>
      <c r="N35" s="13">
        <f t="shared" si="5"/>
        <v>2.4473185714343558E-8</v>
      </c>
      <c r="O35" s="13">
        <v>1</v>
      </c>
      <c r="Q35" s="20">
        <v>0.1</v>
      </c>
      <c r="R35" s="5">
        <v>4.5397220000000003</v>
      </c>
      <c r="U35" t="s">
        <v>97</v>
      </c>
    </row>
    <row r="36" spans="4:22" x14ac:dyDescent="0.4">
      <c r="D36" s="6">
        <v>-0.66</v>
      </c>
      <c r="E36" s="7">
        <f t="shared" si="0"/>
        <v>-0.64658208679417328</v>
      </c>
      <c r="G36">
        <f t="shared" si="1"/>
        <v>1.8250723698335185</v>
      </c>
      <c r="H36" s="10">
        <f t="shared" si="6"/>
        <v>-0.10122825785805072</v>
      </c>
      <c r="I36">
        <f t="shared" si="2"/>
        <v>-0.60736954714830427</v>
      </c>
      <c r="K36">
        <f t="shared" si="3"/>
        <v>-0.10137789705686373</v>
      </c>
      <c r="M36">
        <f t="shared" si="4"/>
        <v>-0.10137789705686373</v>
      </c>
      <c r="N36" s="13">
        <f t="shared" si="5"/>
        <v>2.2391889821400937E-8</v>
      </c>
      <c r="O36" s="13">
        <v>1</v>
      </c>
      <c r="Q36" s="1">
        <v>9.5000000000000001E-2</v>
      </c>
      <c r="R36" s="5">
        <v>4.3764019999999997</v>
      </c>
      <c r="U36" t="s">
        <v>94</v>
      </c>
    </row>
    <row r="37" spans="4:22" x14ac:dyDescent="0.4">
      <c r="D37" s="6">
        <v>-0.64</v>
      </c>
      <c r="E37" s="7">
        <f t="shared" si="0"/>
        <v>-0.67268069317205326</v>
      </c>
      <c r="G37">
        <f t="shared" si="1"/>
        <v>1.8266747752625019</v>
      </c>
      <c r="H37" s="10">
        <f t="shared" si="6"/>
        <v>-0.10531423009593735</v>
      </c>
      <c r="I37">
        <f t="shared" si="2"/>
        <v>-0.63188538057562416</v>
      </c>
      <c r="K37">
        <f t="shared" si="3"/>
        <v>-0.10545699227713595</v>
      </c>
      <c r="M37">
        <f t="shared" si="4"/>
        <v>-0.10545699227713595</v>
      </c>
      <c r="N37" s="13">
        <f t="shared" si="5"/>
        <v>2.0381040380582586E-8</v>
      </c>
      <c r="O37" s="13">
        <v>1</v>
      </c>
      <c r="Q37" s="1">
        <v>0.09</v>
      </c>
      <c r="R37" s="5">
        <v>4.21</v>
      </c>
      <c r="U37" t="s">
        <v>90</v>
      </c>
    </row>
    <row r="38" spans="4:22" x14ac:dyDescent="0.4">
      <c r="D38" s="6">
        <v>-0.62</v>
      </c>
      <c r="E38" s="7">
        <f t="shared" si="0"/>
        <v>-0.69743447087381338</v>
      </c>
      <c r="G38">
        <f t="shared" si="1"/>
        <v>1.8282771806914855</v>
      </c>
      <c r="H38" s="10">
        <f t="shared" si="6"/>
        <v>-0.10918965727422277</v>
      </c>
      <c r="I38">
        <f t="shared" si="2"/>
        <v>-0.65513794364533662</v>
      </c>
      <c r="K38">
        <f t="shared" si="3"/>
        <v>-0.10932550619378523</v>
      </c>
      <c r="M38">
        <f t="shared" si="4"/>
        <v>-0.10932550619378523</v>
      </c>
      <c r="N38" s="13">
        <f t="shared" si="5"/>
        <v>1.8454928946288221E-8</v>
      </c>
      <c r="O38" s="13">
        <v>1</v>
      </c>
      <c r="Q38" s="1">
        <v>8.5000000000000006E-2</v>
      </c>
      <c r="R38" s="5">
        <v>4.0533929999999998</v>
      </c>
      <c r="U38" t="s">
        <v>93</v>
      </c>
    </row>
    <row r="39" spans="4:22" x14ac:dyDescent="0.4">
      <c r="D39" s="6">
        <v>-0.6</v>
      </c>
      <c r="E39" s="7">
        <f t="shared" si="0"/>
        <v>-0.72088935731688863</v>
      </c>
      <c r="G39">
        <f t="shared" si="1"/>
        <v>1.8298795861204689</v>
      </c>
      <c r="H39" s="10">
        <f t="shared" si="6"/>
        <v>-0.11286173130996191</v>
      </c>
      <c r="I39">
        <f t="shared" si="2"/>
        <v>-0.67717038785977146</v>
      </c>
      <c r="K39">
        <f t="shared" si="3"/>
        <v>-0.11299066757225062</v>
      </c>
      <c r="M39">
        <f t="shared" si="4"/>
        <v>-0.11299066757225062</v>
      </c>
      <c r="N39" s="13">
        <f t="shared" si="5"/>
        <v>1.6624559732984229E-8</v>
      </c>
      <c r="O39" s="13">
        <v>1</v>
      </c>
      <c r="Q39" s="1">
        <v>0.08</v>
      </c>
      <c r="R39" s="5">
        <v>3.89</v>
      </c>
      <c r="U39" t="s">
        <v>71</v>
      </c>
    </row>
    <row r="40" spans="4:22" x14ac:dyDescent="0.4">
      <c r="D40" s="6">
        <v>-0.57999999999999996</v>
      </c>
      <c r="E40" s="7">
        <f t="shared" si="0"/>
        <v>-0.7430899052985519</v>
      </c>
      <c r="G40">
        <f t="shared" si="1"/>
        <v>1.8314819915494525</v>
      </c>
      <c r="H40" s="10">
        <f t="shared" si="6"/>
        <v>-0.11633742734543409</v>
      </c>
      <c r="I40">
        <f t="shared" si="2"/>
        <v>-0.6980245640726046</v>
      </c>
      <c r="K40">
        <f t="shared" si="3"/>
        <v>-0.11645948462708156</v>
      </c>
      <c r="M40">
        <f t="shared" si="4"/>
        <v>-0.11645948462708156</v>
      </c>
      <c r="N40" s="13">
        <f t="shared" si="5"/>
        <v>1.4897980003168377E-8</v>
      </c>
      <c r="O40" s="13">
        <v>1</v>
      </c>
      <c r="Q40" s="1">
        <v>7.4999999999999997E-2</v>
      </c>
      <c r="R40" s="5">
        <v>3.7347440000000001</v>
      </c>
      <c r="T40" t="s">
        <v>79</v>
      </c>
      <c r="U40" t="s">
        <v>96</v>
      </c>
    </row>
    <row r="41" spans="4:22" x14ac:dyDescent="0.4">
      <c r="D41" s="6">
        <v>-0.56000000000000005</v>
      </c>
      <c r="E41" s="7">
        <f t="shared" si="0"/>
        <v>-0.76407932234730025</v>
      </c>
      <c r="G41">
        <f t="shared" si="1"/>
        <v>1.8330843969784358</v>
      </c>
      <c r="H41" s="10">
        <f t="shared" si="6"/>
        <v>-0.11962350990895743</v>
      </c>
      <c r="I41">
        <f t="shared" si="2"/>
        <v>-0.71774105945374456</v>
      </c>
      <c r="K41">
        <f t="shared" si="3"/>
        <v>-0.11973875143655771</v>
      </c>
      <c r="M41">
        <f t="shared" si="4"/>
        <v>-0.11973875143655771</v>
      </c>
      <c r="N41" s="13">
        <f t="shared" si="5"/>
        <v>1.3280609683647236E-8</v>
      </c>
      <c r="O41" s="13">
        <v>1</v>
      </c>
      <c r="Q41" s="1">
        <v>7.0000000000000007E-2</v>
      </c>
      <c r="R41" s="5">
        <v>3.58</v>
      </c>
      <c r="S41" t="s">
        <v>70</v>
      </c>
      <c r="T41" t="s">
        <v>79</v>
      </c>
    </row>
    <row r="42" spans="4:22" x14ac:dyDescent="0.4">
      <c r="D42" s="6">
        <v>-0.54</v>
      </c>
      <c r="E42" s="7">
        <f t="shared" si="0"/>
        <v>-0.78389950899492433</v>
      </c>
      <c r="G42">
        <f t="shared" si="1"/>
        <v>1.8346868024074192</v>
      </c>
      <c r="H42" s="10">
        <f t="shared" si="6"/>
        <v>-0.12272653890672651</v>
      </c>
      <c r="I42">
        <f t="shared" si="2"/>
        <v>-0.73635923344035903</v>
      </c>
      <c r="K42">
        <f t="shared" si="3"/>
        <v>-0.12283505417478535</v>
      </c>
      <c r="M42">
        <f t="shared" si="4"/>
        <v>-0.12283505417478535</v>
      </c>
      <c r="N42" s="13">
        <f t="shared" si="5"/>
        <v>1.177556340188244E-8</v>
      </c>
      <c r="O42" s="13">
        <v>1</v>
      </c>
      <c r="Q42" s="1">
        <v>6.5000000000000002E-2</v>
      </c>
      <c r="R42" s="5">
        <v>3.4196749999999998</v>
      </c>
      <c r="U42" t="s">
        <v>95</v>
      </c>
    </row>
    <row r="43" spans="4:22" x14ac:dyDescent="0.4">
      <c r="D43" s="6">
        <v>-0.52</v>
      </c>
      <c r="E43" s="7">
        <f t="shared" si="0"/>
        <v>-0.80259109599810841</v>
      </c>
      <c r="G43">
        <f t="shared" si="1"/>
        <v>1.8362892078364028</v>
      </c>
      <c r="H43" s="10">
        <f t="shared" si="6"/>
        <v>-0.12565287545018977</v>
      </c>
      <c r="I43">
        <f t="shared" si="2"/>
        <v>-0.75391725270113863</v>
      </c>
      <c r="K43">
        <f t="shared" si="3"/>
        <v>-0.12575477716638844</v>
      </c>
      <c r="M43">
        <f t="shared" si="4"/>
        <v>-0.12575477716638844</v>
      </c>
      <c r="N43" s="13">
        <f t="shared" si="5"/>
        <v>1.0383959764234544E-8</v>
      </c>
      <c r="O43" s="13">
        <v>1</v>
      </c>
      <c r="Q43" s="1">
        <v>0.06</v>
      </c>
      <c r="R43" s="5">
        <v>3.26</v>
      </c>
      <c r="T43" t="s">
        <v>80</v>
      </c>
    </row>
    <row r="44" spans="4:22" x14ac:dyDescent="0.4">
      <c r="D44" s="6">
        <v>-0.5</v>
      </c>
      <c r="E44" s="7">
        <f t="shared" si="0"/>
        <v>-0.82019348053765928</v>
      </c>
      <c r="G44">
        <f t="shared" si="1"/>
        <v>1.8378916132653864</v>
      </c>
      <c r="H44" s="10">
        <f t="shared" si="6"/>
        <v>-0.12840868752336501</v>
      </c>
      <c r="I44">
        <f t="shared" si="2"/>
        <v>-0.77045212514019012</v>
      </c>
      <c r="K44">
        <f t="shared" si="3"/>
        <v>-0.12850410876880225</v>
      </c>
      <c r="M44">
        <f t="shared" si="4"/>
        <v>-0.12850410876880225</v>
      </c>
      <c r="N44" s="13">
        <f t="shared" si="5"/>
        <v>9.1052140807936684E-9</v>
      </c>
      <c r="O44" s="13">
        <v>1</v>
      </c>
      <c r="Q44" s="1">
        <v>5.5E-2</v>
      </c>
      <c r="R44" s="5">
        <v>3.1070509999999998</v>
      </c>
      <c r="T44" t="s">
        <v>71</v>
      </c>
    </row>
    <row r="45" spans="4:22" x14ac:dyDescent="0.4">
      <c r="D45" s="6">
        <v>-0.48</v>
      </c>
      <c r="E45" s="7">
        <f t="shared" si="0"/>
        <v>-0.83674486142271798</v>
      </c>
      <c r="G45">
        <f t="shared" si="1"/>
        <v>1.8394940186943698</v>
      </c>
      <c r="H45" s="10">
        <f t="shared" si="6"/>
        <v>-0.13099995549437651</v>
      </c>
      <c r="I45">
        <f t="shared" si="2"/>
        <v>-0.78599973296625913</v>
      </c>
      <c r="K45">
        <f t="shared" si="3"/>
        <v>-0.1310890470870259</v>
      </c>
      <c r="M45">
        <f t="shared" si="4"/>
        <v>-0.1310890470870259</v>
      </c>
      <c r="N45" s="13">
        <f t="shared" si="5"/>
        <v>7.9373118808043743E-9</v>
      </c>
      <c r="O45" s="13">
        <v>1</v>
      </c>
      <c r="Q45" s="1">
        <v>0.05</v>
      </c>
      <c r="R45" s="5">
        <v>2.95</v>
      </c>
      <c r="S45" t="s">
        <v>72</v>
      </c>
      <c r="U45" t="s">
        <v>91</v>
      </c>
      <c r="V45" t="s">
        <v>84</v>
      </c>
    </row>
    <row r="46" spans="4:22" x14ac:dyDescent="0.4">
      <c r="D46" s="6">
        <v>-0.46</v>
      </c>
      <c r="E46" s="7">
        <f t="shared" si="0"/>
        <v>-0.85228227332660023</v>
      </c>
      <c r="G46">
        <f t="shared" si="1"/>
        <v>1.8410964241233532</v>
      </c>
      <c r="H46" s="10">
        <f t="shared" si="6"/>
        <v>-0.13343247747538467</v>
      </c>
      <c r="I46">
        <f t="shared" si="2"/>
        <v>-0.80059486485230802</v>
      </c>
      <c r="K46">
        <f t="shared" si="3"/>
        <v>-0.13351540552554975</v>
      </c>
      <c r="M46">
        <f t="shared" si="4"/>
        <v>-0.13351540552554975</v>
      </c>
      <c r="N46" s="13">
        <f t="shared" si="5"/>
        <v>6.8770615041814326E-9</v>
      </c>
      <c r="O46" s="13">
        <v>1</v>
      </c>
      <c r="Q46" s="1">
        <v>4.4999999999999998E-2</v>
      </c>
      <c r="R46" s="5">
        <v>2.7951359999999998</v>
      </c>
      <c r="T46" t="s">
        <v>81</v>
      </c>
    </row>
    <row r="47" spans="4:22" x14ac:dyDescent="0.4">
      <c r="D47" s="6">
        <v>-0.44</v>
      </c>
      <c r="E47" s="7">
        <f t="shared" si="0"/>
        <v>-0.86684162008020793</v>
      </c>
      <c r="G47">
        <f t="shared" si="1"/>
        <v>1.8426988295523368</v>
      </c>
      <c r="H47" s="10">
        <f t="shared" si="6"/>
        <v>-0.13571187453496966</v>
      </c>
      <c r="I47">
        <f t="shared" si="2"/>
        <v>-0.81427124720981792</v>
      </c>
      <c r="K47">
        <f t="shared" si="3"/>
        <v>-0.13578881818204602</v>
      </c>
      <c r="M47">
        <f t="shared" si="4"/>
        <v>-0.13578881818204602</v>
      </c>
      <c r="N47" s="13">
        <f t="shared" si="5"/>
        <v>5.9203248254115504E-9</v>
      </c>
      <c r="O47" s="13">
        <v>1</v>
      </c>
      <c r="Q47" s="1">
        <v>0.04</v>
      </c>
      <c r="R47" s="5">
        <v>2.64</v>
      </c>
      <c r="T47" t="s">
        <v>81</v>
      </c>
      <c r="U47" t="s">
        <v>92</v>
      </c>
    </row>
    <row r="48" spans="4:22" x14ac:dyDescent="0.4">
      <c r="D48" s="6">
        <v>-0.41999999999999899</v>
      </c>
      <c r="E48" s="7">
        <f t="shared" si="0"/>
        <v>-0.88045770704827497</v>
      </c>
      <c r="G48">
        <f t="shared" si="1"/>
        <v>1.8443012349813204</v>
      </c>
      <c r="H48" s="10">
        <f t="shared" si="6"/>
        <v>-0.13784359576692501</v>
      </c>
      <c r="I48">
        <f t="shared" si="2"/>
        <v>-0.82706157460155005</v>
      </c>
      <c r="K48">
        <f t="shared" si="3"/>
        <v>-0.13791474508728335</v>
      </c>
      <c r="M48">
        <f t="shared" si="4"/>
        <v>-0.13791474508728335</v>
      </c>
      <c r="N48" s="13">
        <f t="shared" si="5"/>
        <v>5.0622257874541981E-9</v>
      </c>
      <c r="O48" s="13">
        <v>1</v>
      </c>
      <c r="Q48" s="1">
        <v>3.5000000000000003E-2</v>
      </c>
      <c r="R48" s="5">
        <v>2.4810439999999998</v>
      </c>
      <c r="U48" t="s">
        <v>87</v>
      </c>
    </row>
    <row r="49" spans="4:21" x14ac:dyDescent="0.4">
      <c r="D49" s="6">
        <v>-0.39999999999999902</v>
      </c>
      <c r="E49" s="7">
        <f t="shared" si="0"/>
        <v>-0.89316427261304443</v>
      </c>
      <c r="G49">
        <f t="shared" si="1"/>
        <v>1.8459036404103037</v>
      </c>
      <c r="H49" s="10">
        <f t="shared" si="6"/>
        <v>-0.13983292321931107</v>
      </c>
      <c r="I49">
        <f t="shared" si="2"/>
        <v>-0.8389975393158664</v>
      </c>
      <c r="K49">
        <f t="shared" si="3"/>
        <v>-0.13989847729559984</v>
      </c>
      <c r="M49">
        <f t="shared" si="4"/>
        <v>-0.13989847729559984</v>
      </c>
      <c r="N49" s="13">
        <f t="shared" si="5"/>
        <v>4.2973369180747031E-9</v>
      </c>
      <c r="O49" s="13">
        <v>1</v>
      </c>
      <c r="Q49" s="1">
        <v>0.03</v>
      </c>
      <c r="R49" s="5">
        <v>2.3199999999999998</v>
      </c>
      <c r="T49" t="s">
        <v>82</v>
      </c>
    </row>
    <row r="50" spans="4:21" x14ac:dyDescent="0.4">
      <c r="D50" s="6">
        <v>-0.37999999999999901</v>
      </c>
      <c r="E50" s="7">
        <f t="shared" si="0"/>
        <v>-0.90499401878934238</v>
      </c>
      <c r="G50">
        <f t="shared" si="1"/>
        <v>1.8475060458392871</v>
      </c>
      <c r="H50" s="10">
        <f t="shared" si="6"/>
        <v>-0.14168497668752103</v>
      </c>
      <c r="I50">
        <f t="shared" si="2"/>
        <v>-0.85010986012512624</v>
      </c>
      <c r="K50">
        <f t="shared" si="3"/>
        <v>-0.14174514183014703</v>
      </c>
      <c r="M50">
        <f t="shared" si="4"/>
        <v>-0.14174514183014703</v>
      </c>
      <c r="N50" s="13">
        <f t="shared" si="5"/>
        <v>3.6198443872063518E-9</v>
      </c>
      <c r="O50" s="13">
        <v>1</v>
      </c>
      <c r="Q50" s="1">
        <v>2.5000000000000001E-2</v>
      </c>
      <c r="R50" s="5">
        <v>2.159411</v>
      </c>
      <c r="U50" t="s">
        <v>86</v>
      </c>
    </row>
    <row r="51" spans="4:21" x14ac:dyDescent="0.4">
      <c r="D51" s="6">
        <v>-0.35999999999999899</v>
      </c>
      <c r="E51" s="7">
        <f t="shared" si="0"/>
        <v>-0.91597864099435944</v>
      </c>
      <c r="G51">
        <f t="shared" si="1"/>
        <v>1.8491084512682707</v>
      </c>
      <c r="H51" s="10">
        <f t="shared" si="6"/>
        <v>-0.14340471837500873</v>
      </c>
      <c r="I51">
        <f t="shared" si="2"/>
        <v>-0.8604283102500524</v>
      </c>
      <c r="K51">
        <f t="shared" si="3"/>
        <v>-0.1434597064869958</v>
      </c>
      <c r="M51">
        <f t="shared" si="4"/>
        <v>-0.1434597064869958</v>
      </c>
      <c r="N51" s="13">
        <f t="shared" si="5"/>
        <v>3.0236924599019275E-9</v>
      </c>
      <c r="O51" s="13">
        <v>1</v>
      </c>
      <c r="Q51" s="1">
        <v>0.02</v>
      </c>
      <c r="R51" s="5">
        <v>1.99</v>
      </c>
      <c r="T51" t="s">
        <v>76</v>
      </c>
    </row>
    <row r="52" spans="4:21" x14ac:dyDescent="0.4">
      <c r="D52" s="6">
        <v>-0.33999999999999903</v>
      </c>
      <c r="E52" s="7">
        <f t="shared" si="0"/>
        <v>-0.92614885699486305</v>
      </c>
      <c r="G52">
        <f t="shared" si="1"/>
        <v>1.8507108566972543</v>
      </c>
      <c r="H52" s="10">
        <f t="shared" si="6"/>
        <v>-0.14499695742523588</v>
      </c>
      <c r="I52">
        <f t="shared" si="2"/>
        <v>-0.8699817445514153</v>
      </c>
      <c r="K52">
        <f t="shared" si="3"/>
        <v>-0.14504698450209136</v>
      </c>
      <c r="M52">
        <f t="shared" si="4"/>
        <v>-0.14504698450209136</v>
      </c>
      <c r="N52" s="13">
        <f t="shared" si="5"/>
        <v>2.5027084187035498E-9</v>
      </c>
      <c r="O52" s="13">
        <v>1</v>
      </c>
      <c r="Q52" s="1">
        <v>1.4999999999999999E-2</v>
      </c>
      <c r="R52" s="5">
        <v>1.818065</v>
      </c>
      <c r="T52" t="s">
        <v>70</v>
      </c>
    </row>
    <row r="53" spans="4:21" x14ac:dyDescent="0.4">
      <c r="D53" s="6">
        <v>-0.31999999999999901</v>
      </c>
      <c r="E53" s="7">
        <f t="shared" si="0"/>
        <v>-0.93553443505395184</v>
      </c>
      <c r="G53">
        <f t="shared" si="1"/>
        <v>1.8523132621262377</v>
      </c>
      <c r="H53" s="10">
        <f t="shared" si="6"/>
        <v>-0.14646635432830035</v>
      </c>
      <c r="I53">
        <f t="shared" si="2"/>
        <v>-0.87879812596980211</v>
      </c>
      <c r="K53">
        <f t="shared" si="3"/>
        <v>-0.14651163908491888</v>
      </c>
      <c r="M53">
        <f t="shared" si="4"/>
        <v>-0.14651163908491888</v>
      </c>
      <c r="N53" s="13">
        <f t="shared" si="5"/>
        <v>2.0507091819989877E-9</v>
      </c>
      <c r="O53" s="13">
        <v>1</v>
      </c>
      <c r="Q53" s="1">
        <v>0.01</v>
      </c>
      <c r="R53" s="5">
        <v>1.63</v>
      </c>
      <c r="T53" t="s">
        <v>77</v>
      </c>
      <c r="U53" t="s">
        <v>88</v>
      </c>
    </row>
    <row r="54" spans="4:21" x14ac:dyDescent="0.4">
      <c r="D54" s="6">
        <v>-0.29999999999999899</v>
      </c>
      <c r="E54" s="7">
        <f t="shared" si="0"/>
        <v>-0.94416422129888811</v>
      </c>
      <c r="G54">
        <f t="shared" si="1"/>
        <v>1.8539156675552211</v>
      </c>
      <c r="H54" s="10">
        <f t="shared" si="6"/>
        <v>-0.14781742520561705</v>
      </c>
      <c r="I54">
        <f t="shared" si="2"/>
        <v>-0.88690455123370238</v>
      </c>
      <c r="K54">
        <f t="shared" si="3"/>
        <v>-0.1478581878226444</v>
      </c>
      <c r="M54">
        <f t="shared" si="4"/>
        <v>-0.1478581878226444</v>
      </c>
      <c r="N54" s="13">
        <f t="shared" si="5"/>
        <v>1.6615909469180476E-9</v>
      </c>
      <c r="O54" s="13">
        <v>1</v>
      </c>
      <c r="Q54" s="1">
        <v>5.0000000000000001E-3</v>
      </c>
      <c r="R54" s="5">
        <v>1.41</v>
      </c>
      <c r="T54" t="s">
        <v>75</v>
      </c>
    </row>
    <row r="55" spans="4:21" x14ac:dyDescent="0.4">
      <c r="D55" s="6">
        <v>-0.27999999999999903</v>
      </c>
      <c r="E55" s="7">
        <f t="shared" si="0"/>
        <v>-0.95206616633097063</v>
      </c>
      <c r="G55">
        <f t="shared" si="1"/>
        <v>1.8555180729842047</v>
      </c>
      <c r="H55" s="10">
        <f t="shared" si="6"/>
        <v>-0.14905454597593376</v>
      </c>
      <c r="I55">
        <f t="shared" si="2"/>
        <v>-0.89432727585560257</v>
      </c>
      <c r="K55">
        <f t="shared" si="3"/>
        <v>-0.14909100695838134</v>
      </c>
      <c r="M55">
        <f t="shared" si="4"/>
        <v>-0.14909100695838134</v>
      </c>
      <c r="N55" s="13">
        <f t="shared" si="5"/>
        <v>1.3294032410430044E-9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-0.95926735109787054</v>
      </c>
      <c r="G56">
        <f t="shared" si="1"/>
        <v>1.8571204784131883</v>
      </c>
      <c r="H56" s="10">
        <f t="shared" si="6"/>
        <v>-0.15018195640587853</v>
      </c>
      <c r="I56">
        <f t="shared" si="2"/>
        <v>-0.90109173843527124</v>
      </c>
      <c r="K56">
        <f t="shared" si="3"/>
        <v>-0.15021433554713842</v>
      </c>
      <c r="M56">
        <f t="shared" si="4"/>
        <v>-0.15021433554713842</v>
      </c>
      <c r="N56" s="13">
        <f t="shared" si="5"/>
        <v>1.0484087887280223E-9</v>
      </c>
      <c r="O56" s="13">
        <v>1</v>
      </c>
      <c r="Q56" t="s">
        <v>69</v>
      </c>
    </row>
    <row r="57" spans="4:21" x14ac:dyDescent="0.4">
      <c r="D57" s="6">
        <v>-0.23999999999999899</v>
      </c>
      <c r="E57" s="7">
        <f t="shared" si="0"/>
        <v>-0.96579401204829929</v>
      </c>
      <c r="G57">
        <f t="shared" si="1"/>
        <v>1.8587228838421717</v>
      </c>
      <c r="H57" s="10">
        <f t="shared" si="6"/>
        <v>-0.15120376404814992</v>
      </c>
      <c r="I57">
        <f t="shared" si="2"/>
        <v>-0.90722258428889946</v>
      </c>
      <c r="K57">
        <f t="shared" si="3"/>
        <v>-0.15123227949289891</v>
      </c>
      <c r="M57">
        <f t="shared" si="4"/>
        <v>-0.15123227949289891</v>
      </c>
      <c r="N57" s="13">
        <f t="shared" si="5"/>
        <v>8.1313058923295046E-10</v>
      </c>
      <c r="O57" s="13">
        <v>1</v>
      </c>
    </row>
    <row r="58" spans="4:21" x14ac:dyDescent="0.4">
      <c r="D58" s="6">
        <v>-0.219999999999999</v>
      </c>
      <c r="E58" s="7">
        <f t="shared" si="0"/>
        <v>-0.97167156558836776</v>
      </c>
      <c r="G58">
        <f t="shared" si="1"/>
        <v>1.860325289271155</v>
      </c>
      <c r="H58" s="10">
        <f t="shared" si="6"/>
        <v>-0.15212394807038057</v>
      </c>
      <c r="I58">
        <f t="shared" si="2"/>
        <v>-0.91274368842228348</v>
      </c>
      <c r="K58">
        <f t="shared" si="3"/>
        <v>-0.15214881547018821</v>
      </c>
      <c r="M58">
        <f t="shared" si="4"/>
        <v>-0.15214881547018821</v>
      </c>
      <c r="N58" s="13">
        <f t="shared" si="5"/>
        <v>6.1838757319317246E-10</v>
      </c>
      <c r="O58" s="13">
        <v>1</v>
      </c>
    </row>
    <row r="59" spans="4:21" x14ac:dyDescent="0.4">
      <c r="D59" s="6">
        <v>-0.19999999999999901</v>
      </c>
      <c r="E59" s="7">
        <f t="shared" si="0"/>
        <v>-0.97692463185847644</v>
      </c>
      <c r="G59">
        <f t="shared" si="1"/>
        <v>1.8619276947001386</v>
      </c>
      <c r="H59" s="10">
        <f t="shared" si="6"/>
        <v>-0.15294636297762385</v>
      </c>
      <c r="I59">
        <f t="shared" si="2"/>
        <v>-0.91767817786574302</v>
      </c>
      <c r="K59">
        <f t="shared" si="3"/>
        <v>-0.15296779473339028</v>
      </c>
      <c r="M59">
        <f t="shared" si="4"/>
        <v>-0.15296779473339028</v>
      </c>
      <c r="N59" s="13">
        <f t="shared" si="5"/>
        <v>4.5932015523224222E-10</v>
      </c>
      <c r="O59" s="13">
        <v>1</v>
      </c>
    </row>
    <row r="60" spans="4:21" x14ac:dyDescent="0.4">
      <c r="D60" s="6">
        <v>-0.17999999999999899</v>
      </c>
      <c r="E60" s="7">
        <f t="shared" si="0"/>
        <v>-0.98157705784908567</v>
      </c>
      <c r="G60">
        <f t="shared" si="1"/>
        <v>1.863530100129122</v>
      </c>
      <c r="H60" s="10">
        <f t="shared" si="6"/>
        <v>-0.15367474223133615</v>
      </c>
      <c r="I60">
        <f t="shared" si="2"/>
        <v>-0.92204845338801689</v>
      </c>
      <c r="K60">
        <f t="shared" si="3"/>
        <v>-0.15369294681698167</v>
      </c>
      <c r="M60">
        <f t="shared" si="4"/>
        <v>-0.15369294681698167</v>
      </c>
      <c r="N60" s="13">
        <f t="shared" si="5"/>
        <v>3.3140693852528991E-10</v>
      </c>
      <c r="O60" s="13">
        <v>1</v>
      </c>
    </row>
    <row r="61" spans="4:21" x14ac:dyDescent="0.4">
      <c r="D61" s="6">
        <v>-0.159999999999999</v>
      </c>
      <c r="E61" s="7">
        <f t="shared" si="0"/>
        <v>-0.98565193987322175</v>
      </c>
      <c r="G61">
        <f t="shared" si="1"/>
        <v>1.8651325055581056</v>
      </c>
      <c r="H61" s="10">
        <f t="shared" si="6"/>
        <v>-0.1543127017676505</v>
      </c>
      <c r="I61">
        <f t="shared" si="2"/>
        <v>-0.92587621060590297</v>
      </c>
      <c r="K61">
        <f t="shared" si="3"/>
        <v>-0.15432788312976919</v>
      </c>
      <c r="M61">
        <f t="shared" si="4"/>
        <v>-0.15432788312976919</v>
      </c>
      <c r="N61" s="13">
        <f t="shared" si="5"/>
        <v>2.3047375577907317E-10</v>
      </c>
      <c r="O61" s="13">
        <v>1</v>
      </c>
    </row>
    <row r="62" spans="4:21" x14ac:dyDescent="0.4">
      <c r="D62" s="6">
        <v>-0.13999999999999899</v>
      </c>
      <c r="E62" s="7">
        <f t="shared" si="0"/>
        <v>-0.98917164541311486</v>
      </c>
      <c r="G62">
        <f t="shared" si="1"/>
        <v>1.866734910987089</v>
      </c>
      <c r="H62" s="10">
        <f t="shared" si="6"/>
        <v>-0.15486374341766473</v>
      </c>
      <c r="I62">
        <f t="shared" si="2"/>
        <v>-0.92918246050598841</v>
      </c>
      <c r="K62">
        <f t="shared" si="3"/>
        <v>-0.1548761004461176</v>
      </c>
      <c r="M62">
        <f t="shared" si="4"/>
        <v>-0.1548761004461176</v>
      </c>
      <c r="N62" s="13">
        <f t="shared" si="5"/>
        <v>1.5269615218502805E-10</v>
      </c>
      <c r="O62" s="13">
        <v>1</v>
      </c>
    </row>
    <row r="63" spans="4:21" x14ac:dyDescent="0.4">
      <c r="D63" s="6">
        <v>-0.119999999999999</v>
      </c>
      <c r="E63" s="7">
        <f t="shared" si="0"/>
        <v>-0.99215783435789684</v>
      </c>
      <c r="G63">
        <f t="shared" si="1"/>
        <v>1.8683373164160726</v>
      </c>
      <c r="H63" s="10">
        <f t="shared" si="6"/>
        <v>-0.15533125823239466</v>
      </c>
      <c r="I63">
        <f t="shared" si="2"/>
        <v>-0.9319875493943679</v>
      </c>
      <c r="K63">
        <f t="shared" si="3"/>
        <v>-0.1553409842970869</v>
      </c>
      <c r="M63">
        <f t="shared" si="4"/>
        <v>-0.1553409842970869</v>
      </c>
      <c r="N63" s="13">
        <f t="shared" si="5"/>
        <v>9.4596334397622869E-11</v>
      </c>
      <c r="O63" s="13">
        <v>1</v>
      </c>
    </row>
    <row r="64" spans="4:21" x14ac:dyDescent="0.4">
      <c r="D64" s="6">
        <v>-9.9999999999999006E-2</v>
      </c>
      <c r="E64" s="7">
        <f t="shared" si="0"/>
        <v>-0.99463147964883747</v>
      </c>
      <c r="G64">
        <f t="shared" si="1"/>
        <v>1.869939721845056</v>
      </c>
      <c r="H64" s="10">
        <f t="shared" si="6"/>
        <v>-0.15571852971497194</v>
      </c>
      <c r="I64">
        <f t="shared" si="2"/>
        <v>-0.93431117828983168</v>
      </c>
      <c r="K64">
        <f t="shared" si="3"/>
        <v>-0.15572581226430007</v>
      </c>
      <c r="M64">
        <f t="shared" si="4"/>
        <v>-0.15572581226430007</v>
      </c>
      <c r="N64" s="13">
        <f t="shared" si="5"/>
        <v>5.3035524716732342E-11</v>
      </c>
      <c r="O64" s="13">
        <v>1</v>
      </c>
    </row>
    <row r="65" spans="3:16" x14ac:dyDescent="0.4">
      <c r="D65" s="6">
        <v>-7.9999999999999002E-2</v>
      </c>
      <c r="E65" s="7">
        <f t="shared" si="0"/>
        <v>-0.99661288734817499</v>
      </c>
      <c r="G65">
        <f t="shared" si="1"/>
        <v>1.8715421272740393</v>
      </c>
      <c r="H65" s="10">
        <f t="shared" si="6"/>
        <v>-0.15602873696260067</v>
      </c>
      <c r="I65">
        <f t="shared" si="2"/>
        <v>-0.936172421775604</v>
      </c>
      <c r="K65">
        <f t="shared" si="3"/>
        <v>-0.15603375717929704</v>
      </c>
      <c r="M65">
        <f t="shared" si="4"/>
        <v>-0.15603375717929704</v>
      </c>
      <c r="N65" s="13">
        <f t="shared" si="5"/>
        <v>2.5202575678587753E-11</v>
      </c>
      <c r="O65" s="13">
        <v>1</v>
      </c>
    </row>
    <row r="66" spans="3:16" x14ac:dyDescent="0.4">
      <c r="D66" s="6">
        <v>-5.9999999999999103E-2</v>
      </c>
      <c r="E66" s="7">
        <f t="shared" si="0"/>
        <v>-0.99812171614715162</v>
      </c>
      <c r="G66">
        <f t="shared" si="1"/>
        <v>1.8731445327030229</v>
      </c>
      <c r="H66" s="10">
        <f t="shared" si="6"/>
        <v>-0.15626495772071622</v>
      </c>
      <c r="I66">
        <f t="shared" si="2"/>
        <v>-0.93758974632429726</v>
      </c>
      <c r="K66">
        <f t="shared" si="3"/>
        <v>-0.15626789023104268</v>
      </c>
      <c r="M66">
        <f t="shared" si="4"/>
        <v>-0.15626789023104268</v>
      </c>
      <c r="N66" s="13">
        <f t="shared" si="5"/>
        <v>8.599616814787519E-12</v>
      </c>
      <c r="O66" s="13">
        <v>1</v>
      </c>
    </row>
    <row r="67" spans="3:16" x14ac:dyDescent="0.4">
      <c r="D67" s="6">
        <v>-3.9999999999999002E-2</v>
      </c>
      <c r="E67" s="7">
        <f t="shared" si="0"/>
        <v>-0.99917699632847168</v>
      </c>
      <c r="G67">
        <f t="shared" si="1"/>
        <v>1.8747469381320065</v>
      </c>
      <c r="H67" s="10">
        <f t="shared" si="6"/>
        <v>-0.15643017135172912</v>
      </c>
      <c r="I67">
        <f t="shared" si="2"/>
        <v>-0.9385810281103748</v>
      </c>
      <c r="K67">
        <f t="shared" si="3"/>
        <v>-0.15643118398418929</v>
      </c>
      <c r="M67">
        <f t="shared" si="4"/>
        <v>-0.15643118398418929</v>
      </c>
      <c r="N67" s="13">
        <f t="shared" si="5"/>
        <v>1.0254244993742607E-12</v>
      </c>
      <c r="O67" s="13">
        <v>1</v>
      </c>
    </row>
    <row r="68" spans="3:16" x14ac:dyDescent="0.4">
      <c r="D68" s="6">
        <v>-1.9999999999999001E-2</v>
      </c>
      <c r="E68" s="7">
        <f t="shared" si="0"/>
        <v>-0.99979714819798471</v>
      </c>
      <c r="G68">
        <f t="shared" si="1"/>
        <v>1.8763493435609899</v>
      </c>
      <c r="H68" s="10">
        <f t="shared" si="6"/>
        <v>-0.15652726172067125</v>
      </c>
      <c r="I68">
        <f t="shared" si="2"/>
        <v>-0.93916357032402753</v>
      </c>
      <c r="K68">
        <f t="shared" si="3"/>
        <v>-0.15652651531061537</v>
      </c>
      <c r="M68">
        <f t="shared" si="4"/>
        <v>-0.15652651531061537</v>
      </c>
      <c r="N68" s="13">
        <f t="shared" si="5"/>
        <v>5.5712797150991478E-9</v>
      </c>
      <c r="O68" s="13">
        <v>10000</v>
      </c>
    </row>
    <row r="69" spans="3:16" x14ac:dyDescent="0.4">
      <c r="C69" s="51" t="s">
        <v>43</v>
      </c>
      <c r="D69" s="52">
        <v>0</v>
      </c>
      <c r="E69" s="53">
        <f t="shared" si="0"/>
        <v>-1</v>
      </c>
      <c r="F69" s="51"/>
      <c r="G69" s="51">
        <f t="shared" si="1"/>
        <v>1.8779517489899733</v>
      </c>
      <c r="H69" s="54">
        <f t="shared" si="6"/>
        <v>-0.15655901999999999</v>
      </c>
      <c r="I69" s="51">
        <f t="shared" si="2"/>
        <v>-0.93935411999999996</v>
      </c>
      <c r="J69" s="51"/>
      <c r="K69">
        <f t="shared" si="3"/>
        <v>-0.15655666823669662</v>
      </c>
      <c r="M69">
        <f t="shared" si="4"/>
        <v>-0.15655666823669662</v>
      </c>
      <c r="N69" s="55">
        <f t="shared" si="5"/>
        <v>5.5307906351083342E-8</v>
      </c>
      <c r="O69" s="55">
        <v>10000</v>
      </c>
      <c r="P69" s="51" t="s">
        <v>44</v>
      </c>
    </row>
    <row r="70" spans="3:16" x14ac:dyDescent="0.4">
      <c r="D70" s="6">
        <v>0.02</v>
      </c>
      <c r="E70" s="7">
        <f t="shared" si="0"/>
        <v>-0.99980280533027688</v>
      </c>
      <c r="G70">
        <f t="shared" si="1"/>
        <v>1.8795541544189567</v>
      </c>
      <c r="H70" s="10">
        <f t="shared" si="6"/>
        <v>-0.15652814739575893</v>
      </c>
      <c r="I70">
        <f t="shared" si="2"/>
        <v>-0.93916888437455359</v>
      </c>
      <c r="K70">
        <f t="shared" si="3"/>
        <v>-0.15652433670869148</v>
      </c>
      <c r="M70">
        <f t="shared" si="4"/>
        <v>-0.15652433670869148</v>
      </c>
      <c r="N70" s="13">
        <f t="shared" si="5"/>
        <v>1.4521335926041869E-7</v>
      </c>
      <c r="O70" s="13">
        <v>10000</v>
      </c>
    </row>
    <row r="71" spans="3:16" x14ac:dyDescent="0.4">
      <c r="D71" s="6">
        <v>0.04</v>
      </c>
      <c r="E71" s="7">
        <f t="shared" si="0"/>
        <v>-0.99922226006033454</v>
      </c>
      <c r="G71">
        <f t="shared" si="1"/>
        <v>1.8811565598479403</v>
      </c>
      <c r="H71" s="10">
        <f t="shared" si="6"/>
        <v>-0.15643725779723111</v>
      </c>
      <c r="I71">
        <f t="shared" si="2"/>
        <v>-0.93862354678338666</v>
      </c>
      <c r="K71">
        <f t="shared" si="3"/>
        <v>-0.15643212727856112</v>
      </c>
      <c r="M71">
        <f t="shared" si="4"/>
        <v>-0.15643212727856112</v>
      </c>
      <c r="N71" s="13">
        <f t="shared" si="5"/>
        <v>2.6322221823094685E-11</v>
      </c>
      <c r="O71" s="13">
        <v>1</v>
      </c>
    </row>
    <row r="72" spans="3:16" x14ac:dyDescent="0.4">
      <c r="D72" s="6">
        <v>6.0000000000000102E-2</v>
      </c>
      <c r="E72" s="7">
        <f t="shared" si="0"/>
        <v>-0.99827451878638729</v>
      </c>
      <c r="G72">
        <f t="shared" si="1"/>
        <v>1.8827589652769237</v>
      </c>
      <c r="H72" s="10">
        <f t="shared" si="6"/>
        <v>-0.15628888035216837</v>
      </c>
      <c r="I72">
        <f t="shared" si="2"/>
        <v>-0.93773328211301021</v>
      </c>
      <c r="K72">
        <f t="shared" si="3"/>
        <v>-0.15628256171247415</v>
      </c>
      <c r="M72">
        <f t="shared" si="4"/>
        <v>-0.15628256171247415</v>
      </c>
      <c r="N72" s="13">
        <f t="shared" si="5"/>
        <v>3.9925207585365273E-11</v>
      </c>
      <c r="O72" s="13">
        <v>1</v>
      </c>
    </row>
    <row r="73" spans="3:16" x14ac:dyDescent="0.4">
      <c r="D73" s="6">
        <v>8.0000000000000099E-2</v>
      </c>
      <c r="E73" s="7">
        <f t="shared" si="0"/>
        <v>-0.99697521081584195</v>
      </c>
      <c r="G73">
        <f t="shared" si="1"/>
        <v>1.884361370705907</v>
      </c>
      <c r="H73" s="10">
        <f t="shared" si="6"/>
        <v>-0.15608546196962161</v>
      </c>
      <c r="I73">
        <f t="shared" si="2"/>
        <v>-0.93651277181772974</v>
      </c>
      <c r="K73">
        <f t="shared" si="3"/>
        <v>-0.15607807952418723</v>
      </c>
      <c r="M73">
        <f t="shared" si="4"/>
        <v>-0.15607807952418723</v>
      </c>
      <c r="N73" s="13">
        <f t="shared" si="5"/>
        <v>5.4500500591657816E-11</v>
      </c>
      <c r="O73" s="13">
        <v>1</v>
      </c>
    </row>
    <row r="74" spans="3:16" x14ac:dyDescent="0.4">
      <c r="D74" s="6">
        <v>0.1</v>
      </c>
      <c r="E74" s="7">
        <f t="shared" si="0"/>
        <v>-0.9953394557039591</v>
      </c>
      <c r="G74">
        <f t="shared" si="1"/>
        <v>1.8859637761348909</v>
      </c>
      <c r="H74" s="10">
        <f t="shared" si="6"/>
        <v>-0.15582936975234526</v>
      </c>
      <c r="I74">
        <f t="shared" si="2"/>
        <v>-0.93497621851407153</v>
      </c>
      <c r="K74">
        <f t="shared" si="3"/>
        <v>-0.15582104043542824</v>
      </c>
      <c r="M74">
        <f t="shared" si="4"/>
        <v>-0.15582104043542824</v>
      </c>
      <c r="N74" s="13">
        <f t="shared" si="5"/>
        <v>6.9377520304184995E-11</v>
      </c>
      <c r="O74" s="13">
        <v>1</v>
      </c>
    </row>
    <row r="75" spans="3:16" x14ac:dyDescent="0.4">
      <c r="D75" s="6">
        <v>0.12</v>
      </c>
      <c r="E75" s="7">
        <f t="shared" si="0"/>
        <v>-0.99338187835293923</v>
      </c>
      <c r="G75">
        <f t="shared" si="1"/>
        <v>1.887566181563874</v>
      </c>
      <c r="H75" s="10">
        <f t="shared" si="6"/>
        <v>-0.15552289336069536</v>
      </c>
      <c r="I75">
        <f t="shared" si="2"/>
        <v>-0.93313736016417215</v>
      </c>
      <c r="K75">
        <f t="shared" si="3"/>
        <v>-0.15551372676535105</v>
      </c>
      <c r="M75">
        <f t="shared" si="4"/>
        <v>-0.15551372676535105</v>
      </c>
      <c r="N75" s="13">
        <f t="shared" si="5"/>
        <v>8.4026470206262097E-11</v>
      </c>
      <c r="O75" s="13">
        <v>1</v>
      </c>
    </row>
    <row r="76" spans="3:16" x14ac:dyDescent="0.4">
      <c r="D76" s="6">
        <v>0.14000000000000001</v>
      </c>
      <c r="E76" s="7">
        <f t="shared" si="0"/>
        <v>-0.99111662368537157</v>
      </c>
      <c r="G76">
        <f t="shared" si="1"/>
        <v>1.8891685869928578</v>
      </c>
      <c r="H76" s="10">
        <f t="shared" si="6"/>
        <v>-0.15516824730989057</v>
      </c>
      <c r="I76">
        <f t="shared" si="2"/>
        <v>-0.93100948385934346</v>
      </c>
      <c r="K76">
        <f t="shared" si="3"/>
        <v>-0.15515834575106952</v>
      </c>
      <c r="M76">
        <f t="shared" si="4"/>
        <v>-0.15515834575106952</v>
      </c>
      <c r="N76" s="13">
        <f t="shared" si="5"/>
        <v>9.8040867086744603E-11</v>
      </c>
      <c r="O76" s="13">
        <v>1</v>
      </c>
    </row>
    <row r="77" spans="3:16" x14ac:dyDescent="0.4">
      <c r="D77" s="6">
        <v>0.16</v>
      </c>
      <c r="E77" s="7">
        <f t="shared" si="0"/>
        <v>-0.98855737090366735</v>
      </c>
      <c r="G77">
        <f t="shared" si="1"/>
        <v>1.8907709924218412</v>
      </c>
      <c r="H77" s="10">
        <f t="shared" si="6"/>
        <v>-0.15476757320245468</v>
      </c>
      <c r="I77">
        <f t="shared" si="2"/>
        <v>-0.92860543921472805</v>
      </c>
      <c r="K77">
        <f t="shared" si="3"/>
        <v>-0.15475703180122777</v>
      </c>
      <c r="M77">
        <f t="shared" si="4"/>
        <v>-0.15475703180122777</v>
      </c>
      <c r="N77" s="13">
        <f t="shared" si="5"/>
        <v>1.1112113982681778E-10</v>
      </c>
      <c r="O77" s="13">
        <v>1</v>
      </c>
    </row>
    <row r="78" spans="3:16" x14ac:dyDescent="0.4">
      <c r="D78" s="6">
        <v>0.18</v>
      </c>
      <c r="E78" s="7">
        <f t="shared" si="0"/>
        <v>-0.98571734734678207</v>
      </c>
      <c r="G78">
        <f t="shared" si="1"/>
        <v>1.8923733978508246</v>
      </c>
      <c r="H78" s="10">
        <f t="shared" si="6"/>
        <v>-0.15432294189761178</v>
      </c>
      <c r="I78">
        <f t="shared" si="2"/>
        <v>-0.92593765138567075</v>
      </c>
      <c r="K78">
        <f t="shared" si="3"/>
        <v>-0.15431184868450198</v>
      </c>
      <c r="M78">
        <f t="shared" si="4"/>
        <v>-0.15431184868450198</v>
      </c>
      <c r="N78" s="13">
        <f t="shared" si="5"/>
        <v>1.2305937709938054E-10</v>
      </c>
      <c r="O78" s="13">
        <v>1</v>
      </c>
    </row>
    <row r="79" spans="3:16" x14ac:dyDescent="0.4">
      <c r="D79" s="6">
        <v>0.2</v>
      </c>
      <c r="E79" s="7">
        <f t="shared" si="0"/>
        <v>-0.98260934195523975</v>
      </c>
      <c r="G79">
        <f t="shared" si="1"/>
        <v>1.8939758032798082</v>
      </c>
      <c r="H79" s="10">
        <f t="shared" si="6"/>
        <v>-0.15383635561935721</v>
      </c>
      <c r="I79">
        <f t="shared" si="2"/>
        <v>-0.92301813371614327</v>
      </c>
      <c r="K79">
        <f t="shared" si="3"/>
        <v>-0.15382479165488006</v>
      </c>
      <c r="M79">
        <f t="shared" si="4"/>
        <v>-0.15382479165488006</v>
      </c>
      <c r="N79" s="13">
        <f t="shared" si="5"/>
        <v>1.3372527442894938E-10</v>
      </c>
      <c r="O79" s="13">
        <v>1</v>
      </c>
    </row>
    <row r="80" spans="3:16" x14ac:dyDescent="0.4">
      <c r="D80" s="6">
        <v>0.22</v>
      </c>
      <c r="E80" s="7">
        <f t="shared" si="0"/>
        <v>-0.97924571835517205</v>
      </c>
      <c r="G80">
        <f t="shared" si="1"/>
        <v>1.8955782087087916</v>
      </c>
      <c r="H80" s="10">
        <f t="shared" si="6"/>
        <v>-0.15330975000488173</v>
      </c>
      <c r="I80">
        <f t="shared" si="2"/>
        <v>-0.91985850002929037</v>
      </c>
      <c r="K80">
        <f t="shared" si="3"/>
        <v>-0.15329778951551318</v>
      </c>
      <c r="M80">
        <f t="shared" si="4"/>
        <v>-0.15329778951551318</v>
      </c>
      <c r="N80" s="13">
        <f t="shared" si="5"/>
        <v>1.4305330593522116E-10</v>
      </c>
      <c r="O80" s="13">
        <v>1</v>
      </c>
    </row>
    <row r="81" spans="4:15" x14ac:dyDescent="0.4">
      <c r="D81" s="6">
        <v>0.24</v>
      </c>
      <c r="E81" s="7">
        <f t="shared" si="0"/>
        <v>-0.97563842757179953</v>
      </c>
      <c r="G81">
        <f t="shared" si="1"/>
        <v>1.8971806141377749</v>
      </c>
      <c r="H81" s="10">
        <f t="shared" si="6"/>
        <v>-0.15274499609498193</v>
      </c>
      <c r="I81">
        <f t="shared" si="2"/>
        <v>-0.9164699765698916</v>
      </c>
      <c r="K81">
        <f t="shared" si="3"/>
        <v>-0.15273270662288124</v>
      </c>
      <c r="M81">
        <f t="shared" si="4"/>
        <v>-0.15273270662288124</v>
      </c>
      <c r="N81" s="13">
        <f t="shared" si="5"/>
        <v>1.5103112451365103E-10</v>
      </c>
      <c r="O81" s="13">
        <v>1</v>
      </c>
    </row>
    <row r="82" spans="4:15" x14ac:dyDescent="0.4">
      <c r="D82" s="6">
        <v>0.26</v>
      </c>
      <c r="E82" s="7">
        <f t="shared" si="0"/>
        <v>-0.97179902038250987</v>
      </c>
      <c r="G82">
        <f t="shared" si="1"/>
        <v>1.8987830195667585</v>
      </c>
      <c r="H82" s="10">
        <f t="shared" si="6"/>
        <v>-0.15214390226804575</v>
      </c>
      <c r="I82">
        <f t="shared" si="2"/>
        <v>-0.9128634136082745</v>
      </c>
      <c r="K82">
        <f t="shared" si="3"/>
        <v>-0.15213134483296514</v>
      </c>
      <c r="M82">
        <f t="shared" si="4"/>
        <v>-0.15213134483296514</v>
      </c>
      <c r="N82" s="13">
        <f t="shared" si="5"/>
        <v>1.5768917580365443E-10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-0.96773865931940739</v>
      </c>
      <c r="G83">
        <f t="shared" si="1"/>
        <v>1.9003854249957419</v>
      </c>
      <c r="H83" s="10">
        <f t="shared" si="6"/>
        <v>-0.15150821611916029</v>
      </c>
      <c r="I83">
        <f t="shared" si="2"/>
        <v>-0.90904929671496171</v>
      </c>
      <c r="K83">
        <f t="shared" si="3"/>
        <v>-0.15149544539107526</v>
      </c>
      <c r="M83">
        <f t="shared" si="4"/>
        <v>-0.15149544539107526</v>
      </c>
      <c r="N83" s="13">
        <f t="shared" si="5"/>
        <v>1.6309149582182484E-10</v>
      </c>
      <c r="O83" s="13">
        <v>1</v>
      </c>
    </row>
    <row r="84" spans="4:15" x14ac:dyDescent="0.4">
      <c r="D84" s="6">
        <v>0.3</v>
      </c>
      <c r="E84" s="7">
        <f t="shared" si="7"/>
        <v>-0.96346813033095091</v>
      </c>
      <c r="G84">
        <f t="shared" ref="G84:G147" si="8">$E$11*(D84/$E$12+1)</f>
        <v>1.9019878304247253</v>
      </c>
      <c r="H84" s="10">
        <f t="shared" si="6"/>
        <v>-0.15083962628584593</v>
      </c>
      <c r="I84">
        <f t="shared" ref="I84:I147" si="9">H84*$E$6</f>
        <v>-0.90503775771507566</v>
      </c>
      <c r="K84">
        <f t="shared" ref="K84:K147" si="10">(1/2)*($L$9*$L$4*EXP(-$L$7*$O$6*(G84/$O$6-1))-($L$9*$L$6*EXP(-$L$5*$O$6*(G84/$O$6-1))))</f>
        <v>-0.15082669076693245</v>
      </c>
      <c r="M84">
        <f t="shared" ref="M84:M147" si="11">(1/2)*($L$9*$O$4*EXP(-$O$8*$O$6*(G84/$O$6-1))-($L$9*$O$7*EXP(-$O$5*$O$6*(G84/$O$6-1))))</f>
        <v>-0.15082669076693245</v>
      </c>
      <c r="N84" s="13">
        <f t="shared" ref="N84:N147" si="12">(M84-H84)^2*O84</f>
        <v>1.6732764956118532E-10</v>
      </c>
      <c r="O84" s="13">
        <v>1</v>
      </c>
    </row>
    <row r="85" spans="4:15" x14ac:dyDescent="0.4">
      <c r="D85" s="6">
        <v>0.32</v>
      </c>
      <c r="E85" s="7">
        <f t="shared" si="7"/>
        <v>-0.95899785411203986</v>
      </c>
      <c r="G85">
        <f t="shared" si="8"/>
        <v>1.9035902358537091</v>
      </c>
      <c r="H85" s="10">
        <f t="shared" ref="H85:H148" si="13">-(-$B$4)*(1+D85+$E$5*D85^3)*EXP(-D85)</f>
        <v>-0.15013976422188394</v>
      </c>
      <c r="I85">
        <f t="shared" si="9"/>
        <v>-0.90083858533130368</v>
      </c>
      <c r="K85">
        <f t="shared" si="10"/>
        <v>-0.15012670643655746</v>
      </c>
      <c r="M85">
        <f t="shared" si="11"/>
        <v>-0.15012670643655746</v>
      </c>
      <c r="N85" s="13">
        <f t="shared" si="12"/>
        <v>1.705057576324697E-10</v>
      </c>
      <c r="O85" s="13">
        <v>1</v>
      </c>
    </row>
    <row r="86" spans="4:15" x14ac:dyDescent="0.4">
      <c r="D86" s="6">
        <v>0.34</v>
      </c>
      <c r="E86" s="7">
        <f t="shared" si="7"/>
        <v>-0.95433789711165373</v>
      </c>
      <c r="G86">
        <f t="shared" si="8"/>
        <v>1.9051926412826923</v>
      </c>
      <c r="H86" s="10">
        <f t="shared" si="13"/>
        <v>-0.14941020592066132</v>
      </c>
      <c r="I86">
        <f t="shared" si="9"/>
        <v>-0.89646123552396784</v>
      </c>
      <c r="K86">
        <f t="shared" si="10"/>
        <v>-0.14939706261248395</v>
      </c>
      <c r="M86">
        <f t="shared" si="11"/>
        <v>-0.14939706261248395</v>
      </c>
      <c r="N86" s="13">
        <f t="shared" si="12"/>
        <v>1.7274654984520949E-10</v>
      </c>
      <c r="O86" s="13">
        <v>1</v>
      </c>
    </row>
    <row r="87" spans="4:15" x14ac:dyDescent="0.4">
      <c r="D87" s="6">
        <v>0.36</v>
      </c>
      <c r="E87" s="7">
        <f t="shared" si="7"/>
        <v>-0.94949798222690884</v>
      </c>
      <c r="G87">
        <f t="shared" si="8"/>
        <v>1.9067950467116761</v>
      </c>
      <c r="H87" s="10">
        <f t="shared" si="13"/>
        <v>-0.14865247358942227</v>
      </c>
      <c r="I87">
        <f t="shared" si="9"/>
        <v>-0.89191484153653366</v>
      </c>
      <c r="K87">
        <f t="shared" si="10"/>
        <v>-0.1486392759237547</v>
      </c>
      <c r="M87">
        <f t="shared" si="11"/>
        <v>-0.1486392759237547</v>
      </c>
      <c r="N87" s="13">
        <f t="shared" si="12"/>
        <v>1.7417837907293457E-10</v>
      </c>
      <c r="O87" s="13">
        <v>1</v>
      </c>
    </row>
    <row r="88" spans="4:15" x14ac:dyDescent="0.4">
      <c r="D88" s="6">
        <v>0.38</v>
      </c>
      <c r="E88" s="7">
        <f t="shared" si="7"/>
        <v>-0.94448749919216157</v>
      </c>
      <c r="G88">
        <f t="shared" si="8"/>
        <v>1.9083974521406595</v>
      </c>
      <c r="H88" s="10">
        <f t="shared" si="13"/>
        <v>-0.1478680372757756</v>
      </c>
      <c r="I88">
        <f t="shared" si="9"/>
        <v>-0.88720822365465368</v>
      </c>
      <c r="K88">
        <f t="shared" si="10"/>
        <v>-0.14785481104714029</v>
      </c>
      <c r="M88">
        <f t="shared" si="11"/>
        <v>-0.14785481104714029</v>
      </c>
      <c r="N88" s="13">
        <f t="shared" si="12"/>
        <v>1.749331239134995E-10</v>
      </c>
      <c r="O88" s="13">
        <v>1</v>
      </c>
    </row>
    <row r="89" spans="4:15" x14ac:dyDescent="0.4">
      <c r="D89" s="6">
        <v>0.4</v>
      </c>
      <c r="E89" s="7">
        <f t="shared" si="7"/>
        <v>-0.93931551467154795</v>
      </c>
      <c r="G89">
        <f t="shared" si="8"/>
        <v>1.9099998575696429</v>
      </c>
      <c r="H89" s="10">
        <f t="shared" si="13"/>
        <v>-0.14705831644777315</v>
      </c>
      <c r="I89">
        <f t="shared" si="9"/>
        <v>-0.88234989868663893</v>
      </c>
      <c r="K89">
        <f t="shared" si="10"/>
        <v>-0.14704508229095528</v>
      </c>
      <c r="M89">
        <f t="shared" si="11"/>
        <v>-0.14704508229095528</v>
      </c>
      <c r="N89" s="13">
        <f t="shared" si="12"/>
        <v>1.7514290667984546E-10</v>
      </c>
      <c r="O89" s="13">
        <v>1</v>
      </c>
    </row>
    <row r="90" spans="4:15" x14ac:dyDescent="0.4">
      <c r="D90" s="6">
        <v>0.42</v>
      </c>
      <c r="E90" s="7">
        <f t="shared" si="7"/>
        <v>-0.93399078206313568</v>
      </c>
      <c r="G90">
        <f t="shared" si="8"/>
        <v>1.9116022629986265</v>
      </c>
      <c r="H90" s="10">
        <f t="shared" si="13"/>
        <v>-0.14622468152883811</v>
      </c>
      <c r="I90">
        <f t="shared" si="9"/>
        <v>-0.87734808917302864</v>
      </c>
      <c r="K90">
        <f t="shared" si="10"/>
        <v>-0.14621145513283024</v>
      </c>
      <c r="M90">
        <f t="shared" si="11"/>
        <v>-0.14621145513283024</v>
      </c>
      <c r="N90" s="13">
        <f t="shared" si="12"/>
        <v>1.7493755135701152E-10</v>
      </c>
      <c r="O90" s="13">
        <v>1</v>
      </c>
    </row>
    <row r="91" spans="4:15" x14ac:dyDescent="0.4">
      <c r="D91" s="6">
        <v>0.44</v>
      </c>
      <c r="E91" s="7">
        <f t="shared" si="7"/>
        <v>-0.9285217510226349</v>
      </c>
      <c r="G91">
        <f t="shared" si="8"/>
        <v>1.9132046684276098</v>
      </c>
      <c r="H91" s="10">
        <f t="shared" si="13"/>
        <v>-0.1453684553887877</v>
      </c>
      <c r="I91">
        <f t="shared" si="9"/>
        <v>-0.87221073233272617</v>
      </c>
      <c r="K91">
        <f t="shared" si="10"/>
        <v>-0.14535524771274294</v>
      </c>
      <c r="M91">
        <f t="shared" si="11"/>
        <v>-0.14535524771274294</v>
      </c>
      <c r="N91" s="13">
        <f t="shared" si="12"/>
        <v>1.7444270650340715E-10</v>
      </c>
      <c r="O91" s="13">
        <v>1</v>
      </c>
    </row>
    <row r="92" spans="4:15" x14ac:dyDescent="0.4">
      <c r="D92" s="6">
        <v>0.46</v>
      </c>
      <c r="E92" s="7">
        <f t="shared" si="7"/>
        <v>-0.92291657671440541</v>
      </c>
      <c r="G92">
        <f t="shared" si="8"/>
        <v>1.9148070738565932</v>
      </c>
      <c r="H92" s="10">
        <f t="shared" si="13"/>
        <v>-0.14449091479216214</v>
      </c>
      <c r="I92">
        <f t="shared" si="9"/>
        <v>-0.86694548875297284</v>
      </c>
      <c r="K92">
        <f t="shared" si="10"/>
        <v>-0.14447773228258443</v>
      </c>
      <c r="M92">
        <f t="shared" si="11"/>
        <v>-0.14447773228258443</v>
      </c>
      <c r="N92" s="13">
        <f t="shared" si="12"/>
        <v>1.7377855876651687E-10</v>
      </c>
      <c r="O92" s="13">
        <v>1</v>
      </c>
    </row>
    <row r="93" spans="4:15" x14ac:dyDescent="0.4">
      <c r="D93" s="6">
        <v>0.48</v>
      </c>
      <c r="E93" s="7">
        <f t="shared" si="7"/>
        <v>-0.91718312879729214</v>
      </c>
      <c r="G93">
        <f t="shared" si="8"/>
        <v>1.9164094792855768</v>
      </c>
      <c r="H93" s="10">
        <f t="shared" si="13"/>
        <v>-0.14359329180503783</v>
      </c>
      <c r="I93">
        <f t="shared" si="9"/>
        <v>-0.86155975083022696</v>
      </c>
      <c r="K93">
        <f t="shared" si="10"/>
        <v>-0.14358013661349878</v>
      </c>
      <c r="M93">
        <f t="shared" si="11"/>
        <v>-0.14358013661349878</v>
      </c>
      <c r="N93" s="13">
        <f t="shared" si="12"/>
        <v>1.7305906442907471E-10</v>
      </c>
      <c r="O93" s="13">
        <v>1</v>
      </c>
    </row>
    <row r="94" spans="4:15" x14ac:dyDescent="0.4">
      <c r="D94" s="6">
        <v>0.5</v>
      </c>
      <c r="E94" s="7">
        <f t="shared" si="7"/>
        <v>-0.91132900015261253</v>
      </c>
      <c r="G94">
        <f t="shared" si="8"/>
        <v>1.9180118847145602</v>
      </c>
      <c r="H94" s="10">
        <f t="shared" si="13"/>
        <v>-0.14267677516147287</v>
      </c>
      <c r="I94">
        <f t="shared" si="9"/>
        <v>-0.85606065096883721</v>
      </c>
      <c r="K94">
        <f t="shared" si="10"/>
        <v>-0.14266364536219622</v>
      </c>
      <c r="M94">
        <f t="shared" si="11"/>
        <v>-0.14266364536219622</v>
      </c>
      <c r="N94" s="13">
        <f t="shared" si="12"/>
        <v>1.7239162904500022E-10</v>
      </c>
      <c r="O94" s="13">
        <v>1</v>
      </c>
    </row>
    <row r="95" spans="4:15" x14ac:dyDescent="0.4">
      <c r="D95" s="6">
        <v>0.52</v>
      </c>
      <c r="E95" s="7">
        <f t="shared" si="7"/>
        <v>-0.9053615153614285</v>
      </c>
      <c r="G95">
        <f t="shared" si="8"/>
        <v>1.919614290143544</v>
      </c>
      <c r="H95" s="10">
        <f t="shared" si="13"/>
        <v>-0.14174251159070017</v>
      </c>
      <c r="I95">
        <f t="shared" si="9"/>
        <v>-0.85045506954420103</v>
      </c>
      <c r="K95">
        <f t="shared" si="10"/>
        <v>-0.14172940139741019</v>
      </c>
      <c r="M95">
        <f t="shared" si="11"/>
        <v>-0.14172940139741019</v>
      </c>
      <c r="N95" s="13">
        <f t="shared" si="12"/>
        <v>1.7187716810058361E-10</v>
      </c>
      <c r="O95" s="13">
        <v>1</v>
      </c>
    </row>
    <row r="96" spans="4:15" x14ac:dyDescent="0.4">
      <c r="D96" s="6">
        <v>0.54</v>
      </c>
      <c r="E96" s="7">
        <f t="shared" si="7"/>
        <v>-0.89928773893803826</v>
      </c>
      <c r="G96">
        <f t="shared" si="8"/>
        <v>1.9212166955725274</v>
      </c>
      <c r="H96" s="10">
        <f t="shared" si="13"/>
        <v>-0.14079160710615513</v>
      </c>
      <c r="I96">
        <f t="shared" si="9"/>
        <v>-0.84474964263693075</v>
      </c>
      <c r="K96">
        <f t="shared" si="10"/>
        <v>-0.14077850708763356</v>
      </c>
      <c r="M96">
        <f t="shared" si="11"/>
        <v>-0.14077850708763356</v>
      </c>
      <c r="N96" s="13">
        <f t="shared" si="12"/>
        <v>1.7161048526524873E-10</v>
      </c>
      <c r="O96" s="13">
        <v>1</v>
      </c>
    </row>
    <row r="97" spans="4:15" x14ac:dyDescent="0.4">
      <c r="D97" s="6">
        <v>0.56000000000000005</v>
      </c>
      <c r="E97" s="7">
        <f t="shared" si="7"/>
        <v>-0.8931144833264415</v>
      </c>
      <c r="G97">
        <f t="shared" si="8"/>
        <v>1.9228191010015105</v>
      </c>
      <c r="H97" s="10">
        <f t="shared" si="13"/>
        <v>-0.13982512825739402</v>
      </c>
      <c r="I97">
        <f t="shared" si="9"/>
        <v>-0.83895076954436409</v>
      </c>
      <c r="K97">
        <f t="shared" si="10"/>
        <v>-0.13981202555123823</v>
      </c>
      <c r="M97">
        <f t="shared" si="11"/>
        <v>-0.13981202555123823</v>
      </c>
      <c r="N97" s="13">
        <f t="shared" si="12"/>
        <v>1.7168090860491346E-10</v>
      </c>
      <c r="O97" s="13">
        <v>1</v>
      </c>
    </row>
    <row r="98" spans="4:15" x14ac:dyDescent="0.4">
      <c r="D98" s="6">
        <v>0.57999999999999996</v>
      </c>
      <c r="E98" s="7">
        <f t="shared" si="7"/>
        <v>-0.88684831666634423</v>
      </c>
      <c r="G98">
        <f t="shared" si="8"/>
        <v>1.9244215064304944</v>
      </c>
      <c r="H98" s="10">
        <f t="shared" si="13"/>
        <v>-0.1388441033459325</v>
      </c>
      <c r="I98">
        <f t="shared" si="9"/>
        <v>-0.83306462007559501</v>
      </c>
      <c r="K98">
        <f t="shared" si="10"/>
        <v>-0.13883098187004878</v>
      </c>
      <c r="M98">
        <f t="shared" si="11"/>
        <v>-0.13883098187004878</v>
      </c>
      <c r="N98" s="13">
        <f t="shared" si="12"/>
        <v>1.7217312936720672E-10</v>
      </c>
      <c r="O98" s="13">
        <v>1</v>
      </c>
    </row>
    <row r="99" spans="4:15" x14ac:dyDescent="0.4">
      <c r="D99" s="6">
        <v>0.6</v>
      </c>
      <c r="E99" s="7">
        <f t="shared" si="7"/>
        <v>-0.88049557033509873</v>
      </c>
      <c r="G99">
        <f t="shared" si="8"/>
        <v>1.9260239118594777</v>
      </c>
      <c r="H99" s="10">
        <f t="shared" si="13"/>
        <v>-0.13784952360600411</v>
      </c>
      <c r="I99">
        <f t="shared" si="9"/>
        <v>-0.82709714163602466</v>
      </c>
      <c r="K99">
        <f t="shared" si="10"/>
        <v>-0.13783636426741691</v>
      </c>
      <c r="M99">
        <f t="shared" si="11"/>
        <v>-0.13783636426741691</v>
      </c>
      <c r="N99" s="13">
        <f t="shared" si="12"/>
        <v>1.731681920525352E-10</v>
      </c>
      <c r="O99" s="13">
        <v>1</v>
      </c>
    </row>
    <row r="100" spans="4:15" x14ac:dyDescent="0.4">
      <c r="D100" s="6">
        <v>0.62</v>
      </c>
      <c r="E100" s="7">
        <f t="shared" si="7"/>
        <v>-0.87406234627179491</v>
      </c>
      <c r="G100">
        <f t="shared" si="8"/>
        <v>1.9276263172884611</v>
      </c>
      <c r="H100" s="10">
        <f t="shared" si="13"/>
        <v>-0.13684234435121287</v>
      </c>
      <c r="I100">
        <f t="shared" si="9"/>
        <v>-0.82105406610727716</v>
      </c>
      <c r="K100">
        <f t="shared" si="10"/>
        <v>-0.13682912525180438</v>
      </c>
      <c r="M100">
        <f t="shared" si="11"/>
        <v>-0.13682912525180438</v>
      </c>
      <c r="N100" s="13">
        <f t="shared" si="12"/>
        <v>1.747445891715459E-10</v>
      </c>
      <c r="O100" s="13">
        <v>1</v>
      </c>
    </row>
    <row r="101" spans="4:15" x14ac:dyDescent="0.4">
      <c r="D101" s="6">
        <v>0.64</v>
      </c>
      <c r="E101" s="7">
        <f t="shared" si="7"/>
        <v>-0.86755452408955613</v>
      </c>
      <c r="G101">
        <f t="shared" si="8"/>
        <v>1.9292287227174447</v>
      </c>
      <c r="H101" s="10">
        <f t="shared" si="13"/>
        <v>-0.13582348608802727</v>
      </c>
      <c r="I101">
        <f t="shared" si="9"/>
        <v>-0.81494091652816358</v>
      </c>
      <c r="K101">
        <f t="shared" si="10"/>
        <v>-0.13581018272686163</v>
      </c>
      <c r="M101">
        <f t="shared" si="11"/>
        <v>-0.13581018272686163</v>
      </c>
      <c r="N101" s="13">
        <f t="shared" si="12"/>
        <v>1.769794183035977E-10</v>
      </c>
      <c r="O101" s="13">
        <v>1</v>
      </c>
    </row>
    <row r="102" spans="4:15" x14ac:dyDescent="0.4">
      <c r="D102" s="6">
        <v>0.66</v>
      </c>
      <c r="E102" s="7">
        <f t="shared" si="7"/>
        <v>-0.86097776798192727</v>
      </c>
      <c r="G102">
        <f t="shared" si="8"/>
        <v>1.9308311281464281</v>
      </c>
      <c r="H102" s="10">
        <f t="shared" si="13"/>
        <v>-0.13479383559703792</v>
      </c>
      <c r="I102">
        <f t="shared" si="9"/>
        <v>-0.80876301358222746</v>
      </c>
      <c r="K102">
        <f t="shared" si="10"/>
        <v>-0.13478042106896068</v>
      </c>
      <c r="M102">
        <f t="shared" si="11"/>
        <v>-0.13478042106896068</v>
      </c>
      <c r="N102" s="13">
        <f t="shared" si="12"/>
        <v>1.7994956353500597E-10</v>
      </c>
      <c r="O102" s="13">
        <v>1</v>
      </c>
    </row>
    <row r="103" spans="4:15" x14ac:dyDescent="0.4">
      <c r="D103" s="6">
        <v>0.68</v>
      </c>
      <c r="E103" s="7">
        <f t="shared" si="7"/>
        <v>-0.85433753342908558</v>
      </c>
      <c r="G103">
        <f t="shared" si="8"/>
        <v>1.9324335335754115</v>
      </c>
      <c r="H103" s="10">
        <f t="shared" si="13"/>
        <v>-0.13375424698287489</v>
      </c>
      <c r="I103">
        <f t="shared" si="9"/>
        <v>-0.80252548189724937</v>
      </c>
      <c r="K103">
        <f t="shared" si="10"/>
        <v>-0.13374069217310783</v>
      </c>
      <c r="M103">
        <f t="shared" si="11"/>
        <v>-0.13374069217310783</v>
      </c>
      <c r="N103" s="13">
        <f t="shared" si="12"/>
        <v>1.8373286782112873E-10</v>
      </c>
      <c r="O103" s="13">
        <v>1</v>
      </c>
    </row>
    <row r="104" spans="4:15" x14ac:dyDescent="0.4">
      <c r="D104" s="6">
        <v>0.7</v>
      </c>
      <c r="E104" s="7">
        <f t="shared" si="7"/>
        <v>-0.84763907370944391</v>
      </c>
      <c r="G104">
        <f t="shared" si="8"/>
        <v>1.9340359390043951</v>
      </c>
      <c r="H104" s="10">
        <f t="shared" si="13"/>
        <v>-0.13270554269365831</v>
      </c>
      <c r="I104">
        <f t="shared" si="9"/>
        <v>-0.79623325616194984</v>
      </c>
      <c r="K104">
        <f t="shared" si="10"/>
        <v>-0.1326918164681411</v>
      </c>
      <c r="M104">
        <f t="shared" si="11"/>
        <v>-0.1326918164681411</v>
      </c>
      <c r="N104" s="13">
        <f t="shared" si="12"/>
        <v>1.8840926694924383E-10</v>
      </c>
      <c r="O104" s="13">
        <v>1</v>
      </c>
    </row>
    <row r="105" spans="4:15" x14ac:dyDescent="0.4">
      <c r="D105" s="6">
        <v>0.72</v>
      </c>
      <c r="E105" s="7">
        <f t="shared" si="7"/>
        <v>-0.84088744622207556</v>
      </c>
      <c r="G105">
        <f t="shared" si="8"/>
        <v>1.9356383444333785</v>
      </c>
      <c r="H105" s="10">
        <f t="shared" si="13"/>
        <v>-0.13164851451083084</v>
      </c>
      <c r="I105">
        <f t="shared" si="9"/>
        <v>-0.78989108706498512</v>
      </c>
      <c r="K105">
        <f t="shared" si="10"/>
        <v>-0.13163458390209512</v>
      </c>
      <c r="M105">
        <f t="shared" si="11"/>
        <v>-0.13163458390209512</v>
      </c>
      <c r="N105" s="13">
        <f t="shared" si="12"/>
        <v>1.9406185974782498E-10</v>
      </c>
      <c r="O105" s="13">
        <v>1</v>
      </c>
    </row>
    <row r="106" spans="4:15" x14ac:dyDescent="0.4">
      <c r="D106" s="6">
        <v>0.74</v>
      </c>
      <c r="E106" s="7">
        <f t="shared" si="7"/>
        <v>-0.83408751862523134</v>
      </c>
      <c r="G106">
        <f t="shared" si="8"/>
        <v>1.9372407498623623</v>
      </c>
      <c r="H106" s="10">
        <f t="shared" si="13"/>
        <v>-0.13058392451019796</v>
      </c>
      <c r="I106">
        <f t="shared" si="9"/>
        <v>-0.78350354706118774</v>
      </c>
      <c r="K106">
        <f t="shared" si="10"/>
        <v>-0.13056975489857606</v>
      </c>
      <c r="M106">
        <f t="shared" si="11"/>
        <v>-0.13056975489857606</v>
      </c>
      <c r="N106" s="13">
        <f t="shared" si="12"/>
        <v>2.0077789351549306E-10</v>
      </c>
      <c r="O106" s="13">
        <v>1</v>
      </c>
    </row>
    <row r="107" spans="4:15" x14ac:dyDescent="0.4">
      <c r="D107" s="6">
        <v>0.76</v>
      </c>
      <c r="E107" s="7">
        <f t="shared" si="7"/>
        <v>-0.82724397479608569</v>
      </c>
      <c r="G107">
        <f t="shared" si="8"/>
        <v>1.9388431552913457</v>
      </c>
      <c r="H107" s="10">
        <f t="shared" si="13"/>
        <v>-0.12951250599497988</v>
      </c>
      <c r="I107">
        <f t="shared" si="9"/>
        <v>-0.77707503596987926</v>
      </c>
      <c r="K107">
        <f t="shared" si="10"/>
        <v>-0.12949806128498967</v>
      </c>
      <c r="M107">
        <f t="shared" si="11"/>
        <v>-0.12949806128498967</v>
      </c>
      <c r="N107" s="13">
        <f t="shared" si="12"/>
        <v>2.0864964670121076E-10</v>
      </c>
      <c r="O107" s="13">
        <v>1</v>
      </c>
    </row>
    <row r="108" spans="4:15" x14ac:dyDescent="0.4">
      <c r="D108" s="6">
        <v>0.78</v>
      </c>
      <c r="E108" s="7">
        <f t="shared" si="7"/>
        <v>-0.82036132061670475</v>
      </c>
      <c r="G108">
        <f t="shared" si="8"/>
        <v>1.9404455607203288</v>
      </c>
      <c r="H108" s="10">
        <f t="shared" si="13"/>
        <v>-0.12843496440165708</v>
      </c>
      <c r="I108">
        <f t="shared" si="9"/>
        <v>-0.77060978640994249</v>
      </c>
      <c r="K108">
        <f t="shared" si="10"/>
        <v>-0.12842020719341332</v>
      </c>
      <c r="M108">
        <f t="shared" si="11"/>
        <v>-0.12842020719341332</v>
      </c>
      <c r="N108" s="13">
        <f t="shared" si="12"/>
        <v>2.1777519514968926E-10</v>
      </c>
      <c r="O108" s="13">
        <v>1</v>
      </c>
    </row>
    <row r="109" spans="4:15" x14ac:dyDescent="0.4">
      <c r="D109" s="6">
        <v>0.8</v>
      </c>
      <c r="E109" s="7">
        <f t="shared" si="7"/>
        <v>-0.81344388959109482</v>
      </c>
      <c r="G109">
        <f t="shared" si="8"/>
        <v>1.9420479661493126</v>
      </c>
      <c r="H109" s="10">
        <f t="shared" si="13"/>
        <v>-0.12735197817937</v>
      </c>
      <c r="I109">
        <f t="shared" si="9"/>
        <v>-0.76411186907621997</v>
      </c>
      <c r="K109">
        <f t="shared" si="10"/>
        <v>-0.12733686993490761</v>
      </c>
      <c r="M109">
        <f t="shared" si="11"/>
        <v>-0.12733686993490761</v>
      </c>
      <c r="N109" s="13">
        <f t="shared" si="12"/>
        <v>2.2825905073505655E-10</v>
      </c>
      <c r="O109" s="13">
        <v>1</v>
      </c>
    </row>
    <row r="110" spans="4:15" x14ac:dyDescent="0.4">
      <c r="D110" s="6">
        <v>0.82</v>
      </c>
      <c r="E110" s="7">
        <f t="shared" si="7"/>
        <v>-0.80649584829805732</v>
      </c>
      <c r="G110">
        <f t="shared" si="8"/>
        <v>1.943650371578296</v>
      </c>
      <c r="H110" s="10">
        <f t="shared" si="13"/>
        <v>-0.12626419964361252</v>
      </c>
      <c r="I110">
        <f t="shared" si="9"/>
        <v>-0.75758519786167511</v>
      </c>
      <c r="K110">
        <f t="shared" si="10"/>
        <v>-0.12624870084802314</v>
      </c>
      <c r="M110">
        <f t="shared" si="11"/>
        <v>-0.12624870084802314</v>
      </c>
      <c r="N110" s="13">
        <f t="shared" si="12"/>
        <v>2.4021266472122491E-10</v>
      </c>
      <c r="O110" s="13">
        <v>1</v>
      </c>
    </row>
    <row r="111" spans="4:15" x14ac:dyDescent="0.4">
      <c r="D111" s="6">
        <v>0.84</v>
      </c>
      <c r="E111" s="7">
        <f t="shared" si="7"/>
        <v>-0.7995212016844504</v>
      </c>
      <c r="G111">
        <f t="shared" si="8"/>
        <v>1.9452527770072792</v>
      </c>
      <c r="H111" s="10">
        <f t="shared" si="13"/>
        <v>-0.1251722558049399</v>
      </c>
      <c r="I111">
        <f t="shared" si="9"/>
        <v>-0.75103353482963942</v>
      </c>
      <c r="K111">
        <f t="shared" si="10"/>
        <v>-0.12515632612223695</v>
      </c>
      <c r="M111">
        <f t="shared" si="11"/>
        <v>-0.12515632612223695</v>
      </c>
      <c r="N111" s="13">
        <f t="shared" si="12"/>
        <v>2.5375479101658762E-10</v>
      </c>
      <c r="O111" s="13">
        <v>1</v>
      </c>
    </row>
    <row r="112" spans="4:15" x14ac:dyDescent="0.4">
      <c r="D112" s="6">
        <v>0.86</v>
      </c>
      <c r="E112" s="7">
        <f t="shared" si="7"/>
        <v>-0.79252379820332819</v>
      </c>
      <c r="G112">
        <f t="shared" si="8"/>
        <v>1.946855182436263</v>
      </c>
      <c r="H112" s="10">
        <f t="shared" si="13"/>
        <v>-0.12407674917339083</v>
      </c>
      <c r="I112">
        <f t="shared" si="9"/>
        <v>-0.74446049504034495</v>
      </c>
      <c r="K112">
        <f t="shared" si="10"/>
        <v>-0.12406034759704673</v>
      </c>
      <c r="M112">
        <f t="shared" si="11"/>
        <v>-0.12406034759704673</v>
      </c>
      <c r="N112" s="13">
        <f t="shared" si="12"/>
        <v>2.6901170657123144E-7</v>
      </c>
      <c r="O112" s="13">
        <v>1000</v>
      </c>
    </row>
    <row r="113" spans="4:15" x14ac:dyDescent="0.4">
      <c r="D113" s="6">
        <v>0.88</v>
      </c>
      <c r="E113" s="7">
        <f t="shared" si="7"/>
        <v>-0.78550733480131119</v>
      </c>
      <c r="G113">
        <f t="shared" si="8"/>
        <v>1.9484575878652464</v>
      </c>
      <c r="H113" s="10">
        <f t="shared" si="13"/>
        <v>-0.12297825853930516</v>
      </c>
      <c r="I113">
        <f t="shared" si="9"/>
        <v>-0.73786955123583098</v>
      </c>
      <c r="K113">
        <f t="shared" si="10"/>
        <v>-0.12296134353741658</v>
      </c>
      <c r="M113">
        <f t="shared" si="11"/>
        <v>-0.12296134353741658</v>
      </c>
      <c r="N113" s="13">
        <f t="shared" si="12"/>
        <v>2.8611728889062648E-7</v>
      </c>
      <c r="O113" s="13">
        <v>1000</v>
      </c>
    </row>
    <row r="114" spans="4:15" x14ac:dyDescent="0.4">
      <c r="D114" s="6">
        <v>0.9</v>
      </c>
      <c r="E114" s="7">
        <f t="shared" si="7"/>
        <v>-0.77847536175941812</v>
      </c>
      <c r="G114">
        <f t="shared" si="8"/>
        <v>1.9500599932942302</v>
      </c>
      <c r="H114" s="10">
        <f t="shared" si="13"/>
        <v>-0.12187733973119998</v>
      </c>
      <c r="I114">
        <f t="shared" si="9"/>
        <v>-0.73126403838719989</v>
      </c>
      <c r="K114">
        <f t="shared" si="10"/>
        <v>-0.12185986938624782</v>
      </c>
      <c r="M114">
        <f t="shared" si="11"/>
        <v>-0.12185986938624782</v>
      </c>
      <c r="N114" s="13">
        <f t="shared" si="12"/>
        <v>3.0521295274731264E-7</v>
      </c>
      <c r="O114" s="13">
        <v>1000</v>
      </c>
    </row>
    <row r="115" spans="4:15" x14ac:dyDescent="0.4">
      <c r="D115" s="6">
        <v>0.92</v>
      </c>
      <c r="E115" s="7">
        <f t="shared" si="7"/>
        <v>-0.77143128739148048</v>
      </c>
      <c r="G115">
        <f t="shared" si="8"/>
        <v>1.9516623987232133</v>
      </c>
      <c r="H115" s="10">
        <f t="shared" si="13"/>
        <v>-0.12077452635134854</v>
      </c>
      <c r="I115">
        <f t="shared" si="9"/>
        <v>-0.72464715810809122</v>
      </c>
      <c r="K115">
        <f t="shared" si="10"/>
        <v>-0.1207564584945432</v>
      </c>
      <c r="M115">
        <f t="shared" si="11"/>
        <v>-0.1207564584945432</v>
      </c>
      <c r="N115" s="13">
        <f t="shared" si="12"/>
        <v>3.2644744953846988E-10</v>
      </c>
      <c r="O115" s="13">
        <v>1</v>
      </c>
    </row>
    <row r="116" spans="4:15" x14ac:dyDescent="0.4">
      <c r="D116" s="6">
        <v>0.94</v>
      </c>
      <c r="E116" s="7">
        <f t="shared" si="7"/>
        <v>-0.76437838260414381</v>
      </c>
      <c r="G116">
        <f t="shared" si="8"/>
        <v>1.9532648041521967</v>
      </c>
      <c r="H116" s="10">
        <f t="shared" si="13"/>
        <v>-0.11967033048968979</v>
      </c>
      <c r="I116">
        <f t="shared" si="9"/>
        <v>-0.71802198293813879</v>
      </c>
      <c r="K116">
        <f t="shared" si="10"/>
        <v>-0.11965162282989758</v>
      </c>
      <c r="M116">
        <f t="shared" si="11"/>
        <v>-0.11965162282989758</v>
      </c>
      <c r="N116" s="13">
        <f t="shared" si="12"/>
        <v>3.4997653490120805E-10</v>
      </c>
      <c r="O116" s="13">
        <v>1</v>
      </c>
    </row>
    <row r="117" spans="4:15" x14ac:dyDescent="0.4">
      <c r="D117" s="6">
        <v>0.96</v>
      </c>
      <c r="E117" s="7">
        <f t="shared" si="7"/>
        <v>-0.75731978532234878</v>
      </c>
      <c r="G117">
        <f t="shared" si="8"/>
        <v>1.9548672095811805</v>
      </c>
      <c r="H117" s="10">
        <f t="shared" si="13"/>
        <v>-0.1185652434166773</v>
      </c>
      <c r="I117">
        <f t="shared" si="9"/>
        <v>-0.71139146050006385</v>
      </c>
      <c r="K117">
        <f t="shared" si="10"/>
        <v>-0.11854585366394373</v>
      </c>
      <c r="M117">
        <f t="shared" si="11"/>
        <v>-0.11854585366394373</v>
      </c>
      <c r="N117" s="13">
        <f t="shared" si="12"/>
        <v>3.7596251106931331E-10</v>
      </c>
      <c r="O117" s="13">
        <v>1</v>
      </c>
    </row>
    <row r="118" spans="4:15" x14ac:dyDescent="0.4">
      <c r="D118" s="6">
        <v>0.98</v>
      </c>
      <c r="E118" s="7">
        <f t="shared" si="7"/>
        <v>-0.75025850478408929</v>
      </c>
      <c r="G118">
        <f t="shared" si="8"/>
        <v>1.9564696150101639</v>
      </c>
      <c r="H118" s="10">
        <f t="shared" si="13"/>
        <v>-0.11745973625566232</v>
      </c>
      <c r="I118">
        <f t="shared" si="9"/>
        <v>-0.70475841753397395</v>
      </c>
      <c r="K118">
        <f t="shared" si="10"/>
        <v>-0.11743962223935192</v>
      </c>
      <c r="M118">
        <f t="shared" si="11"/>
        <v>-0.11743962223935192</v>
      </c>
      <c r="N118" s="13">
        <f t="shared" si="12"/>
        <v>4.0457365213500135E-10</v>
      </c>
      <c r="O118" s="13">
        <v>1</v>
      </c>
    </row>
    <row r="119" spans="4:15" x14ac:dyDescent="0.4">
      <c r="D119" s="6">
        <v>1</v>
      </c>
      <c r="E119" s="7">
        <f t="shared" si="7"/>
        <v>-0.74319742570812608</v>
      </c>
      <c r="G119">
        <f t="shared" si="8"/>
        <v>1.9580720204391471</v>
      </c>
      <c r="H119" s="10">
        <f t="shared" si="13"/>
        <v>-0.11635426063538704</v>
      </c>
      <c r="I119">
        <f t="shared" si="9"/>
        <v>-0.69812556381232227</v>
      </c>
      <c r="K119">
        <f t="shared" si="10"/>
        <v>-0.1163333804169762</v>
      </c>
      <c r="M119">
        <f t="shared" si="11"/>
        <v>-0.1163333804169762</v>
      </c>
      <c r="N119" s="13">
        <f t="shared" si="12"/>
        <v>4.35983520884047E-10</v>
      </c>
      <c r="O119" s="13">
        <v>1</v>
      </c>
    </row>
    <row r="120" spans="4:15" x14ac:dyDescent="0.4">
      <c r="D120" s="6">
        <v>1.02</v>
      </c>
      <c r="E120" s="7">
        <f t="shared" si="7"/>
        <v>-0.73613931233824748</v>
      </c>
      <c r="G120">
        <f t="shared" si="8"/>
        <v>1.9596744258681309</v>
      </c>
      <c r="H120" s="10">
        <f t="shared" si="13"/>
        <v>-0.11524924932314992</v>
      </c>
      <c r="I120">
        <f t="shared" si="9"/>
        <v>-0.69149549593889947</v>
      </c>
      <c r="K120">
        <f t="shared" si="10"/>
        <v>-0.1152275613037147</v>
      </c>
      <c r="M120">
        <f t="shared" si="11"/>
        <v>-0.1152275613037147</v>
      </c>
      <c r="N120" s="13">
        <f t="shared" si="12"/>
        <v>4.7037018702261655E-10</v>
      </c>
      <c r="O120" s="13">
        <v>1</v>
      </c>
    </row>
    <row r="121" spans="4:15" x14ac:dyDescent="0.4">
      <c r="D121" s="6">
        <v>1.04</v>
      </c>
      <c r="E121" s="7">
        <f t="shared" si="7"/>
        <v>-0.72908681236756079</v>
      </c>
      <c r="G121">
        <f t="shared" si="8"/>
        <v>1.9612768312971143</v>
      </c>
      <c r="H121" s="10">
        <f t="shared" si="13"/>
        <v>-0.11414511683918918</v>
      </c>
      <c r="I121">
        <f t="shared" si="9"/>
        <v>-0.68487070103513514</v>
      </c>
      <c r="K121">
        <f t="shared" si="10"/>
        <v>-0.11412257986164345</v>
      </c>
      <c r="M121">
        <f t="shared" si="11"/>
        <v>-0.11412257986164345</v>
      </c>
      <c r="N121" s="13">
        <f t="shared" si="12"/>
        <v>5.0791535689666955E-10</v>
      </c>
      <c r="O121" s="13">
        <v>1</v>
      </c>
    </row>
    <row r="122" spans="4:15" x14ac:dyDescent="0.4">
      <c r="D122" s="6">
        <v>1.06</v>
      </c>
      <c r="E122" s="7">
        <f t="shared" si="7"/>
        <v>-0.7220424607462087</v>
      </c>
      <c r="G122">
        <f t="shared" si="8"/>
        <v>1.9628792367260974</v>
      </c>
      <c r="H122" s="10">
        <f t="shared" si="13"/>
        <v>-0.1130422600528149</v>
      </c>
      <c r="I122">
        <f t="shared" si="9"/>
        <v>-0.67825356031688933</v>
      </c>
      <c r="K122">
        <f t="shared" si="10"/>
        <v>-0.11301883349895775</v>
      </c>
      <c r="M122">
        <f t="shared" si="11"/>
        <v>-0.11301883349895775</v>
      </c>
      <c r="N122" s="13">
        <f t="shared" si="12"/>
        <v>5.4880342562183929E-10</v>
      </c>
      <c r="O122" s="13">
        <v>1</v>
      </c>
    </row>
    <row r="123" spans="4:15" x14ac:dyDescent="0.4">
      <c r="D123" s="6">
        <v>1.08</v>
      </c>
      <c r="E123" s="7">
        <f t="shared" si="7"/>
        <v>-0.71500868337581081</v>
      </c>
      <c r="G123">
        <f t="shared" si="8"/>
        <v>1.9644816421550813</v>
      </c>
      <c r="H123" s="10">
        <f t="shared" si="13"/>
        <v>-0.11194105876080723</v>
      </c>
      <c r="I123">
        <f t="shared" si="9"/>
        <v>-0.6716463525648434</v>
      </c>
      <c r="K123">
        <f t="shared" si="10"/>
        <v>-0.11191670264324731</v>
      </c>
      <c r="M123">
        <f t="shared" si="11"/>
        <v>-0.11191670264324731</v>
      </c>
      <c r="N123" s="13">
        <f t="shared" si="12"/>
        <v>5.9322046259280334E-10</v>
      </c>
      <c r="O123" s="13">
        <v>1</v>
      </c>
    </row>
    <row r="124" spans="4:15" x14ac:dyDescent="0.4">
      <c r="D124" s="6">
        <v>1.1000000000000001</v>
      </c>
      <c r="E124" s="7">
        <f t="shared" si="7"/>
        <v>-0.70798780069383604</v>
      </c>
      <c r="G124">
        <f t="shared" si="8"/>
        <v>1.9660840475840646</v>
      </c>
      <c r="H124" s="10">
        <f t="shared" si="13"/>
        <v>-0.11084187624858229</v>
      </c>
      <c r="I124">
        <f t="shared" si="9"/>
        <v>-0.66505125749149374</v>
      </c>
      <c r="K124">
        <f t="shared" si="10"/>
        <v>-0.11081655129761864</v>
      </c>
      <c r="M124">
        <f t="shared" si="11"/>
        <v>-0.11081655129761864</v>
      </c>
      <c r="N124" s="13">
        <f t="shared" si="12"/>
        <v>6.4135314131119024E-10</v>
      </c>
      <c r="O124" s="13">
        <v>1</v>
      </c>
    </row>
    <row r="125" spans="4:15" x14ac:dyDescent="0.4">
      <c r="D125" s="6">
        <v>1.1200000000000001</v>
      </c>
      <c r="E125" s="7">
        <f t="shared" si="7"/>
        <v>-0.70098203115102786</v>
      </c>
      <c r="G125">
        <f t="shared" si="8"/>
        <v>1.9676864530130485</v>
      </c>
      <c r="H125" s="10">
        <f t="shared" si="13"/>
        <v>-0.1097450598346144</v>
      </c>
      <c r="I125">
        <f t="shared" si="9"/>
        <v>-0.65847035900768636</v>
      </c>
      <c r="K125">
        <f t="shared" si="10"/>
        <v>-0.10971872758014831</v>
      </c>
      <c r="M125">
        <f t="shared" si="11"/>
        <v>-0.10971872758014831</v>
      </c>
      <c r="N125" s="13">
        <f t="shared" si="12"/>
        <v>6.9338762526696933E-10</v>
      </c>
      <c r="O125" s="13">
        <v>1</v>
      </c>
    </row>
    <row r="126" spans="4:15" x14ac:dyDescent="0.4">
      <c r="D126" s="6">
        <v>1.1399999999999999</v>
      </c>
      <c r="E126" s="7">
        <f t="shared" si="7"/>
        <v>-0.69399349458492121</v>
      </c>
      <c r="G126">
        <f t="shared" si="8"/>
        <v>1.9692888584420316</v>
      </c>
      <c r="H126" s="10">
        <f t="shared" si="13"/>
        <v>-0.10865094139859056</v>
      </c>
      <c r="I126">
        <f t="shared" si="9"/>
        <v>-0.65190564839154341</v>
      </c>
      <c r="K126">
        <f t="shared" si="10"/>
        <v>-0.10862356424716314</v>
      </c>
      <c r="M126">
        <f t="shared" si="11"/>
        <v>-0.10862356424716314</v>
      </c>
      <c r="N126" s="13">
        <f t="shared" si="12"/>
        <v>7.4950842027995361E-10</v>
      </c>
      <c r="O126" s="13">
        <v>1</v>
      </c>
    </row>
    <row r="127" spans="4:15" x14ac:dyDescent="0.4">
      <c r="D127" s="6">
        <v>1.1599999999999999</v>
      </c>
      <c r="E127" s="7">
        <f t="shared" si="7"/>
        <v>-0.68702421549239667</v>
      </c>
      <c r="G127">
        <f t="shared" si="8"/>
        <v>1.970891263871015</v>
      </c>
      <c r="H127" s="10">
        <f t="shared" si="13"/>
        <v>-0.10755983789375843</v>
      </c>
      <c r="I127">
        <f t="shared" si="9"/>
        <v>-0.64535902736255057</v>
      </c>
      <c r="K127">
        <f t="shared" si="10"/>
        <v>-0.10753137920079787</v>
      </c>
      <c r="M127">
        <f t="shared" si="11"/>
        <v>-0.10753137920079787</v>
      </c>
      <c r="N127" s="13">
        <f t="shared" si="12"/>
        <v>8.0989720502337201E-10</v>
      </c>
      <c r="O127" s="13">
        <v>1</v>
      </c>
    </row>
    <row r="128" spans="4:15" x14ac:dyDescent="0.4">
      <c r="D128" s="6">
        <v>1.18</v>
      </c>
      <c r="E128" s="7">
        <f t="shared" si="7"/>
        <v>-0.68007612620414637</v>
      </c>
      <c r="G128">
        <f t="shared" si="8"/>
        <v>1.9724936692999988</v>
      </c>
      <c r="H128" s="10">
        <f t="shared" si="13"/>
        <v>-0.10647205184391749</v>
      </c>
      <c r="I128">
        <f t="shared" si="9"/>
        <v>-0.63883231106350491</v>
      </c>
      <c r="K128">
        <f t="shared" si="10"/>
        <v>-0.10644247598129786</v>
      </c>
      <c r="M128">
        <f t="shared" si="11"/>
        <v>-0.10644247598129786</v>
      </c>
      <c r="N128" s="13">
        <f t="shared" si="12"/>
        <v>8.7473164969536959E-10</v>
      </c>
      <c r="O128" s="13">
        <v>1</v>
      </c>
    </row>
    <row r="129" spans="4:15" x14ac:dyDescent="0.4">
      <c r="D129" s="6">
        <v>1.2</v>
      </c>
      <c r="E129" s="7">
        <f t="shared" si="7"/>
        <v>-0.67315106996384566</v>
      </c>
      <c r="G129">
        <f t="shared" si="8"/>
        <v>1.974096074728982</v>
      </c>
      <c r="H129" s="10">
        <f t="shared" si="13"/>
        <v>-0.1053878718254911</v>
      </c>
      <c r="I129">
        <f t="shared" si="9"/>
        <v>-0.63232723095294663</v>
      </c>
      <c r="K129">
        <f t="shared" si="10"/>
        <v>-0.10535714424450221</v>
      </c>
      <c r="M129">
        <f t="shared" si="11"/>
        <v>-0.10535714424450221</v>
      </c>
      <c r="N129" s="13">
        <f t="shared" si="12"/>
        <v>9.4418423342880443E-10</v>
      </c>
      <c r="O129" s="13">
        <v>1</v>
      </c>
    </row>
    <row r="130" spans="4:15" x14ac:dyDescent="0.4">
      <c r="D130" s="6">
        <v>1.22</v>
      </c>
      <c r="E130" s="7">
        <f t="shared" si="7"/>
        <v>-0.66625080391473634</v>
      </c>
      <c r="G130">
        <f t="shared" si="8"/>
        <v>1.9756984801579653</v>
      </c>
      <c r="H130" s="10">
        <f t="shared" si="13"/>
        <v>-0.10430757293510329</v>
      </c>
      <c r="I130">
        <f t="shared" si="9"/>
        <v>-0.62584543761061973</v>
      </c>
      <c r="K130">
        <f t="shared" si="10"/>
        <v>-0.10427566022493069</v>
      </c>
      <c r="M130">
        <f t="shared" si="11"/>
        <v>-0.10427566022493069</v>
      </c>
      <c r="N130" s="13">
        <f t="shared" si="12"/>
        <v>1.0184210705601337E-9</v>
      </c>
      <c r="O130" s="13">
        <v>1</v>
      </c>
    </row>
    <row r="131" spans="4:15" x14ac:dyDescent="0.4">
      <c r="D131" s="6">
        <v>1.24</v>
      </c>
      <c r="E131" s="7">
        <f t="shared" si="7"/>
        <v>-0.65937700199627591</v>
      </c>
      <c r="G131">
        <f t="shared" si="8"/>
        <v>1.9773008855869492</v>
      </c>
      <c r="H131" s="10">
        <f t="shared" si="13"/>
        <v>-0.103231417243075</v>
      </c>
      <c r="I131">
        <f t="shared" si="9"/>
        <v>-0.61938850345844998</v>
      </c>
      <c r="K131">
        <f t="shared" si="10"/>
        <v>-0.10319828718490094</v>
      </c>
      <c r="M131">
        <f t="shared" si="11"/>
        <v>-0.10319828718490094</v>
      </c>
      <c r="N131" s="13">
        <f t="shared" si="12"/>
        <v>1.0976007546162767E-9</v>
      </c>
      <c r="O131" s="13">
        <v>1</v>
      </c>
    </row>
    <row r="132" spans="4:15" x14ac:dyDescent="0.4">
      <c r="D132" s="6">
        <v>1.26</v>
      </c>
      <c r="E132" s="7">
        <f t="shared" si="7"/>
        <v>-0.65253125775340437</v>
      </c>
      <c r="G132">
        <f t="shared" si="8"/>
        <v>1.9789032910159325</v>
      </c>
      <c r="H132" s="10">
        <f t="shared" si="13"/>
        <v>-0.10215965423324039</v>
      </c>
      <c r="I132">
        <f t="shared" si="9"/>
        <v>-0.61295792539944238</v>
      </c>
      <c r="K132">
        <f t="shared" si="10"/>
        <v>-0.10212527585007547</v>
      </c>
      <c r="M132">
        <f t="shared" si="11"/>
        <v>-0.10212527585007547</v>
      </c>
      <c r="N132" s="13">
        <f t="shared" si="12"/>
        <v>1.1818732290339199E-9</v>
      </c>
      <c r="O132" s="13">
        <v>1</v>
      </c>
    </row>
    <row r="133" spans="4:15" x14ac:dyDescent="0.4">
      <c r="D133" s="6">
        <v>1.28</v>
      </c>
      <c r="E133" s="7">
        <f t="shared" si="7"/>
        <v>-0.64571508706093861</v>
      </c>
      <c r="G133">
        <f t="shared" si="8"/>
        <v>1.9805056964449161</v>
      </c>
      <c r="H133" s="10">
        <f t="shared" si="13"/>
        <v>-0.10109252122947524</v>
      </c>
      <c r="I133">
        <f t="shared" si="9"/>
        <v>-0.60655512737685147</v>
      </c>
      <c r="K133">
        <f t="shared" si="10"/>
        <v>-0.1010568648318253</v>
      </c>
      <c r="M133">
        <f t="shared" si="11"/>
        <v>-0.1010568648318253</v>
      </c>
      <c r="N133" s="13">
        <f t="shared" si="12"/>
        <v>1.2713786933703457E-9</v>
      </c>
      <c r="O133" s="13">
        <v>1</v>
      </c>
    </row>
    <row r="134" spans="4:15" x14ac:dyDescent="0.4">
      <c r="D134" s="6">
        <v>1.3</v>
      </c>
      <c r="E134" s="7">
        <f t="shared" si="7"/>
        <v>-0.63892993076551241</v>
      </c>
      <c r="G134">
        <f t="shared" si="8"/>
        <v>1.9821081018738995</v>
      </c>
      <c r="H134" s="10">
        <f t="shared" si="13"/>
        <v>-0.10003024380931647</v>
      </c>
      <c r="I134">
        <f t="shared" si="9"/>
        <v>-0.6001814628558988</v>
      </c>
      <c r="K134">
        <f t="shared" si="10"/>
        <v>-9.9993281036806991E-2</v>
      </c>
      <c r="M134">
        <f t="shared" si="11"/>
        <v>-9.9993281036806991E-2</v>
      </c>
      <c r="N134" s="13">
        <f t="shared" si="12"/>
        <v>1.3662465515871675E-9</v>
      </c>
      <c r="O134" s="13">
        <v>1</v>
      </c>
    </row>
    <row r="135" spans="4:15" x14ac:dyDescent="0.4">
      <c r="D135" s="6">
        <v>1.32</v>
      </c>
      <c r="E135" s="7">
        <f t="shared" si="7"/>
        <v>-0.63217715724742984</v>
      </c>
      <c r="G135">
        <f t="shared" si="8"/>
        <v>1.9837105073028829</v>
      </c>
      <c r="H135" s="10">
        <f t="shared" si="13"/>
        <v>-9.897303620504351E-2</v>
      </c>
      <c r="I135">
        <f t="shared" si="9"/>
        <v>-0.59383821723026109</v>
      </c>
      <c r="K135">
        <f t="shared" si="10"/>
        <v>-9.8934740064106005E-2</v>
      </c>
      <c r="M135">
        <f t="shared" si="11"/>
        <v>-9.8934740064106005E-2</v>
      </c>
      <c r="N135" s="13">
        <f t="shared" si="12"/>
        <v>1.4665944107052376E-9</v>
      </c>
      <c r="O135" s="13">
        <v>1</v>
      </c>
    </row>
    <row r="136" spans="4:15" x14ac:dyDescent="0.4">
      <c r="D136" s="6">
        <v>1.34</v>
      </c>
      <c r="E136" s="7">
        <f t="shared" si="7"/>
        <v>-0.62545806490472122</v>
      </c>
      <c r="G136">
        <f t="shared" si="8"/>
        <v>1.9853129127318667</v>
      </c>
      <c r="H136" s="10">
        <f t="shared" si="13"/>
        <v>-9.7921101692579546E-2</v>
      </c>
      <c r="I136">
        <f t="shared" si="9"/>
        <v>-0.58752661015547725</v>
      </c>
      <c r="K136">
        <f t="shared" si="10"/>
        <v>-9.7881446590323634E-2</v>
      </c>
      <c r="M136">
        <f t="shared" si="11"/>
        <v>-9.7881446590323634E-2</v>
      </c>
      <c r="N136" s="13">
        <f t="shared" si="12"/>
        <v>1.572527134926807E-9</v>
      </c>
      <c r="O136" s="13">
        <v>1</v>
      </c>
    </row>
    <row r="137" spans="4:15" x14ac:dyDescent="0.4">
      <c r="D137" s="6">
        <v>1.36</v>
      </c>
      <c r="E137" s="7">
        <f t="shared" si="7"/>
        <v>-0.61877388456163851</v>
      </c>
      <c r="G137">
        <f t="shared" si="8"/>
        <v>1.9869153181608499</v>
      </c>
      <c r="H137" s="10">
        <f t="shared" si="13"/>
        <v>-9.6874632968563246E-2</v>
      </c>
      <c r="I137">
        <f t="shared" si="9"/>
        <v>-0.58124779781137947</v>
      </c>
      <c r="K137">
        <f t="shared" si="10"/>
        <v>-9.6833594742945506E-2</v>
      </c>
      <c r="M137">
        <f t="shared" si="11"/>
        <v>-9.6833594742945506E-2</v>
      </c>
      <c r="N137" s="13">
        <f t="shared" si="12"/>
        <v>1.6841359618525278E-9</v>
      </c>
      <c r="O137" s="13">
        <v>1</v>
      </c>
    </row>
    <row r="138" spans="4:15" x14ac:dyDescent="0.4">
      <c r="D138" s="6">
        <v>1.38</v>
      </c>
      <c r="E138" s="7">
        <f t="shared" si="7"/>
        <v>-0.61212578180375643</v>
      </c>
      <c r="G138">
        <f t="shared" si="8"/>
        <v>1.9885177235898333</v>
      </c>
      <c r="H138" s="10">
        <f t="shared" si="13"/>
        <v>-9.5833812515929942E-2</v>
      </c>
      <c r="I138">
        <f t="shared" si="9"/>
        <v>-0.57500287509557968</v>
      </c>
      <c r="K138">
        <f t="shared" si="10"/>
        <v>-9.5791368462337045E-2</v>
      </c>
      <c r="M138">
        <f t="shared" si="11"/>
        <v>-9.5791368462337045E-2</v>
      </c>
      <c r="N138" s="13">
        <f t="shared" si="12"/>
        <v>1.801497685396679E-9</v>
      </c>
      <c r="O138" s="13">
        <v>1</v>
      </c>
    </row>
    <row r="139" spans="4:15" x14ac:dyDescent="0.4">
      <c r="D139" s="6">
        <v>1.4</v>
      </c>
      <c r="E139" s="7">
        <f t="shared" si="7"/>
        <v>-0.60551485924179294</v>
      </c>
      <c r="G139">
        <f t="shared" si="8"/>
        <v>1.9901201290188171</v>
      </c>
      <c r="H139" s="10">
        <f t="shared" si="13"/>
        <v>-9.4798812958333034E-2</v>
      </c>
      <c r="I139">
        <f t="shared" si="9"/>
        <v>-0.5687928777499982</v>
      </c>
      <c r="K139">
        <f t="shared" si="10"/>
        <v>-9.4754941852698005E-2</v>
      </c>
      <c r="M139">
        <f t="shared" si="11"/>
        <v>-9.4754941852698005E-2</v>
      </c>
      <c r="N139" s="13">
        <f t="shared" si="12"/>
        <v>1.9246739096399068E-9</v>
      </c>
      <c r="O139" s="13">
        <v>1</v>
      </c>
    </row>
    <row r="140" spans="4:15" x14ac:dyDescent="0.4">
      <c r="D140" s="6">
        <v>1.42</v>
      </c>
      <c r="E140" s="7">
        <f t="shared" si="7"/>
        <v>-0.59894215870619683</v>
      </c>
      <c r="G140">
        <f t="shared" si="8"/>
        <v>1.9917225344478002</v>
      </c>
      <c r="H140" s="10">
        <f t="shared" si="13"/>
        <v>-9.3769797403726637E-2</v>
      </c>
      <c r="I140">
        <f t="shared" si="9"/>
        <v>-0.5626187844223598</v>
      </c>
      <c r="K140">
        <f t="shared" si="10"/>
        <v>-9.3724479522292958E-2</v>
      </c>
      <c r="M140">
        <f t="shared" si="11"/>
        <v>-9.3724479522292958E-2</v>
      </c>
      <c r="N140" s="13">
        <f t="shared" si="12"/>
        <v>2.0537103776369964E-9</v>
      </c>
      <c r="O140" s="13">
        <v>1</v>
      </c>
    </row>
    <row r="141" spans="4:15" x14ac:dyDescent="0.4">
      <c r="D141" s="6">
        <v>1.44</v>
      </c>
      <c r="E141" s="7">
        <f t="shared" si="7"/>
        <v>-0.59240866337449882</v>
      </c>
      <c r="G141">
        <f t="shared" si="8"/>
        <v>1.9933249398767836</v>
      </c>
      <c r="H141" s="10">
        <f t="shared" si="13"/>
        <v>-9.274691977742143E-2</v>
      </c>
      <c r="I141">
        <f t="shared" si="9"/>
        <v>-0.55648151866452855</v>
      </c>
      <c r="K141">
        <f t="shared" si="10"/>
        <v>-9.2700136913271627E-2</v>
      </c>
      <c r="M141">
        <f t="shared" si="11"/>
        <v>-9.2700136913271627E-2</v>
      </c>
      <c r="N141" s="13">
        <f t="shared" si="12"/>
        <v>2.1886363780588743E-9</v>
      </c>
      <c r="O141" s="13">
        <v>1</v>
      </c>
    </row>
    <row r="142" spans="4:15" x14ac:dyDescent="0.4">
      <c r="D142" s="6">
        <v>1.46</v>
      </c>
      <c r="E142" s="7">
        <f t="shared" si="7"/>
        <v>-0.58591529983336632</v>
      </c>
      <c r="G142">
        <f t="shared" si="8"/>
        <v>1.9949273453057674</v>
      </c>
      <c r="H142" s="10">
        <f t="shared" si="13"/>
        <v>-9.1730325144917996E-2</v>
      </c>
      <c r="I142">
        <f t="shared" si="9"/>
        <v>-0.55038195086950803</v>
      </c>
      <c r="K142">
        <f t="shared" si="10"/>
        <v>-9.1682060621384801E-2</v>
      </c>
      <c r="M142">
        <f t="shared" si="11"/>
        <v>-9.1682060621384801E-2</v>
      </c>
      <c r="N142" s="13">
        <f t="shared" si="12"/>
        <v>2.3294642318863547E-9</v>
      </c>
      <c r="O142" s="13">
        <v>1</v>
      </c>
    </row>
    <row r="143" spans="4:15" x14ac:dyDescent="0.4">
      <c r="D143" s="6">
        <v>1.48</v>
      </c>
      <c r="E143" s="7">
        <f t="shared" si="7"/>
        <v>-0.57946294007724475</v>
      </c>
      <c r="G143">
        <f t="shared" si="8"/>
        <v>1.9965297507347508</v>
      </c>
      <c r="H143" s="10">
        <f t="shared" si="13"/>
        <v>-9.0720150024812166E-2</v>
      </c>
      <c r="I143">
        <f t="shared" si="9"/>
        <v>-0.54432090014887302</v>
      </c>
      <c r="K143">
        <f t="shared" si="10"/>
        <v>-9.0670388705886798E-2</v>
      </c>
      <c r="M143">
        <f t="shared" si="11"/>
        <v>-9.0670388705886798E-2</v>
      </c>
      <c r="N143" s="13">
        <f t="shared" si="12"/>
        <v>2.476188861192149E-9</v>
      </c>
      <c r="O143" s="13">
        <v>1</v>
      </c>
    </row>
    <row r="144" spans="4:15" x14ac:dyDescent="0.4">
      <c r="D144" s="6">
        <v>1.5</v>
      </c>
      <c r="E144" s="7">
        <f t="shared" si="7"/>
        <v>-0.5730524034454203</v>
      </c>
      <c r="G144">
        <f t="shared" si="8"/>
        <v>1.998132156163734</v>
      </c>
      <c r="H144" s="10">
        <f t="shared" si="13"/>
        <v>-8.9716522692059611E-2</v>
      </c>
      <c r="I144">
        <f t="shared" si="9"/>
        <v>-0.53829913615235769</v>
      </c>
      <c r="K144">
        <f t="shared" si="10"/>
        <v>-8.9665250989909587E-2</v>
      </c>
      <c r="M144">
        <f t="shared" si="11"/>
        <v>-8.9665250989909587E-2</v>
      </c>
      <c r="N144" s="13">
        <f t="shared" si="12"/>
        <v>2.628787441360795E-9</v>
      </c>
      <c r="O144" s="13">
        <v>1</v>
      </c>
    </row>
    <row r="145" spans="4:15" x14ac:dyDescent="0.4">
      <c r="D145" s="6">
        <v>1.52</v>
      </c>
      <c r="E145" s="7">
        <f t="shared" si="7"/>
        <v>-0.56668445849928384</v>
      </c>
      <c r="G145">
        <f t="shared" si="8"/>
        <v>1.9997345615927178</v>
      </c>
      <c r="H145" s="10">
        <f t="shared" si="13"/>
        <v>-8.8719563471878538E-2</v>
      </c>
      <c r="I145">
        <f t="shared" si="9"/>
        <v>-0.53231738083127123</v>
      </c>
      <c r="K145">
        <f t="shared" si="10"/>
        <v>-8.8666769351592095E-2</v>
      </c>
      <c r="M145">
        <f t="shared" si="11"/>
        <v>-8.8666769351592095E-2</v>
      </c>
      <c r="N145" s="13">
        <f t="shared" si="12"/>
        <v>2.7872191368193459E-9</v>
      </c>
      <c r="O145" s="13">
        <v>1</v>
      </c>
    </row>
    <row r="146" spans="4:15" x14ac:dyDescent="0.4">
      <c r="D146" s="6">
        <v>1.54</v>
      </c>
      <c r="E146" s="7">
        <f t="shared" si="7"/>
        <v>-0.56035982484153168</v>
      </c>
      <c r="G146">
        <f t="shared" si="8"/>
        <v>2.0013369670217012</v>
      </c>
      <c r="H146" s="10">
        <f t="shared" si="13"/>
        <v>-8.7729385024561859E-2</v>
      </c>
      <c r="I146">
        <f t="shared" si="9"/>
        <v>-0.52637631014737118</v>
      </c>
      <c r="K146">
        <f t="shared" si="10"/>
        <v>-8.7675058006231682E-2</v>
      </c>
      <c r="M146">
        <f t="shared" si="11"/>
        <v>-8.7675058006231682E-2</v>
      </c>
      <c r="N146" s="13">
        <f t="shared" si="12"/>
        <v>2.9514249206474423E-9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-0.55407917487898251</v>
      </c>
      <c r="G147">
        <f t="shared" si="8"/>
        <v>2.002939372450685</v>
      </c>
      <c r="H147" s="10">
        <f t="shared" si="13"/>
        <v>-8.6746092621462101E-2</v>
      </c>
      <c r="I147">
        <f t="shared" si="9"/>
        <v>-0.52047655572877261</v>
      </c>
      <c r="K147">
        <f t="shared" si="10"/>
        <v>-8.6690223779714748E-2</v>
      </c>
      <c r="M147">
        <f t="shared" si="11"/>
        <v>-8.6690223779714748E-2</v>
      </c>
      <c r="N147" s="13">
        <f t="shared" si="12"/>
        <v>3.121327478190769E-9</v>
      </c>
      <c r="O147" s="13">
        <v>1</v>
      </c>
    </row>
    <row r="148" spans="4:15" x14ac:dyDescent="0.4">
      <c r="D148" s="6">
        <v>1.58</v>
      </c>
      <c r="E148" s="7">
        <f t="shared" si="14"/>
        <v>-0.54784313553065089</v>
      </c>
      <c r="G148">
        <f t="shared" ref="G148:G211" si="15">$E$11*(D148/$E$12+1)</f>
        <v>2.0045417778796684</v>
      </c>
      <c r="H148" s="10">
        <f t="shared" si="13"/>
        <v>-8.5769784412405875E-2</v>
      </c>
      <c r="I148">
        <f t="shared" ref="I148:I211" si="16">H148*$E$6</f>
        <v>-0.51461870647443519</v>
      </c>
      <c r="K148">
        <f t="shared" ref="K148:K211" si="17">(1/2)*($L$9*$L$4*EXP(-$L$7*$O$6*(G148/$O$6-1))-($L$9*$L$6*EXP(-$L$5*$O$6*(G148/$O$6-1))))</f>
        <v>-8.5712366373494192E-2</v>
      </c>
      <c r="M148">
        <f t="shared" ref="M148:M211" si="18">(1/2)*($L$9*$O$4*EXP(-$O$8*$O$6*(G148/$O$6-1))-($L$9*$O$7*EXP(-$O$5*$O$6*(G148/$O$6-1))))</f>
        <v>-8.5712366373494192E-2</v>
      </c>
      <c r="N148" s="13">
        <f t="shared" ref="N148:N211" si="19">(M148-H148)^2*O148</f>
        <v>3.2968311924635381E-9</v>
      </c>
      <c r="O148" s="13">
        <v>1</v>
      </c>
    </row>
    <row r="149" spans="4:15" x14ac:dyDescent="0.4">
      <c r="D149" s="6">
        <v>1.6</v>
      </c>
      <c r="E149" s="7">
        <f t="shared" si="14"/>
        <v>-0.54165228988266778</v>
      </c>
      <c r="G149">
        <f t="shared" si="15"/>
        <v>2.0061441833086517</v>
      </c>
      <c r="H149" s="10">
        <f t="shared" ref="H149:H212" si="20">-(-$B$4)*(1+D149+$E$5*D149^3)*EXP(-D149)</f>
        <v>-8.4800551684786396E-2</v>
      </c>
      <c r="I149">
        <f t="shared" si="16"/>
        <v>-0.50880331010871838</v>
      </c>
      <c r="K149">
        <f t="shared" si="17"/>
        <v>-8.4741578621345598E-2</v>
      </c>
      <c r="M149">
        <f t="shared" si="18"/>
        <v>-8.4741578621345598E-2</v>
      </c>
      <c r="N149" s="13">
        <f t="shared" si="19"/>
        <v>3.4778222115923988E-9</v>
      </c>
      <c r="O149" s="13">
        <v>1</v>
      </c>
    </row>
    <row r="150" spans="4:15" x14ac:dyDescent="0.4">
      <c r="D150" s="6">
        <v>1.62</v>
      </c>
      <c r="E150" s="7">
        <f t="shared" si="14"/>
        <v>-0.53550717879159415</v>
      </c>
      <c r="G150">
        <f t="shared" si="15"/>
        <v>2.0077465887376351</v>
      </c>
      <c r="H150" s="10">
        <f t="shared" si="20"/>
        <v>-8.3838479114576772E-2</v>
      </c>
      <c r="I150">
        <f t="shared" si="16"/>
        <v>-0.50303087468746066</v>
      </c>
      <c r="K150">
        <f t="shared" si="17"/>
        <v>-8.3777946738157597E-2</v>
      </c>
      <c r="M150">
        <f t="shared" si="18"/>
        <v>-8.3777946738157597E-2</v>
      </c>
      <c r="N150" s="13">
        <f t="shared" si="19"/>
        <v>3.6641685949527707E-9</v>
      </c>
      <c r="O150" s="13">
        <v>1</v>
      </c>
    </row>
    <row r="151" spans="4:15" x14ac:dyDescent="0.4">
      <c r="D151" s="6">
        <v>1.64</v>
      </c>
      <c r="E151" s="7">
        <f t="shared" si="14"/>
        <v>-0.5294083024376306</v>
      </c>
      <c r="G151">
        <f t="shared" si="15"/>
        <v>2.0093489941666185</v>
      </c>
      <c r="H151" s="10">
        <f t="shared" si="20"/>
        <v>-8.288364500949906E-2</v>
      </c>
      <c r="I151">
        <f t="shared" si="16"/>
        <v>-0.49730187005699433</v>
      </c>
      <c r="K151">
        <f t="shared" si="17"/>
        <v>-8.2821550560977911E-2</v>
      </c>
      <c r="M151">
        <f t="shared" si="18"/>
        <v>-8.2821550560977911E-2</v>
      </c>
      <c r="N151" s="13">
        <f t="shared" si="19"/>
        <v>3.8557205371456763E-9</v>
      </c>
      <c r="O151" s="13">
        <v>1</v>
      </c>
    </row>
    <row r="152" spans="4:15" x14ac:dyDescent="0.4">
      <c r="D152" s="6">
        <v>1.66</v>
      </c>
      <c r="E152" s="7">
        <f t="shared" si="14"/>
        <v>-0.52335612182918734</v>
      </c>
      <c r="G152">
        <f t="shared" si="15"/>
        <v>2.0109513995956019</v>
      </c>
      <c r="H152" s="10">
        <f t="shared" si="20"/>
        <v>-8.1936121544578161E-2</v>
      </c>
      <c r="I152">
        <f t="shared" si="16"/>
        <v>-0.49161672926746897</v>
      </c>
      <c r="K152">
        <f t="shared" si="17"/>
        <v>-8.1872463782551502E-2</v>
      </c>
      <c r="M152">
        <f t="shared" si="18"/>
        <v>-8.1872463782551502E-2</v>
      </c>
      <c r="N152" s="13">
        <f t="shared" si="19"/>
        <v>4.0523106662427148E-9</v>
      </c>
      <c r="O152" s="13">
        <v>1</v>
      </c>
    </row>
    <row r="153" spans="4:15" x14ac:dyDescent="0.4">
      <c r="D153" s="6">
        <v>1.68</v>
      </c>
      <c r="E153" s="7">
        <f t="shared" si="14"/>
        <v>-0.5173510602602307</v>
      </c>
      <c r="G153">
        <f t="shared" si="15"/>
        <v>2.0125538050245857</v>
      </c>
      <c r="H153" s="10">
        <f t="shared" si="20"/>
        <v>-8.0995974990302672E-2</v>
      </c>
      <c r="I153">
        <f t="shared" si="16"/>
        <v>-0.48597584994181603</v>
      </c>
      <c r="K153">
        <f t="shared" si="17"/>
        <v>-8.0930754177562847E-2</v>
      </c>
      <c r="M153">
        <f t="shared" si="18"/>
        <v>-8.0930754177562847E-2</v>
      </c>
      <c r="N153" s="13">
        <f t="shared" si="19"/>
        <v>4.2537544144432682E-9</v>
      </c>
      <c r="O153" s="13">
        <v>1</v>
      </c>
    </row>
    <row r="154" spans="4:15" x14ac:dyDescent="0.4">
      <c r="D154" s="6">
        <v>1.7</v>
      </c>
      <c r="E154" s="7">
        <f t="shared" si="14"/>
        <v>-0.51139350472179257</v>
      </c>
      <c r="G154">
        <f t="shared" si="15"/>
        <v>2.0141562104535691</v>
      </c>
      <c r="H154" s="10">
        <f t="shared" si="20"/>
        <v>-8.0063265933609212E-2</v>
      </c>
      <c r="I154">
        <f t="shared" si="16"/>
        <v>-0.48037959560165527</v>
      </c>
      <c r="K154">
        <f t="shared" si="17"/>
        <v>-7.9996483821805964E-2</v>
      </c>
      <c r="M154">
        <f t="shared" si="18"/>
        <v>-7.9996483821805964E-2</v>
      </c>
      <c r="N154" s="13">
        <f t="shared" si="19"/>
        <v>4.4598504569015899E-9</v>
      </c>
      <c r="O154" s="13">
        <v>1</v>
      </c>
    </row>
    <row r="155" spans="4:15" x14ac:dyDescent="0.4">
      <c r="D155" s="6">
        <v>1.72</v>
      </c>
      <c r="E155" s="7">
        <f t="shared" si="14"/>
        <v>-0.50548380726897635</v>
      </c>
      <c r="G155">
        <f t="shared" si="15"/>
        <v>2.0157586158825529</v>
      </c>
      <c r="H155" s="10">
        <f t="shared" si="20"/>
        <v>-7.9138049491899815E-2</v>
      </c>
      <c r="I155">
        <f t="shared" si="16"/>
        <v>-0.47482829695139889</v>
      </c>
      <c r="K155">
        <f t="shared" si="17"/>
        <v>-7.9069709304479832E-2</v>
      </c>
      <c r="M155">
        <f t="shared" si="18"/>
        <v>-7.9069709304479832E-2</v>
      </c>
      <c r="N155" s="13">
        <f t="shared" si="19"/>
        <v>4.6703812165983176E-9</v>
      </c>
      <c r="O155" s="13">
        <v>1</v>
      </c>
    </row>
    <row r="156" spans="4:15" x14ac:dyDescent="0.4">
      <c r="D156" s="6">
        <v>1.74</v>
      </c>
      <c r="E156" s="7">
        <f t="shared" si="14"/>
        <v>-0.49962228634477407</v>
      </c>
      <c r="G156">
        <f t="shared" si="15"/>
        <v>2.0173610213115363</v>
      </c>
      <c r="H156" s="10">
        <f t="shared" si="20"/>
        <v>-7.8220375520297203E-2</v>
      </c>
      <c r="I156">
        <f t="shared" si="16"/>
        <v>-0.46932225312178322</v>
      </c>
      <c r="K156">
        <f t="shared" si="17"/>
        <v>-7.8150481933820445E-2</v>
      </c>
      <c r="M156">
        <f t="shared" si="18"/>
        <v>-7.8150481933820445E-2</v>
      </c>
      <c r="N156" s="13">
        <f t="shared" si="19"/>
        <v>4.8851134305839751E-9</v>
      </c>
      <c r="O156" s="13">
        <v>1</v>
      </c>
    </row>
    <row r="157" spans="4:15" x14ac:dyDescent="0.4">
      <c r="D157" s="6">
        <v>1.76</v>
      </c>
      <c r="E157" s="7">
        <f t="shared" si="14"/>
        <v>-0.4938092280619526</v>
      </c>
      <c r="G157">
        <f t="shared" si="15"/>
        <v>2.0189634267405192</v>
      </c>
      <c r="H157" s="10">
        <f t="shared" si="20"/>
        <v>-7.7310288812335787E-2</v>
      </c>
      <c r="I157">
        <f t="shared" si="16"/>
        <v>-0.46386173287401472</v>
      </c>
      <c r="K157">
        <f t="shared" si="17"/>
        <v>-7.7238847936260874E-2</v>
      </c>
      <c r="M157">
        <f t="shared" si="18"/>
        <v>-7.7238847936260874E-2</v>
      </c>
      <c r="N157" s="13">
        <f t="shared" si="19"/>
        <v>5.1037987743510773E-9</v>
      </c>
      <c r="O157" s="13">
        <v>1</v>
      </c>
    </row>
    <row r="158" spans="4:15" x14ac:dyDescent="0.4">
      <c r="D158" s="6">
        <v>1.78</v>
      </c>
      <c r="E158" s="7">
        <f t="shared" si="14"/>
        <v>-0.48804488744424745</v>
      </c>
      <c r="G158">
        <f t="shared" si="15"/>
        <v>2.020565832169503</v>
      </c>
      <c r="H158" s="10">
        <f t="shared" si="20"/>
        <v>-7.6407829294281679E-2</v>
      </c>
      <c r="I158">
        <f t="shared" si="16"/>
        <v>-0.45844697576569005</v>
      </c>
      <c r="K158">
        <f t="shared" si="17"/>
        <v>-7.6334848649309103E-2</v>
      </c>
      <c r="M158">
        <f t="shared" si="18"/>
        <v>-7.6334848649309103E-2</v>
      </c>
      <c r="N158" s="13">
        <f t="shared" si="19"/>
        <v>5.3261745406131265E-9</v>
      </c>
      <c r="O158" s="13">
        <v>1</v>
      </c>
    </row>
    <row r="159" spans="4:15" x14ac:dyDescent="0.4">
      <c r="D159" s="6">
        <v>1.8</v>
      </c>
      <c r="E159" s="7">
        <f t="shared" si="14"/>
        <v>-0.48232948962805822</v>
      </c>
      <c r="G159">
        <f t="shared" si="15"/>
        <v>2.0221682375984864</v>
      </c>
      <c r="H159" s="10">
        <f t="shared" si="20"/>
        <v>-7.5513032213268952E-2</v>
      </c>
      <c r="I159">
        <f t="shared" si="16"/>
        <v>-0.45307819327961374</v>
      </c>
      <c r="K159">
        <f t="shared" si="17"/>
        <v>-7.543852070833712E-2</v>
      </c>
      <c r="M159">
        <f t="shared" si="18"/>
        <v>-7.543852070833712E-2</v>
      </c>
      <c r="N159" s="13">
        <f t="shared" si="19"/>
        <v>5.5519643672063924E-9</v>
      </c>
      <c r="O159" s="13">
        <v>1</v>
      </c>
    </row>
    <row r="160" spans="4:15" x14ac:dyDescent="0.4">
      <c r="D160" s="6">
        <v>1.82</v>
      </c>
      <c r="E160" s="7">
        <f t="shared" si="14"/>
        <v>-0.47666323102581049</v>
      </c>
      <c r="G160">
        <f t="shared" si="15"/>
        <v>2.0237706430274698</v>
      </c>
      <c r="H160" s="10">
        <f t="shared" si="20"/>
        <v>-7.4625928319434487E-2</v>
      </c>
      <c r="I160">
        <f t="shared" si="16"/>
        <v>-0.44775556991660692</v>
      </c>
      <c r="K160">
        <f t="shared" si="17"/>
        <v>-7.4549896227446705E-2</v>
      </c>
      <c r="M160">
        <f t="shared" si="18"/>
        <v>-7.4549896227446705E-2</v>
      </c>
      <c r="N160" s="13">
        <f t="shared" si="19"/>
        <v>5.7808790120385675E-9</v>
      </c>
      <c r="O160" s="13">
        <v>1</v>
      </c>
    </row>
    <row r="161" spans="4:15" x14ac:dyDescent="0.4">
      <c r="D161" s="6">
        <v>1.84</v>
      </c>
      <c r="E161" s="7">
        <f t="shared" si="14"/>
        <v>-0.47104628045211383</v>
      </c>
      <c r="G161">
        <f t="shared" si="15"/>
        <v>2.0253730484564536</v>
      </c>
      <c r="H161" s="10">
        <f t="shared" si="20"/>
        <v>-7.3746544042228093E-2</v>
      </c>
      <c r="I161">
        <f t="shared" si="16"/>
        <v>-0.44247926425336859</v>
      </c>
      <c r="K161">
        <f t="shared" si="17"/>
        <v>-7.3669002974602438E-2</v>
      </c>
      <c r="M161">
        <f t="shared" si="18"/>
        <v>-7.3669002974602438E-2</v>
      </c>
      <c r="N161" s="13">
        <f t="shared" si="19"/>
        <v>6.0126171685264777E-9</v>
      </c>
      <c r="O161" s="13">
        <v>1</v>
      </c>
    </row>
    <row r="162" spans="4:15" x14ac:dyDescent="0.4">
      <c r="D162" s="6">
        <v>1.86</v>
      </c>
      <c r="E162" s="7">
        <f t="shared" si="14"/>
        <v>-0.46547878021381628</v>
      </c>
      <c r="G162">
        <f t="shared" si="15"/>
        <v>2.026975453885437</v>
      </c>
      <c r="H162" s="10">
        <f t="shared" si="20"/>
        <v>-7.2874901661070454E-2</v>
      </c>
      <c r="I162">
        <f t="shared" si="16"/>
        <v>-0.4372494099664227</v>
      </c>
      <c r="K162">
        <f t="shared" si="17"/>
        <v>-7.2795864541190414E-2</v>
      </c>
      <c r="M162">
        <f t="shared" si="18"/>
        <v>-7.2795864541190414E-2</v>
      </c>
      <c r="N162" s="13">
        <f t="shared" si="19"/>
        <v>6.2468663189318895E-9</v>
      </c>
      <c r="O162" s="13">
        <v>1</v>
      </c>
    </row>
    <row r="163" spans="4:15" x14ac:dyDescent="0.4">
      <c r="D163" s="6">
        <v>1.88</v>
      </c>
      <c r="E163" s="7">
        <f t="shared" si="14"/>
        <v>-0.45996084716502078</v>
      </c>
      <c r="G163">
        <f t="shared" si="15"/>
        <v>2.0285778593144204</v>
      </c>
      <c r="H163" s="10">
        <f t="shared" si="20"/>
        <v>-7.2011019470525434E-2</v>
      </c>
      <c r="I163">
        <f t="shared" si="16"/>
        <v>-0.4320661168231526</v>
      </c>
      <c r="K163">
        <f t="shared" si="17"/>
        <v>-7.1930500506172862E-2</v>
      </c>
      <c r="M163">
        <f t="shared" si="18"/>
        <v>-7.1930500506172862E-2</v>
      </c>
      <c r="N163" s="13">
        <f t="shared" si="19"/>
        <v>6.4833036204107065E-9</v>
      </c>
      <c r="O163" s="13">
        <v>1</v>
      </c>
    </row>
    <row r="164" spans="4:15" x14ac:dyDescent="0.4">
      <c r="D164" s="6">
        <v>1.9</v>
      </c>
      <c r="E164" s="7">
        <f t="shared" si="14"/>
        <v>-0.45449257372810403</v>
      </c>
      <c r="G164">
        <f t="shared" si="15"/>
        <v>2.0301802647434037</v>
      </c>
      <c r="H164" s="10">
        <f t="shared" si="20"/>
        <v>-7.1154911940149709E-2</v>
      </c>
      <c r="I164">
        <f t="shared" si="16"/>
        <v>-0.42692947164089823</v>
      </c>
      <c r="K164">
        <f t="shared" si="17"/>
        <v>-7.1072926594997685E-2</v>
      </c>
      <c r="M164">
        <f t="shared" si="18"/>
        <v>-7.1072926594997685E-2</v>
      </c>
      <c r="N164" s="13">
        <f t="shared" si="19"/>
        <v>6.7215968196966223E-9</v>
      </c>
      <c r="O164" s="13">
        <v>1</v>
      </c>
    </row>
    <row r="165" spans="4:15" x14ac:dyDescent="0.4">
      <c r="D165" s="6">
        <v>1.92</v>
      </c>
      <c r="E165" s="7">
        <f t="shared" si="14"/>
        <v>-0.4490740288817433</v>
      </c>
      <c r="G165">
        <f t="shared" si="15"/>
        <v>2.0317826701723871</v>
      </c>
      <c r="H165" s="10">
        <f t="shared" si="20"/>
        <v>-7.0306589869177427E-2</v>
      </c>
      <c r="I165">
        <f t="shared" si="16"/>
        <v>-0.42183953921506456</v>
      </c>
      <c r="K165">
        <f t="shared" si="17"/>
        <v>-7.0223154833417276E-2</v>
      </c>
      <c r="M165">
        <f t="shared" si="18"/>
        <v>-7.0223154833417276E-2</v>
      </c>
      <c r="N165" s="13">
        <f t="shared" si="19"/>
        <v>6.9614051922977668E-9</v>
      </c>
      <c r="O165" s="13">
        <v>1</v>
      </c>
    </row>
    <row r="166" spans="4:15" x14ac:dyDescent="0.4">
      <c r="D166" s="6">
        <v>1.94</v>
      </c>
      <c r="E166" s="7">
        <f t="shared" si="14"/>
        <v>-0.44370525911693209</v>
      </c>
      <c r="G166">
        <f t="shared" si="15"/>
        <v>2.0333850756013709</v>
      </c>
      <c r="H166" s="10">
        <f t="shared" si="20"/>
        <v>-6.9466060536192947E-2</v>
      </c>
      <c r="I166">
        <f t="shared" si="16"/>
        <v>-0.41679636321715768</v>
      </c>
      <c r="K166">
        <f t="shared" si="17"/>
        <v>-6.9381193696371218E-2</v>
      </c>
      <c r="M166">
        <f t="shared" si="18"/>
        <v>-6.9381193696371218E-2</v>
      </c>
      <c r="N166" s="13">
        <f t="shared" si="19"/>
        <v>7.2023805013269957E-9</v>
      </c>
      <c r="O166" s="13">
        <v>1</v>
      </c>
    </row>
    <row r="167" spans="4:15" x14ac:dyDescent="0.4">
      <c r="D167" s="6">
        <v>1.96</v>
      </c>
      <c r="E167" s="7">
        <f t="shared" si="14"/>
        <v>-0.43838628936193652</v>
      </c>
      <c r="G167">
        <f t="shared" si="15"/>
        <v>2.0349874810303543</v>
      </c>
      <c r="H167" s="10">
        <f t="shared" si="20"/>
        <v>-6.8633327843941203E-2</v>
      </c>
      <c r="I167">
        <f t="shared" si="16"/>
        <v>-0.41179996706364719</v>
      </c>
      <c r="K167">
        <f t="shared" si="17"/>
        <v>-6.8547048252074805E-2</v>
      </c>
      <c r="M167">
        <f t="shared" si="18"/>
        <v>-6.8547048252074805E-2</v>
      </c>
      <c r="N167" s="13">
        <f t="shared" si="19"/>
        <v>7.4441679726321729E-9</v>
      </c>
      <c r="O167" s="13">
        <v>1</v>
      </c>
    </row>
    <row r="168" spans="4:15" x14ac:dyDescent="0.4">
      <c r="D168" s="6">
        <v>1.98</v>
      </c>
      <c r="E168" s="7">
        <f t="shared" si="14"/>
        <v>-0.43311712387711726</v>
      </c>
      <c r="G168">
        <f t="shared" si="15"/>
        <v>2.0365898864593377</v>
      </c>
      <c r="H168" s="10">
        <f t="shared" si="20"/>
        <v>-6.780839245942008E-2</v>
      </c>
      <c r="I168">
        <f t="shared" si="16"/>
        <v>-0.40685035475652048</v>
      </c>
      <c r="K168">
        <f t="shared" si="17"/>
        <v>-6.7720720301460133E-2</v>
      </c>
      <c r="M168">
        <f t="shared" si="18"/>
        <v>-6.7720720301460133E-2</v>
      </c>
      <c r="N168" s="13">
        <f t="shared" si="19"/>
        <v>7.6864072813540115E-9</v>
      </c>
      <c r="O168" s="13">
        <v>1</v>
      </c>
    </row>
    <row r="169" spans="4:15" x14ac:dyDescent="0.4">
      <c r="D169" s="6">
        <v>2</v>
      </c>
      <c r="E169" s="7">
        <f t="shared" si="14"/>
        <v>-0.42789774712051465</v>
      </c>
      <c r="G169">
        <f t="shared" si="15"/>
        <v>2.0381922918883215</v>
      </c>
      <c r="H169" s="10">
        <f t="shared" si="20"/>
        <v>-6.6991251949395605E-2</v>
      </c>
      <c r="I169">
        <f t="shared" si="16"/>
        <v>-0.40194751169637366</v>
      </c>
      <c r="K169">
        <f t="shared" si="17"/>
        <v>-6.6902208513104633E-2</v>
      </c>
      <c r="M169">
        <f t="shared" si="18"/>
        <v>-6.6902208513104633E-2</v>
      </c>
      <c r="N169" s="13">
        <f t="shared" si="19"/>
        <v>7.9287335465044882E-9</v>
      </c>
      <c r="O169" s="13">
        <v>1</v>
      </c>
    </row>
    <row r="170" spans="4:15" x14ac:dyDescent="0.4">
      <c r="D170" s="6">
        <v>2.02</v>
      </c>
      <c r="E170" s="7">
        <f t="shared" si="14"/>
        <v>-0.42272812458507192</v>
      </c>
      <c r="G170">
        <f t="shared" si="15"/>
        <v>2.0397946973173049</v>
      </c>
      <c r="H170" s="10">
        <f t="shared" si="20"/>
        <v>-6.6181900911476771E-2</v>
      </c>
      <c r="I170">
        <f t="shared" si="16"/>
        <v>-0.39709140546886063</v>
      </c>
      <c r="K170">
        <f t="shared" si="17"/>
        <v>-6.6091508553787134E-2</v>
      </c>
      <c r="M170">
        <f t="shared" si="18"/>
        <v>-6.6091508553787134E-2</v>
      </c>
      <c r="N170" s="13">
        <f t="shared" si="19"/>
        <v>8.170778328691186E-9</v>
      </c>
      <c r="O170" s="13">
        <v>1</v>
      </c>
    </row>
    <row r="171" spans="4:15" x14ac:dyDescent="0.4">
      <c r="D171" s="6">
        <v>2.04</v>
      </c>
      <c r="E171" s="7">
        <f t="shared" si="14"/>
        <v>-0.41760820360834283</v>
      </c>
      <c r="G171">
        <f t="shared" si="15"/>
        <v>2.0413971027462878</v>
      </c>
      <c r="H171" s="10">
        <f t="shared" si="20"/>
        <v>-6.5380331100882608E-2</v>
      </c>
      <c r="I171">
        <f t="shared" si="16"/>
        <v>-0.39228198660529567</v>
      </c>
      <c r="K171">
        <f t="shared" si="17"/>
        <v>-6.5288613214793179E-2</v>
      </c>
      <c r="M171">
        <f t="shared" si="18"/>
        <v>-6.5288613214793179E-2</v>
      </c>
      <c r="N171" s="13">
        <f t="shared" si="19"/>
        <v>8.4121706287134931E-9</v>
      </c>
      <c r="O171" s="13">
        <v>1</v>
      </c>
    </row>
    <row r="172" spans="4:15" x14ac:dyDescent="0.4">
      <c r="D172" s="6">
        <v>2.06</v>
      </c>
      <c r="E172" s="7">
        <f t="shared" si="14"/>
        <v>-0.41253791415550856</v>
      </c>
      <c r="G172">
        <f t="shared" si="15"/>
        <v>2.0429995081752717</v>
      </c>
      <c r="H172" s="10">
        <f t="shared" si="20"/>
        <v>-6.4586531553030541E-2</v>
      </c>
      <c r="I172">
        <f t="shared" si="16"/>
        <v>-0.38751918931818324</v>
      </c>
      <c r="K172">
        <f t="shared" si="17"/>
        <v>-6.4493512534105416E-2</v>
      </c>
      <c r="M172">
        <f t="shared" si="18"/>
        <v>-6.4493512534105416E-2</v>
      </c>
      <c r="N172" s="13">
        <f t="shared" si="19"/>
        <v>8.6525378817927817E-9</v>
      </c>
      <c r="O172" s="13">
        <v>1</v>
      </c>
    </row>
    <row r="173" spans="4:15" x14ac:dyDescent="0.4">
      <c r="D173" s="6">
        <v>2.08</v>
      </c>
      <c r="E173" s="7">
        <f t="shared" si="14"/>
        <v>-0.40751716957650441</v>
      </c>
      <c r="G173">
        <f t="shared" si="15"/>
        <v>2.044601913604255</v>
      </c>
      <c r="H173" s="10">
        <f t="shared" si="20"/>
        <v>-6.3800488702071348E-2</v>
      </c>
      <c r="I173">
        <f t="shared" si="16"/>
        <v>-0.38280293221242812</v>
      </c>
      <c r="K173">
        <f t="shared" si="17"/>
        <v>-6.3706193914598752E-2</v>
      </c>
      <c r="M173">
        <f t="shared" si="18"/>
        <v>-6.3706193914598752E-2</v>
      </c>
      <c r="N173" s="13">
        <f t="shared" si="19"/>
        <v>8.8915069445020071E-9</v>
      </c>
      <c r="O173" s="13">
        <v>1</v>
      </c>
    </row>
    <row r="174" spans="4:15" x14ac:dyDescent="0.4">
      <c r="D174" s="6">
        <v>2.1</v>
      </c>
      <c r="E174" s="7">
        <f t="shared" si="14"/>
        <v>-0.40254586733803482</v>
      </c>
      <c r="G174">
        <f t="shared" si="15"/>
        <v>2.0462043190332388</v>
      </c>
      <c r="H174" s="10">
        <f t="shared" si="20"/>
        <v>-6.3022186495492738E-2</v>
      </c>
      <c r="I174">
        <f t="shared" si="16"/>
        <v>-0.37813311897295643</v>
      </c>
      <c r="K174">
        <f t="shared" si="17"/>
        <v>-6.2926642238355243E-2</v>
      </c>
      <c r="M174">
        <f t="shared" si="18"/>
        <v>-6.2926642238355243E-2</v>
      </c>
      <c r="N174" s="13">
        <f t="shared" si="19"/>
        <v>9.1287050719557289E-9</v>
      </c>
      <c r="O174" s="13">
        <v>1</v>
      </c>
    </row>
    <row r="175" spans="4:15" x14ac:dyDescent="0.4">
      <c r="D175" s="6">
        <v>2.12</v>
      </c>
      <c r="E175" s="7">
        <f t="shared" si="14"/>
        <v>-0.39762388973122936</v>
      </c>
      <c r="G175">
        <f t="shared" si="15"/>
        <v>2.0478067244622222</v>
      </c>
      <c r="H175" s="10">
        <f t="shared" si="20"/>
        <v>-6.2251606504909331E-2</v>
      </c>
      <c r="I175">
        <f t="shared" si="16"/>
        <v>-0.373509639029456</v>
      </c>
      <c r="K175">
        <f t="shared" si="17"/>
        <v>-6.2154839977225512E-2</v>
      </c>
      <c r="M175">
        <f t="shared" si="18"/>
        <v>-6.2154839977225512E-2</v>
      </c>
      <c r="N175" s="13">
        <f t="shared" si="19"/>
        <v>9.3637608799831889E-9</v>
      </c>
      <c r="O175" s="13">
        <v>1</v>
      </c>
    </row>
    <row r="176" spans="4:15" x14ac:dyDescent="0.4">
      <c r="D176" s="6">
        <v>2.14</v>
      </c>
      <c r="E176" s="7">
        <f t="shared" si="14"/>
        <v>-0.39275110455567758</v>
      </c>
      <c r="G176">
        <f t="shared" si="15"/>
        <v>2.0494091298912056</v>
      </c>
      <c r="H176" s="10">
        <f t="shared" si="20"/>
        <v>-6.1488728033154416E-2</v>
      </c>
      <c r="I176">
        <f t="shared" si="16"/>
        <v>-0.3689323681989265</v>
      </c>
      <c r="K176">
        <f t="shared" si="17"/>
        <v>-6.1390767299736859E-2</v>
      </c>
      <c r="M176">
        <f t="shared" si="18"/>
        <v>-6.1390767299736859E-2</v>
      </c>
      <c r="N176" s="13">
        <f t="shared" si="19"/>
        <v>9.5963052917056599E-9</v>
      </c>
      <c r="O176" s="13">
        <v>1</v>
      </c>
    </row>
    <row r="177" spans="4:15" x14ac:dyDescent="0.4">
      <c r="D177" s="6">
        <v>2.16</v>
      </c>
      <c r="E177" s="7">
        <f t="shared" si="14"/>
        <v>-0.38792736578055215</v>
      </c>
      <c r="G177">
        <f t="shared" si="15"/>
        <v>2.0510115353201894</v>
      </c>
      <c r="H177" s="10">
        <f t="shared" si="20"/>
        <v>-6.0733528217784778E-2</v>
      </c>
      <c r="I177">
        <f t="shared" si="16"/>
        <v>-0.36440116930670868</v>
      </c>
      <c r="K177">
        <f t="shared" si="17"/>
        <v>-6.0634402174469484E-2</v>
      </c>
      <c r="M177">
        <f t="shared" si="18"/>
        <v>-6.0634402174469484E-2</v>
      </c>
      <c r="N177" s="13">
        <f t="shared" si="19"/>
        <v>9.8259724633455005E-9</v>
      </c>
      <c r="O177" s="13">
        <v>1</v>
      </c>
    </row>
    <row r="178" spans="4:15" x14ac:dyDescent="0.4">
      <c r="D178" s="6">
        <v>2.1800000000000002</v>
      </c>
      <c r="E178" s="7">
        <f t="shared" si="14"/>
        <v>-0.38315251418351465</v>
      </c>
      <c r="G178">
        <f t="shared" si="15"/>
        <v>2.0526139407491728</v>
      </c>
      <c r="H178" s="10">
        <f t="shared" si="20"/>
        <v>-5.9985982131107153E-2</v>
      </c>
      <c r="I178">
        <f t="shared" si="16"/>
        <v>-0.35991589278664293</v>
      </c>
      <c r="K178">
        <f t="shared" si="17"/>
        <v>-5.9885720469998509E-2</v>
      </c>
      <c r="M178">
        <f t="shared" si="18"/>
        <v>-5.9885720469998509E-2</v>
      </c>
      <c r="N178" s="13">
        <f t="shared" si="19"/>
        <v>1.005240068826464E-8</v>
      </c>
      <c r="O178" s="13">
        <v>1</v>
      </c>
    </row>
    <row r="179" spans="4:15" x14ac:dyDescent="0.4">
      <c r="D179" s="6">
        <v>2.2000000000000002</v>
      </c>
      <c r="E179" s="7">
        <f t="shared" si="14"/>
        <v>-0.3784263779680761</v>
      </c>
      <c r="G179">
        <f t="shared" si="15"/>
        <v>2.0542163461781557</v>
      </c>
      <c r="H179" s="10">
        <f t="shared" si="20"/>
        <v>-5.9246062876831582E-2</v>
      </c>
      <c r="I179">
        <f t="shared" si="16"/>
        <v>-0.35547637726098946</v>
      </c>
      <c r="K179">
        <f t="shared" si="17"/>
        <v>-5.914469605150996E-2</v>
      </c>
      <c r="M179">
        <f t="shared" si="18"/>
        <v>-5.914469605150996E-2</v>
      </c>
      <c r="N179" s="13">
        <f t="shared" si="19"/>
        <v>1.027523327578425E-8</v>
      </c>
      <c r="O179" s="13">
        <v>1</v>
      </c>
    </row>
    <row r="180" spans="4:15" x14ac:dyDescent="0.4">
      <c r="D180" s="6">
        <v>2.2200000000000002</v>
      </c>
      <c r="E180" s="7">
        <f t="shared" si="14"/>
        <v>-0.37374877336006507</v>
      </c>
      <c r="G180">
        <f t="shared" si="15"/>
        <v>2.0558187516071396</v>
      </c>
      <c r="H180" s="10">
        <f t="shared" si="20"/>
        <v>-5.8513741683453885E-2</v>
      </c>
      <c r="I180">
        <f t="shared" si="16"/>
        <v>-0.35108245010072331</v>
      </c>
      <c r="K180">
        <f t="shared" si="17"/>
        <v>-5.8411300874187388E-2</v>
      </c>
      <c r="M180">
        <f t="shared" si="18"/>
        <v>-5.8411300874187388E-2</v>
      </c>
      <c r="N180" s="13">
        <f t="shared" si="19"/>
        <v>1.0494119403174684E-8</v>
      </c>
      <c r="O180" s="13">
        <v>1</v>
      </c>
    </row>
    <row r="181" spans="4:15" x14ac:dyDescent="0.4">
      <c r="D181" s="6">
        <v>2.2400000000000002</v>
      </c>
      <c r="E181" s="7">
        <f t="shared" si="14"/>
        <v>-0.36911950518383851</v>
      </c>
      <c r="G181">
        <f t="shared" si="15"/>
        <v>2.0574211570361229</v>
      </c>
      <c r="H181" s="10">
        <f t="shared" si="20"/>
        <v>-5.7788987994466683E-2</v>
      </c>
      <c r="I181">
        <f t="shared" si="16"/>
        <v>-0.34673392796680008</v>
      </c>
      <c r="K181">
        <f t="shared" si="17"/>
        <v>-5.7685505073473517E-2</v>
      </c>
      <c r="M181">
        <f t="shared" si="18"/>
        <v>-5.7685505073473517E-2</v>
      </c>
      <c r="N181" s="13">
        <f t="shared" si="19"/>
        <v>1.0708714937277761E-8</v>
      </c>
      <c r="O181" s="13">
        <v>1</v>
      </c>
    </row>
    <row r="182" spans="4:15" x14ac:dyDescent="0.4">
      <c r="D182" s="6">
        <v>2.2599999999999998</v>
      </c>
      <c r="E182" s="7">
        <f t="shared" si="14"/>
        <v>-0.36453836741885182</v>
      </c>
      <c r="G182">
        <f t="shared" si="15"/>
        <v>2.0590235624651063</v>
      </c>
      <c r="H182" s="10">
        <f t="shared" si="20"/>
        <v>-5.7071769555495366E-2</v>
      </c>
      <c r="I182">
        <f t="shared" si="16"/>
        <v>-0.3424306173329722</v>
      </c>
      <c r="K182">
        <f t="shared" si="17"/>
        <v>-5.696727705229028E-2</v>
      </c>
      <c r="M182">
        <f t="shared" si="18"/>
        <v>-5.696727705229028E-2</v>
      </c>
      <c r="N182" s="13">
        <f t="shared" si="19"/>
        <v>1.0918683226064994E-8</v>
      </c>
      <c r="O182" s="13">
        <v>1</v>
      </c>
    </row>
    <row r="183" spans="4:15" x14ac:dyDescent="0.4">
      <c r="D183" s="6">
        <v>2.2799999999999998</v>
      </c>
      <c r="E183" s="7">
        <f t="shared" si="14"/>
        <v>-0.36000514373718456</v>
      </c>
      <c r="G183">
        <f t="shared" si="15"/>
        <v>2.0606259678940901</v>
      </c>
      <c r="H183" s="10">
        <f t="shared" si="20"/>
        <v>-5.6362052498452747E-2</v>
      </c>
      <c r="I183">
        <f t="shared" si="16"/>
        <v>-0.33817231499071648</v>
      </c>
      <c r="K183">
        <f t="shared" si="17"/>
        <v>-5.6256583565320838E-2</v>
      </c>
      <c r="M183">
        <f t="shared" si="18"/>
        <v>-5.6256583565320838E-2</v>
      </c>
      <c r="N183" s="13">
        <f t="shared" si="19"/>
        <v>1.1123695855983192E-8</v>
      </c>
      <c r="O183" s="13">
        <v>1</v>
      </c>
    </row>
    <row r="184" spans="4:15" x14ac:dyDescent="0.4">
      <c r="D184" s="6">
        <v>2.2999999999999998</v>
      </c>
      <c r="E184" s="7">
        <f t="shared" si="14"/>
        <v>-0.35551960802260724</v>
      </c>
      <c r="G184">
        <f t="shared" si="15"/>
        <v>2.0622283733230735</v>
      </c>
      <c r="H184" s="10">
        <f t="shared" si="20"/>
        <v>-5.565980142280353E-2</v>
      </c>
      <c r="I184">
        <f t="shared" si="16"/>
        <v>-0.33395880853682119</v>
      </c>
      <c r="K184">
        <f t="shared" si="17"/>
        <v>-5.5553389800435726E-2</v>
      </c>
      <c r="M184">
        <f t="shared" si="18"/>
        <v>-5.5553389800435726E-2</v>
      </c>
      <c r="N184" s="13">
        <f t="shared" si="19"/>
        <v>1.1323433374948088E-8</v>
      </c>
      <c r="O184" s="13">
        <v>1</v>
      </c>
    </row>
    <row r="185" spans="4:15" x14ac:dyDescent="0.4">
      <c r="D185" s="6">
        <v>2.3199999999999998</v>
      </c>
      <c r="E185" s="7">
        <f t="shared" si="14"/>
        <v>-0.35108152487174837</v>
      </c>
      <c r="G185">
        <f t="shared" si="15"/>
        <v>2.0638307787520569</v>
      </c>
      <c r="H185" s="10">
        <f t="shared" si="20"/>
        <v>-5.4964979474026551E-2</v>
      </c>
      <c r="I185">
        <f t="shared" si="16"/>
        <v>-0.32978987684415928</v>
      </c>
      <c r="K185">
        <f t="shared" si="17"/>
        <v>-5.4857659457349758E-2</v>
      </c>
      <c r="M185">
        <f t="shared" si="18"/>
        <v>-5.4857659457349758E-2</v>
      </c>
      <c r="N185" s="13">
        <f t="shared" si="19"/>
        <v>1.151758597950711E-8</v>
      </c>
      <c r="O185" s="13">
        <v>1</v>
      </c>
    </row>
    <row r="186" spans="4:15" x14ac:dyDescent="0.4">
      <c r="D186" s="6">
        <v>2.34</v>
      </c>
      <c r="E186" s="7">
        <f t="shared" si="14"/>
        <v>-0.34669065007791477</v>
      </c>
      <c r="G186">
        <f t="shared" si="15"/>
        <v>2.0654331841810403</v>
      </c>
      <c r="H186" s="10">
        <f t="shared" si="20"/>
        <v>-5.4277548419361256E-2</v>
      </c>
      <c r="I186">
        <f t="shared" si="16"/>
        <v>-0.32566529051616755</v>
      </c>
      <c r="K186">
        <f t="shared" si="17"/>
        <v>-5.4169354823599428E-2</v>
      </c>
      <c r="M186">
        <f t="shared" si="18"/>
        <v>-5.4169354823599428E-2</v>
      </c>
      <c r="N186" s="13">
        <f t="shared" si="19"/>
        <v>1.1705854163873898E-8</v>
      </c>
      <c r="O186" s="13">
        <v>1</v>
      </c>
    </row>
    <row r="187" spans="4:15" x14ac:dyDescent="0.4">
      <c r="D187" s="6">
        <v>2.36</v>
      </c>
      <c r="E187" s="7">
        <f t="shared" si="14"/>
        <v>-0.3423467310980941</v>
      </c>
      <c r="G187">
        <f t="shared" si="15"/>
        <v>2.0670355896100236</v>
      </c>
      <c r="H187" s="10">
        <f t="shared" si="20"/>
        <v>-5.3597468720921131E-2</v>
      </c>
      <c r="I187">
        <f t="shared" si="16"/>
        <v>-0.32158481232552677</v>
      </c>
      <c r="K187">
        <f t="shared" si="17"/>
        <v>-5.3488436847914961E-2</v>
      </c>
      <c r="M187">
        <f t="shared" si="18"/>
        <v>-5.3488436847914961E-2</v>
      </c>
      <c r="N187" s="13">
        <f t="shared" si="19"/>
        <v>1.1887949331233548E-8</v>
      </c>
      <c r="O187" s="13">
        <v>1</v>
      </c>
    </row>
    <row r="188" spans="4:15" x14ac:dyDescent="0.4">
      <c r="D188" s="6">
        <v>2.38</v>
      </c>
      <c r="E188" s="7">
        <f t="shared" si="14"/>
        <v>-0.33804950750365864</v>
      </c>
      <c r="G188">
        <f t="shared" si="15"/>
        <v>2.0686379950390075</v>
      </c>
      <c r="H188" s="10">
        <f t="shared" si="20"/>
        <v>-5.2924699606255447E-2</v>
      </c>
      <c r="I188">
        <f t="shared" si="16"/>
        <v>-0.31754819763753267</v>
      </c>
      <c r="K188">
        <f t="shared" si="17"/>
        <v>-5.2814865211073002E-2</v>
      </c>
      <c r="M188">
        <f t="shared" si="18"/>
        <v>-5.2814865211073002E-2</v>
      </c>
      <c r="N188" s="13">
        <f t="shared" si="19"/>
        <v>1.206359436509359E-8</v>
      </c>
      <c r="O188" s="13">
        <v>1</v>
      </c>
    </row>
    <row r="189" spans="4:15" x14ac:dyDescent="0.4">
      <c r="D189" s="6">
        <v>2.4</v>
      </c>
      <c r="E189" s="7">
        <f t="shared" si="14"/>
        <v>-0.33379871141527095</v>
      </c>
      <c r="G189">
        <f t="shared" si="15"/>
        <v>2.0702404004679908</v>
      </c>
      <c r="H189" s="10">
        <f t="shared" si="20"/>
        <v>-5.2259199136437638E-2</v>
      </c>
      <c r="I189">
        <f t="shared" si="16"/>
        <v>-0.31355519481862582</v>
      </c>
      <c r="K189">
        <f t="shared" si="17"/>
        <v>-5.214859839430195E-2</v>
      </c>
      <c r="M189">
        <f t="shared" si="18"/>
        <v>-5.214859839430195E-2</v>
      </c>
      <c r="N189" s="13">
        <f t="shared" si="19"/>
        <v>1.2232524160965084E-8</v>
      </c>
      <c r="O189" s="13">
        <v>1</v>
      </c>
    </row>
    <row r="190" spans="4:15" x14ac:dyDescent="0.4">
      <c r="D190" s="6">
        <v>2.42</v>
      </c>
      <c r="E190" s="7">
        <f t="shared" si="14"/>
        <v>-0.32959406792247981</v>
      </c>
      <c r="G190">
        <f t="shared" si="15"/>
        <v>2.0718428058969742</v>
      </c>
      <c r="H190" s="10">
        <f t="shared" si="20"/>
        <v>-5.1600924271756866E-2</v>
      </c>
      <c r="I190">
        <f t="shared" si="16"/>
        <v>-0.30960554563054121</v>
      </c>
      <c r="K190">
        <f t="shared" si="17"/>
        <v>-5.1489593745317877E-2</v>
      </c>
      <c r="M190">
        <f t="shared" si="18"/>
        <v>-5.1489593745317877E-2</v>
      </c>
      <c r="N190" s="13">
        <f t="shared" si="19"/>
        <v>1.2394486117182514E-8</v>
      </c>
      <c r="O190" s="13">
        <v>1</v>
      </c>
    </row>
    <row r="191" spans="4:15" x14ac:dyDescent="0.4">
      <c r="D191" s="6">
        <v>2.44</v>
      </c>
      <c r="E191" s="7">
        <f t="shared" si="14"/>
        <v>-0.32543529548847833</v>
      </c>
      <c r="G191">
        <f t="shared" si="15"/>
        <v>2.073445211325958</v>
      </c>
      <c r="H191" s="10">
        <f t="shared" si="20"/>
        <v>-5.0949830935086586E-2</v>
      </c>
      <c r="I191">
        <f t="shared" si="16"/>
        <v>-0.3056989856105195</v>
      </c>
      <c r="K191">
        <f t="shared" si="17"/>
        <v>-5.0837807542061207E-2</v>
      </c>
      <c r="M191">
        <f t="shared" si="18"/>
        <v>-5.0837807542061207E-2</v>
      </c>
      <c r="N191" s="13">
        <f t="shared" si="19"/>
        <v>1.2549240584918508E-8</v>
      </c>
      <c r="O191" s="13">
        <v>1</v>
      </c>
    </row>
    <row r="192" spans="4:15" x14ac:dyDescent="0.4">
      <c r="D192" s="6">
        <v>2.46</v>
      </c>
      <c r="E192" s="7">
        <f t="shared" si="14"/>
        <v>-0.32132210634048547</v>
      </c>
      <c r="G192">
        <f t="shared" si="15"/>
        <v>2.0750476167549414</v>
      </c>
      <c r="H192" s="10">
        <f t="shared" si="20"/>
        <v>-5.0305874073002188E-2</v>
      </c>
      <c r="I192">
        <f t="shared" si="16"/>
        <v>-0.30183524443801313</v>
      </c>
      <c r="K192">
        <f t="shared" si="17"/>
        <v>-5.0193195054208439E-2</v>
      </c>
      <c r="M192">
        <f t="shared" si="18"/>
        <v>-5.0193195054208439E-2</v>
      </c>
      <c r="N192" s="13">
        <f t="shared" si="19"/>
        <v>1.2696561276321985E-8</v>
      </c>
      <c r="O192" s="13">
        <v>1</v>
      </c>
    </row>
    <row r="193" spans="4:15" x14ac:dyDescent="0.4">
      <c r="D193" s="6">
        <v>2.48</v>
      </c>
      <c r="E193" s="7">
        <f t="shared" si="14"/>
        <v>-0.31725420684619554</v>
      </c>
      <c r="G193">
        <f t="shared" si="15"/>
        <v>2.0766500221839248</v>
      </c>
      <c r="H193" s="10">
        <f t="shared" si="20"/>
        <v>-4.9669007714717661E-2</v>
      </c>
      <c r="I193">
        <f t="shared" si="16"/>
        <v>-0.29801404628830597</v>
      </c>
      <c r="K193">
        <f t="shared" si="17"/>
        <v>-4.9555710602521556E-2</v>
      </c>
      <c r="M193">
        <f t="shared" si="18"/>
        <v>-4.9555710602521556E-2</v>
      </c>
      <c r="N193" s="13">
        <f t="shared" si="19"/>
        <v>1.2836235631976778E-8</v>
      </c>
      <c r="O193" s="13">
        <v>1</v>
      </c>
    </row>
    <row r="194" spans="4:15" x14ac:dyDescent="0.4">
      <c r="D194" s="6">
        <v>2.5</v>
      </c>
      <c r="E194" s="7">
        <f t="shared" si="14"/>
        <v>-0.31323129787672965</v>
      </c>
      <c r="G194">
        <f t="shared" si="15"/>
        <v>2.0782524276129082</v>
      </c>
      <c r="H194" s="10">
        <f t="shared" si="20"/>
        <v>-4.9039185028908881E-2</v>
      </c>
      <c r="I194">
        <f t="shared" si="16"/>
        <v>-0.29423511017345327</v>
      </c>
      <c r="K194">
        <f t="shared" si="17"/>
        <v>-4.8925307616106466E-2</v>
      </c>
      <c r="M194">
        <f t="shared" si="18"/>
        <v>-4.8925307616106466E-2</v>
      </c>
      <c r="N194" s="13">
        <f t="shared" si="19"/>
        <v>1.2968065146571766E-8</v>
      </c>
      <c r="O194" s="13">
        <v>1</v>
      </c>
    </row>
    <row r="195" spans="4:15" x14ac:dyDescent="0.4">
      <c r="D195" s="6">
        <v>2.52</v>
      </c>
      <c r="E195" s="7">
        <f t="shared" si="14"/>
        <v>-0.30925307515650918</v>
      </c>
      <c r="G195">
        <f t="shared" si="15"/>
        <v>2.0798548330418916</v>
      </c>
      <c r="H195" s="10">
        <f t="shared" si="20"/>
        <v>-4.8416358378489427E-2</v>
      </c>
      <c r="I195">
        <f t="shared" si="16"/>
        <v>-0.29049815027093656</v>
      </c>
      <c r="K195">
        <f t="shared" si="17"/>
        <v>-4.8301938687644028E-2</v>
      </c>
      <c r="M195">
        <f t="shared" si="18"/>
        <v>-4.8301938687644028E-2</v>
      </c>
      <c r="N195" s="13">
        <f t="shared" si="19"/>
        <v>1.3091865653156745E-8</v>
      </c>
      <c r="O195" s="13">
        <v>1</v>
      </c>
    </row>
    <row r="196" spans="4:15" x14ac:dyDescent="0.4">
      <c r="D196" s="6">
        <v>2.54</v>
      </c>
      <c r="E196" s="7">
        <f t="shared" si="14"/>
        <v>-0.30531922960045949</v>
      </c>
      <c r="G196">
        <f t="shared" si="15"/>
        <v>2.0814572384708754</v>
      </c>
      <c r="H196" s="10">
        <f t="shared" si="20"/>
        <v>-4.7800479373402927E-2</v>
      </c>
      <c r="I196">
        <f t="shared" si="16"/>
        <v>-0.28680287624041756</v>
      </c>
      <c r="K196">
        <f t="shared" si="17"/>
        <v>-4.7685555626652998E-2</v>
      </c>
      <c r="M196">
        <f t="shared" si="18"/>
        <v>-4.7685555626652998E-2</v>
      </c>
      <c r="N196" s="13">
        <f t="shared" si="19"/>
        <v>1.320746756704174E-8</v>
      </c>
      <c r="O196" s="13">
        <v>1</v>
      </c>
    </row>
    <row r="197" spans="4:15" x14ac:dyDescent="0.4">
      <c r="D197" s="6">
        <v>2.56</v>
      </c>
      <c r="E197" s="7">
        <f t="shared" si="14"/>
        <v>-0.30142944763894031</v>
      </c>
      <c r="G197">
        <f t="shared" si="15"/>
        <v>2.0830596438998588</v>
      </c>
      <c r="H197" s="10">
        <f t="shared" si="20"/>
        <v>-4.7191498921493803E-2</v>
      </c>
      <c r="I197">
        <f t="shared" si="16"/>
        <v>-0.28314899352896283</v>
      </c>
      <c r="K197">
        <f t="shared" si="17"/>
        <v>-4.707610951085156E-2</v>
      </c>
      <c r="M197">
        <f t="shared" si="18"/>
        <v>-4.707610951085156E-2</v>
      </c>
      <c r="N197" s="13">
        <f t="shared" si="19"/>
        <v>1.3314716088364159E-8</v>
      </c>
      <c r="O197" s="13">
        <v>1</v>
      </c>
    </row>
    <row r="198" spans="4:15" x14ac:dyDescent="0.4">
      <c r="D198" s="6">
        <v>2.58</v>
      </c>
      <c r="E198" s="7">
        <f t="shared" si="14"/>
        <v>-0.29758341153078766</v>
      </c>
      <c r="G198">
        <f t="shared" si="15"/>
        <v>2.0846620493288421</v>
      </c>
      <c r="H198" s="10">
        <f t="shared" si="20"/>
        <v>-4.6589367277516815E-2</v>
      </c>
      <c r="I198">
        <f t="shared" si="16"/>
        <v>-0.2795362036651009</v>
      </c>
      <c r="K198">
        <f t="shared" si="17"/>
        <v>-4.6473550735668792E-2</v>
      </c>
      <c r="M198">
        <f t="shared" si="18"/>
        <v>-4.6473550735668792E-2</v>
      </c>
      <c r="N198" s="13">
        <f t="shared" si="19"/>
        <v>1.3413471365634755E-8</v>
      </c>
      <c r="O198" s="13">
        <v>1</v>
      </c>
    </row>
    <row r="199" spans="4:15" x14ac:dyDescent="0.4">
      <c r="D199" s="6">
        <v>2.6</v>
      </c>
      <c r="E199" s="7">
        <f t="shared" si="14"/>
        <v>-0.29378079966483966</v>
      </c>
      <c r="G199">
        <f t="shared" si="15"/>
        <v>2.086264454757826</v>
      </c>
      <c r="H199" s="10">
        <f t="shared" si="20"/>
        <v>-4.5994034090343618E-2</v>
      </c>
      <c r="I199">
        <f t="shared" si="16"/>
        <v>-0.27596420454206172</v>
      </c>
      <c r="K199">
        <f t="shared" si="17"/>
        <v>-4.5877829061971638E-2</v>
      </c>
      <c r="M199">
        <f t="shared" si="18"/>
        <v>-4.5877829061971638E-2</v>
      </c>
      <c r="N199" s="13">
        <f t="shared" si="19"/>
        <v>1.3503608618932572E-8</v>
      </c>
      <c r="O199" s="13">
        <v>1</v>
      </c>
    </row>
    <row r="200" spans="4:15" x14ac:dyDescent="0.4">
      <c r="D200" s="6">
        <v>2.62</v>
      </c>
      <c r="E200" s="7">
        <f t="shared" si="14"/>
        <v>-0.29002128685031009</v>
      </c>
      <c r="G200">
        <f t="shared" si="15"/>
        <v>2.0878668601868089</v>
      </c>
      <c r="H200" s="10">
        <f t="shared" si="20"/>
        <v>-4.5405448448423431E-2</v>
      </c>
      <c r="I200">
        <f t="shared" si="16"/>
        <v>-0.2724326906905406</v>
      </c>
      <c r="K200">
        <f t="shared" si="17"/>
        <v>-4.5288893662056254E-2</v>
      </c>
      <c r="M200">
        <f t="shared" si="18"/>
        <v>-4.5288893662056254E-2</v>
      </c>
      <c r="N200" s="13">
        <f t="shared" si="19"/>
        <v>1.3585018225098407E-8</v>
      </c>
      <c r="O200" s="13">
        <v>1</v>
      </c>
    </row>
    <row r="201" spans="4:15" x14ac:dyDescent="0.4">
      <c r="D201" s="6">
        <v>2.64</v>
      </c>
      <c r="E201" s="7">
        <f t="shared" si="14"/>
        <v>-0.28630454459636029</v>
      </c>
      <c r="G201">
        <f t="shared" si="15"/>
        <v>2.0894692656157923</v>
      </c>
      <c r="H201" s="10">
        <f t="shared" si="20"/>
        <v>-4.4823558923552463E-2</v>
      </c>
      <c r="I201">
        <f t="shared" si="16"/>
        <v>-0.26894135354131476</v>
      </c>
      <c r="K201">
        <f t="shared" si="17"/>
        <v>-4.4706693163960823E-2</v>
      </c>
      <c r="M201">
        <f t="shared" si="18"/>
        <v>-4.4706693163960823E-2</v>
      </c>
      <c r="N201" s="13">
        <f t="shared" si="19"/>
        <v>1.3657605764931068E-8</v>
      </c>
      <c r="O201" s="13">
        <v>1</v>
      </c>
    </row>
    <row r="202" spans="4:15" x14ac:dyDescent="0.4">
      <c r="D202" s="6">
        <v>2.66</v>
      </c>
      <c r="E202" s="7">
        <f t="shared" si="14"/>
        <v>-0.28263024138121168</v>
      </c>
      <c r="G202">
        <f t="shared" si="15"/>
        <v>2.0910716710447761</v>
      </c>
      <c r="H202" s="10">
        <f t="shared" si="20"/>
        <v>-4.4248313613005949E-2</v>
      </c>
      <c r="I202">
        <f t="shared" si="16"/>
        <v>-0.26548988167803567</v>
      </c>
      <c r="K202">
        <f t="shared" si="17"/>
        <v>-4.4131175694152126E-2</v>
      </c>
      <c r="M202">
        <f t="shared" si="18"/>
        <v>-4.4131175694152126E-2</v>
      </c>
      <c r="N202" s="13">
        <f t="shared" si="19"/>
        <v>1.3721292033404749E-8</v>
      </c>
      <c r="O202" s="13">
        <v>1</v>
      </c>
    </row>
    <row r="203" spans="4:15" x14ac:dyDescent="0.4">
      <c r="D203" s="6">
        <v>2.68</v>
      </c>
      <c r="E203" s="7">
        <f t="shared" si="14"/>
        <v>-0.2789980429111294</v>
      </c>
      <c r="G203">
        <f t="shared" si="15"/>
        <v>2.0926740764737595</v>
      </c>
      <c r="H203" s="10">
        <f t="shared" si="20"/>
        <v>-4.3679660180084359E-2</v>
      </c>
      <c r="I203">
        <f t="shared" si="16"/>
        <v>-0.26207796108050618</v>
      </c>
      <c r="K203">
        <f t="shared" si="17"/>
        <v>-4.3562288918636879E-2</v>
      </c>
      <c r="M203">
        <f t="shared" si="18"/>
        <v>-4.3562288918636879E-2</v>
      </c>
      <c r="N203" s="13">
        <f t="shared" si="19"/>
        <v>1.3776013013772653E-8</v>
      </c>
      <c r="O203" s="13">
        <v>1</v>
      </c>
    </row>
    <row r="204" spans="4:15" x14ac:dyDescent="0.4">
      <c r="D204" s="6">
        <v>2.7</v>
      </c>
      <c r="E204" s="7">
        <f t="shared" si="14"/>
        <v>-0.27540761236959937</v>
      </c>
      <c r="G204">
        <f t="shared" si="15"/>
        <v>2.0942764819027433</v>
      </c>
      <c r="H204" s="10">
        <f t="shared" si="20"/>
        <v>-4.3117545893124359E-2</v>
      </c>
      <c r="I204">
        <f t="shared" si="16"/>
        <v>-0.25870527535874616</v>
      </c>
      <c r="K204">
        <f t="shared" si="17"/>
        <v>-4.2999980082544409E-2</v>
      </c>
      <c r="M204">
        <f t="shared" si="18"/>
        <v>-4.2999980082544409E-2</v>
      </c>
      <c r="N204" s="13">
        <f t="shared" si="19"/>
        <v>1.3821719817320781E-8</v>
      </c>
      <c r="O204" s="13">
        <v>1</v>
      </c>
    </row>
    <row r="205" spans="4:15" x14ac:dyDescent="0.4">
      <c r="D205" s="6">
        <v>2.72</v>
      </c>
      <c r="E205" s="7">
        <f t="shared" si="14"/>
        <v>-0.27185861065701111</v>
      </c>
      <c r="G205">
        <f t="shared" si="15"/>
        <v>2.0958788873317267</v>
      </c>
      <c r="H205" s="10">
        <f t="shared" si="20"/>
        <v>-4.2561917663023217E-2</v>
      </c>
      <c r="I205">
        <f t="shared" si="16"/>
        <v>-0.25537150597813929</v>
      </c>
      <c r="K205">
        <f t="shared" si="17"/>
        <v>-4.2444196048232768E-2</v>
      </c>
      <c r="M205">
        <f t="shared" si="18"/>
        <v>-4.2444196048232768E-2</v>
      </c>
      <c r="N205" s="13">
        <f t="shared" si="19"/>
        <v>1.3858378588870838E-8</v>
      </c>
      <c r="O205" s="13">
        <v>1</v>
      </c>
    </row>
    <row r="206" spans="4:15" x14ac:dyDescent="0.4">
      <c r="D206" s="6">
        <v>2.74</v>
      </c>
      <c r="E206" s="7">
        <f t="shared" si="14"/>
        <v>-0.26835069662114791</v>
      </c>
      <c r="G206">
        <f t="shared" si="15"/>
        <v>2.09748129276071</v>
      </c>
      <c r="H206" s="10">
        <f t="shared" si="20"/>
        <v>-4.201272207932423E-2</v>
      </c>
      <c r="I206">
        <f t="shared" si="16"/>
        <v>-0.25207633247594541</v>
      </c>
      <c r="K206">
        <f t="shared" si="17"/>
        <v>-4.1894883331961945E-2</v>
      </c>
      <c r="M206">
        <f t="shared" si="18"/>
        <v>-4.1894883331961945E-2</v>
      </c>
      <c r="N206" s="13">
        <f t="shared" si="19"/>
        <v>1.3885970379912483E-8</v>
      </c>
      <c r="O206" s="13">
        <v>1</v>
      </c>
    </row>
    <row r="207" spans="4:15" x14ac:dyDescent="0.4">
      <c r="D207" s="6">
        <v>2.76</v>
      </c>
      <c r="E207" s="7">
        <f t="shared" si="14"/>
        <v>-0.26488352727877984</v>
      </c>
      <c r="G207">
        <f t="shared" si="15"/>
        <v>2.0990836981896934</v>
      </c>
      <c r="H207" s="10">
        <f t="shared" si="20"/>
        <v>-4.1469905444909035E-2</v>
      </c>
      <c r="I207">
        <f t="shared" si="16"/>
        <v>-0.24881943266945422</v>
      </c>
      <c r="K207">
        <f t="shared" si="17"/>
        <v>-4.1351988139179424E-2</v>
      </c>
      <c r="M207">
        <f t="shared" si="18"/>
        <v>-4.1351988139179424E-2</v>
      </c>
      <c r="N207" s="13">
        <f t="shared" si="19"/>
        <v>1.3904490990530409E-8</v>
      </c>
      <c r="O207" s="13">
        <v>1</v>
      </c>
    </row>
    <row r="208" spans="4:15" x14ac:dyDescent="0.4">
      <c r="D208" s="6">
        <v>2.78</v>
      </c>
      <c r="E208" s="7">
        <f t="shared" si="14"/>
        <v>-0.26145675802864349</v>
      </c>
      <c r="G208">
        <f t="shared" si="15"/>
        <v>2.1006861036186768</v>
      </c>
      <c r="H208" s="10">
        <f t="shared" si="20"/>
        <v>-4.0933413809341554E-2</v>
      </c>
      <c r="I208">
        <f t="shared" si="16"/>
        <v>-0.24560048285604932</v>
      </c>
      <c r="K208">
        <f t="shared" si="17"/>
        <v>-4.0815456398464157E-2</v>
      </c>
      <c r="M208">
        <f t="shared" si="18"/>
        <v>-4.0815456398464157E-2</v>
      </c>
      <c r="N208" s="13">
        <f t="shared" si="19"/>
        <v>1.3913950780898931E-8</v>
      </c>
      <c r="O208" s="13">
        <v>1</v>
      </c>
    </row>
    <row r="209" spans="4:15" x14ac:dyDescent="0.4">
      <c r="D209" s="6">
        <v>2.8</v>
      </c>
      <c r="E209" s="7">
        <f t="shared" si="14"/>
        <v>-0.25807004285608615</v>
      </c>
      <c r="G209">
        <f t="shared" si="15"/>
        <v>2.1022885090476602</v>
      </c>
      <c r="H209" s="10">
        <f t="shared" si="20"/>
        <v>-4.0403193000906841E-2</v>
      </c>
      <c r="I209">
        <f t="shared" si="16"/>
        <v>-0.24241915800544106</v>
      </c>
      <c r="K209">
        <f t="shared" si="17"/>
        <v>-4.0285233794167492E-2</v>
      </c>
      <c r="M209">
        <f t="shared" si="18"/>
        <v>-4.0285233794167492E-2</v>
      </c>
      <c r="N209" s="13">
        <f t="shared" si="19"/>
        <v>1.3914374454576402E-8</v>
      </c>
      <c r="O209" s="13">
        <v>1</v>
      </c>
    </row>
    <row r="210" spans="4:15" x14ac:dyDescent="0.4">
      <c r="D210" s="6">
        <v>2.82</v>
      </c>
      <c r="E210" s="7">
        <f t="shared" si="14"/>
        <v>-0.25472303452964257</v>
      </c>
      <c r="G210">
        <f t="shared" si="15"/>
        <v>2.103890914476644</v>
      </c>
      <c r="H210" s="10">
        <f t="shared" si="20"/>
        <v>-3.9879188657387002E-2</v>
      </c>
      <c r="I210">
        <f t="shared" si="16"/>
        <v>-0.23927513194432201</v>
      </c>
      <c r="K210">
        <f t="shared" si="17"/>
        <v>-3.9761265797796812E-2</v>
      </c>
      <c r="M210">
        <f t="shared" si="18"/>
        <v>-3.9761265797796812E-2</v>
      </c>
      <c r="N210" s="13">
        <f t="shared" si="19"/>
        <v>1.3905800813927705E-8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-0.25141538478980435</v>
      </c>
      <c r="G211">
        <f t="shared" si="15"/>
        <v>2.1054933199056274</v>
      </c>
      <c r="H211" s="10">
        <f t="shared" si="20"/>
        <v>-3.9361346255614681E-2</v>
      </c>
      <c r="I211">
        <f t="shared" si="16"/>
        <v>-0.23616807753368807</v>
      </c>
      <c r="K211">
        <f t="shared" si="17"/>
        <v>-3.9243497698177976E-2</v>
      </c>
      <c r="M211">
        <f t="shared" si="18"/>
        <v>-3.9243497698177976E-2</v>
      </c>
      <c r="N211" s="13">
        <f t="shared" si="19"/>
        <v>1.3888282489912285E-8</v>
      </c>
      <c r="O211" s="13">
        <v>1</v>
      </c>
    </row>
    <row r="212" spans="4:15" x14ac:dyDescent="0.4">
      <c r="D212" s="6">
        <v>2.86</v>
      </c>
      <c r="E212" s="7">
        <f t="shared" si="21"/>
        <v>-0.24814674453023602</v>
      </c>
      <c r="G212">
        <f t="shared" ref="G212:G275" si="22">$E$11*(D212/$E$12+1)</f>
        <v>2.1070957253346108</v>
      </c>
      <c r="H212" s="10">
        <f t="shared" si="20"/>
        <v>-3.8849611139844115E-2</v>
      </c>
      <c r="I212">
        <f t="shared" ref="I212:I275" si="23">H212*$E$6</f>
        <v>-0.23309766683906469</v>
      </c>
      <c r="K212">
        <f t="shared" ref="K212:K275" si="24">(1/2)*($L$9*$L$4*EXP(-$L$7*$O$6*(G212/$O$6-1))-($L$9*$L$6*EXP(-$L$5*$O$6*(G212/$O$6-1))))</f>
        <v>-3.8731874630437813E-2</v>
      </c>
      <c r="M212">
        <f t="shared" ref="M212:M275" si="25">(1/2)*($L$9*$O$4*EXP(-$O$8*$O$6*(G212/$O$6-1))-($L$9*$O$7*EXP(-$O$5*$O$6*(G212/$O$6-1))))</f>
        <v>-3.8731874630437813E-2</v>
      </c>
      <c r="N212" s="13">
        <f t="shared" ref="N212:N275" si="26">(M212-H212)^2*O212</f>
        <v>1.3861885647180261E-8</v>
      </c>
      <c r="O212" s="13">
        <v>1</v>
      </c>
    </row>
    <row r="213" spans="4:15" x14ac:dyDescent="0.4">
      <c r="D213" s="6">
        <v>2.88</v>
      </c>
      <c r="E213" s="7">
        <f t="shared" si="21"/>
        <v>-0.24491676397168102</v>
      </c>
      <c r="G213">
        <f t="shared" si="22"/>
        <v>2.1086981307635946</v>
      </c>
      <c r="H213" s="10">
        <f t="shared" ref="H213:H276" si="27">-(-$B$4)*(1+D213+$E$5*D213^3)*EXP(-D213)</f>
        <v>-3.8343928548977689E-2</v>
      </c>
      <c r="I213">
        <f t="shared" si="23"/>
        <v>-0.23006357129386612</v>
      </c>
      <c r="K213">
        <f t="shared" si="24"/>
        <v>-3.82263416038435E-2</v>
      </c>
      <c r="M213">
        <f t="shared" si="25"/>
        <v>-3.82263416038435E-2</v>
      </c>
      <c r="N213" s="13">
        <f t="shared" si="26"/>
        <v>1.3826689665990786E-8</v>
      </c>
      <c r="O213" s="13">
        <v>1</v>
      </c>
    </row>
    <row r="214" spans="4:15" x14ac:dyDescent="0.4">
      <c r="D214" s="6">
        <v>2.9</v>
      </c>
      <c r="E214" s="7">
        <f t="shared" si="21"/>
        <v>-0.24172509282879773</v>
      </c>
      <c r="G214">
        <f t="shared" si="22"/>
        <v>2.110300536192578</v>
      </c>
      <c r="H214" s="10">
        <f t="shared" si="27"/>
        <v>-3.7844243642685599E-2</v>
      </c>
      <c r="I214">
        <f t="shared" si="23"/>
        <v>-0.22706546185611359</v>
      </c>
      <c r="K214">
        <f t="shared" si="24"/>
        <v>-3.772684352853535E-2</v>
      </c>
      <c r="M214">
        <f t="shared" si="25"/>
        <v>-3.772684352853535E-2</v>
      </c>
      <c r="N214" s="13">
        <f t="shared" si="26"/>
        <v>1.378278680249136E-8</v>
      </c>
      <c r="O214" s="13">
        <v>1</v>
      </c>
    </row>
    <row r="215" spans="4:15" x14ac:dyDescent="0.4">
      <c r="D215" s="6">
        <v>2.92</v>
      </c>
      <c r="E215" s="7">
        <f t="shared" si="21"/>
        <v>-0.23857138047015461</v>
      </c>
      <c r="G215">
        <f t="shared" si="22"/>
        <v>2.1119029416215613</v>
      </c>
      <c r="H215" s="10">
        <f t="shared" si="27"/>
        <v>-3.7350501526454541E-2</v>
      </c>
      <c r="I215">
        <f t="shared" si="23"/>
        <v>-0.22410300915872725</v>
      </c>
      <c r="K215">
        <f t="shared" si="24"/>
        <v>-3.7233325241188872E-2</v>
      </c>
      <c r="M215">
        <f t="shared" si="25"/>
        <v>-3.7233325241188872E-2</v>
      </c>
      <c r="N215" s="13">
        <f t="shared" si="26"/>
        <v>1.3730281828661393E-8</v>
      </c>
      <c r="O215" s="13">
        <v>1</v>
      </c>
    </row>
    <row r="216" spans="4:15" x14ac:dyDescent="0.4">
      <c r="D216" s="6">
        <v>2.94</v>
      </c>
      <c r="E216" s="7">
        <f t="shared" si="21"/>
        <v>-0.23545527607160929</v>
      </c>
      <c r="G216">
        <f t="shared" si="22"/>
        <v>2.1135053470505447</v>
      </c>
      <c r="H216" s="10">
        <f t="shared" si="27"/>
        <v>-3.6862647275600603E-2</v>
      </c>
      <c r="I216">
        <f t="shared" si="23"/>
        <v>-0.22117588365360363</v>
      </c>
      <c r="K216">
        <f t="shared" si="24"/>
        <v>-3.6745731529639572E-2</v>
      </c>
      <c r="M216">
        <f t="shared" si="25"/>
        <v>-3.6745731529639572E-2</v>
      </c>
      <c r="N216" s="13">
        <f t="shared" si="26"/>
        <v>1.3669291653624387E-8</v>
      </c>
      <c r="O216" s="13">
        <v>1</v>
      </c>
    </row>
    <row r="217" spans="4:15" x14ac:dyDescent="0.4">
      <c r="D217" s="6">
        <v>2.96</v>
      </c>
      <c r="E217" s="7">
        <f t="shared" si="21"/>
        <v>-0.23237642876328826</v>
      </c>
      <c r="G217">
        <f t="shared" si="22"/>
        <v>2.1151077524795281</v>
      </c>
      <c r="H217" s="10">
        <f t="shared" si="27"/>
        <v>-3.6380625958280226E-2</v>
      </c>
      <c r="I217">
        <f t="shared" si="23"/>
        <v>-0.21828375574968134</v>
      </c>
      <c r="K217">
        <f t="shared" si="24"/>
        <v>-3.6264007156505997E-2</v>
      </c>
      <c r="M217">
        <f t="shared" si="25"/>
        <v>-3.6264007156505997E-2</v>
      </c>
      <c r="N217" s="13">
        <f t="shared" si="26"/>
        <v>1.3599944927256971E-8</v>
      </c>
      <c r="O217" s="13">
        <v>1</v>
      </c>
    </row>
    <row r="218" spans="4:15" x14ac:dyDescent="0.4">
      <c r="D218" s="6">
        <v>2.98</v>
      </c>
      <c r="E218" s="7">
        <f t="shared" si="21"/>
        <v>-0.22933448777037779</v>
      </c>
      <c r="G218">
        <f t="shared" si="22"/>
        <v>2.1167101579085119</v>
      </c>
      <c r="H218" s="10">
        <f t="shared" si="27"/>
        <v>-3.5904382657532326E-2</v>
      </c>
      <c r="I218">
        <f t="shared" si="23"/>
        <v>-0.21542629594519397</v>
      </c>
      <c r="K218">
        <f t="shared" si="24"/>
        <v>-3.578809688183994E-2</v>
      </c>
      <c r="M218">
        <f t="shared" si="25"/>
        <v>-3.578809688183994E-2</v>
      </c>
      <c r="N218" s="13">
        <f t="shared" si="26"/>
        <v>1.3522381628379914E-8</v>
      </c>
      <c r="O218" s="13">
        <v>1</v>
      </c>
    </row>
    <row r="219" spans="4:15" x14ac:dyDescent="0.4">
      <c r="D219" s="6">
        <v>3</v>
      </c>
      <c r="E219" s="7">
        <f t="shared" si="21"/>
        <v>-0.22632910254793082</v>
      </c>
      <c r="G219">
        <f t="shared" si="22"/>
        <v>2.1183125633374953</v>
      </c>
      <c r="H219" s="10">
        <f t="shared" si="27"/>
        <v>-3.5433862492383554E-2</v>
      </c>
      <c r="I219">
        <f t="shared" si="23"/>
        <v>-0.21260317495430131</v>
      </c>
      <c r="K219">
        <f t="shared" si="24"/>
        <v>-3.531794548484004E-2</v>
      </c>
      <c r="M219">
        <f t="shared" si="25"/>
        <v>-3.531794548484004E-2</v>
      </c>
      <c r="N219" s="13">
        <f t="shared" si="26"/>
        <v>1.3436752637843204E-8</v>
      </c>
      <c r="O219" s="13">
        <v>1</v>
      </c>
    </row>
    <row r="220" spans="4:15" x14ac:dyDescent="0.4">
      <c r="D220" s="6">
        <v>3.02</v>
      </c>
      <c r="E220" s="7">
        <f t="shared" si="21"/>
        <v>-0.22335992290988751</v>
      </c>
      <c r="G220">
        <f t="shared" si="22"/>
        <v>2.1199149687664787</v>
      </c>
      <c r="H220" s="10">
        <f t="shared" si="27"/>
        <v>-3.4969010638047533E-2</v>
      </c>
      <c r="I220">
        <f t="shared" si="23"/>
        <v>-0.20981406382828521</v>
      </c>
      <c r="K220">
        <f t="shared" si="24"/>
        <v>-3.4853497784653381E-2</v>
      </c>
      <c r="M220">
        <f t="shared" si="25"/>
        <v>-3.4853497784653381E-2</v>
      </c>
      <c r="N220" s="13">
        <f t="shared" si="26"/>
        <v>1.3343219299258882E-8</v>
      </c>
      <c r="O220" s="13">
        <v>1</v>
      </c>
    </row>
    <row r="221" spans="4:15" x14ac:dyDescent="0.4">
      <c r="D221" s="6">
        <v>3.04</v>
      </c>
      <c r="E221" s="7">
        <f t="shared" si="21"/>
        <v>-0.2204265991525016</v>
      </c>
      <c r="G221">
        <f t="shared" si="22"/>
        <v>2.1215173741954625</v>
      </c>
      <c r="H221" s="10">
        <f t="shared" si="27"/>
        <v>-3.4509772345248477E-2</v>
      </c>
      <c r="I221">
        <f t="shared" si="23"/>
        <v>-0.20705863407149086</v>
      </c>
      <c r="K221">
        <f t="shared" si="24"/>
        <v>-3.4394698660300593E-2</v>
      </c>
      <c r="M221">
        <f t="shared" si="25"/>
        <v>-3.4394698660300593E-2</v>
      </c>
      <c r="N221" s="13">
        <f t="shared" si="26"/>
        <v>1.3241952967484725E-8</v>
      </c>
      <c r="O221" s="13">
        <v>1</v>
      </c>
    </row>
    <row r="222" spans="4:15" x14ac:dyDescent="0.4">
      <c r="D222" s="6">
        <v>3.06</v>
      </c>
      <c r="E222" s="7">
        <f t="shared" si="21"/>
        <v>-0.2175287821723591</v>
      </c>
      <c r="G222">
        <f t="shared" si="22"/>
        <v>2.1231197796244454</v>
      </c>
      <c r="H222" s="10">
        <f t="shared" si="27"/>
        <v>-3.4056092958698006E-2</v>
      </c>
      <c r="I222">
        <f t="shared" si="23"/>
        <v>-0.20433655775218804</v>
      </c>
      <c r="K222">
        <f t="shared" si="24"/>
        <v>-3.3941493069749633E-2</v>
      </c>
      <c r="M222">
        <f t="shared" si="25"/>
        <v>-3.3941493069749633E-2</v>
      </c>
      <c r="N222" s="13">
        <f t="shared" si="26"/>
        <v>1.3133134546979469E-8</v>
      </c>
      <c r="O222" s="13">
        <v>1</v>
      </c>
    </row>
    <row r="223" spans="4:15" x14ac:dyDescent="0.4">
      <c r="D223" s="6">
        <v>3.08</v>
      </c>
      <c r="E223" s="7">
        <f t="shared" si="21"/>
        <v>-0.21466612357917014</v>
      </c>
      <c r="G223">
        <f t="shared" si="22"/>
        <v>2.1247221850534288</v>
      </c>
      <c r="H223" s="10">
        <f t="shared" si="27"/>
        <v>-3.3607917934753768E-2</v>
      </c>
      <c r="I223">
        <f t="shared" si="23"/>
        <v>-0.20164750760852262</v>
      </c>
      <c r="K223">
        <f t="shared" si="24"/>
        <v>-3.3493826068164881E-2</v>
      </c>
      <c r="M223">
        <f t="shared" si="25"/>
        <v>-3.3493826068164881E-2</v>
      </c>
      <c r="N223" s="13">
        <f t="shared" si="26"/>
        <v>1.3016954021736537E-8</v>
      </c>
      <c r="O223" s="13">
        <v>1</v>
      </c>
    </row>
    <row r="224" spans="4:15" x14ac:dyDescent="0.4">
      <c r="D224" s="6">
        <v>3.1</v>
      </c>
      <c r="E224" s="7">
        <f t="shared" si="21"/>
        <v>-0.21183827580350886</v>
      </c>
      <c r="G224">
        <f t="shared" si="22"/>
        <v>2.1263245904824126</v>
      </c>
      <c r="H224" s="10">
        <f t="shared" si="27"/>
        <v>-3.3165192858287056E-2</v>
      </c>
      <c r="I224">
        <f t="shared" si="23"/>
        <v>-0.19899115714972232</v>
      </c>
      <c r="K224">
        <f t="shared" si="24"/>
        <v>-3.305164282536445E-2</v>
      </c>
      <c r="M224">
        <f t="shared" si="25"/>
        <v>-3.305164282536445E-2</v>
      </c>
      <c r="N224" s="13">
        <f t="shared" si="26"/>
        <v>1.2893609976724922E-8</v>
      </c>
      <c r="O224" s="13">
        <v>1</v>
      </c>
    </row>
    <row r="225" spans="4:15" x14ac:dyDescent="0.4">
      <c r="D225" s="6">
        <v>3.12</v>
      </c>
      <c r="E225" s="7">
        <f t="shared" si="21"/>
        <v>-0.2090448921996714</v>
      </c>
      <c r="G225">
        <f t="shared" si="22"/>
        <v>2.127926995911396</v>
      </c>
      <c r="H225" s="10">
        <f t="shared" si="27"/>
        <v>-3.2727863458786199E-2</v>
      </c>
      <c r="I225">
        <f t="shared" si="23"/>
        <v>-0.1963671807527172</v>
      </c>
      <c r="K225">
        <f t="shared" si="24"/>
        <v>-3.2614888642504607E-2</v>
      </c>
      <c r="M225">
        <f t="shared" si="25"/>
        <v>-3.2614888642504607E-2</v>
      </c>
      <c r="N225" s="13">
        <f t="shared" si="26"/>
        <v>1.2763309113859629E-8</v>
      </c>
      <c r="O225" s="13">
        <v>1</v>
      </c>
    </row>
    <row r="226" spans="4:15" x14ac:dyDescent="0.4">
      <c r="D226" s="6">
        <v>3.14</v>
      </c>
      <c r="E226" s="7">
        <f t="shared" si="21"/>
        <v>-0.20628562714381649</v>
      </c>
      <c r="G226">
        <f t="shared" si="22"/>
        <v>2.1295294013403798</v>
      </c>
      <c r="H226" s="10">
        <f t="shared" si="27"/>
        <v>-3.229587562572131E-2</v>
      </c>
      <c r="I226">
        <f t="shared" si="23"/>
        <v>-0.19377525375432786</v>
      </c>
      <c r="K226">
        <f t="shared" si="24"/>
        <v>-3.2183508968021857E-2</v>
      </c>
      <c r="M226">
        <f t="shared" si="25"/>
        <v>-3.2183508968021857E-2</v>
      </c>
      <c r="N226" s="13">
        <f t="shared" si="26"/>
        <v>1.262626576254606E-8</v>
      </c>
      <c r="O226" s="13">
        <v>1</v>
      </c>
    </row>
    <row r="227" spans="4:15" x14ac:dyDescent="0.4">
      <c r="D227" s="6">
        <v>3.16</v>
      </c>
      <c r="E227" s="7">
        <f t="shared" si="21"/>
        <v>-0.20356013612754911</v>
      </c>
      <c r="G227">
        <f t="shared" si="22"/>
        <v>2.1311318067693632</v>
      </c>
      <c r="H227" s="10">
        <f t="shared" si="27"/>
        <v>-3.1869175423195686E-2</v>
      </c>
      <c r="I227">
        <f t="shared" si="23"/>
        <v>-0.19121505253917412</v>
      </c>
      <c r="K227">
        <f t="shared" si="24"/>
        <v>-3.1757449412855139E-2</v>
      </c>
      <c r="M227">
        <f t="shared" si="25"/>
        <v>-3.1757449412855139E-2</v>
      </c>
      <c r="N227" s="13">
        <f t="shared" si="26"/>
        <v>1.2482701386616094E-8</v>
      </c>
      <c r="O227" s="13">
        <v>1</v>
      </c>
    </row>
    <row r="228" spans="4:15" x14ac:dyDescent="0.4">
      <c r="D228" s="6">
        <v>3.18</v>
      </c>
      <c r="E228" s="7">
        <f t="shared" si="21"/>
        <v>-0.20086807584710117</v>
      </c>
      <c r="G228">
        <f t="shared" si="22"/>
        <v>2.1327342121983466</v>
      </c>
      <c r="H228" s="10">
        <f t="shared" si="27"/>
        <v>-3.1447709103907831E-2</v>
      </c>
      <c r="I228">
        <f t="shared" si="23"/>
        <v>-0.18868625462344699</v>
      </c>
      <c r="K228">
        <f t="shared" si="24"/>
        <v>-3.1336655764972736E-2</v>
      </c>
      <c r="M228">
        <f t="shared" si="25"/>
        <v>-3.1336655764972736E-2</v>
      </c>
      <c r="N228" s="13">
        <f t="shared" si="26"/>
        <v>1.2332844088633113E-8</v>
      </c>
      <c r="O228" s="13">
        <v>1</v>
      </c>
    </row>
    <row r="229" spans="4:15" x14ac:dyDescent="0.4">
      <c r="D229" s="6">
        <v>3.2</v>
      </c>
      <c r="E229" s="7">
        <f t="shared" si="21"/>
        <v>-0.19820910428825977</v>
      </c>
      <c r="G229">
        <f t="shared" si="22"/>
        <v>2.13433661762733</v>
      </c>
      <c r="H229" s="10">
        <f t="shared" si="27"/>
        <v>-3.1031423122447745E-2</v>
      </c>
      <c r="I229">
        <f t="shared" si="23"/>
        <v>-0.18618853873468647</v>
      </c>
      <c r="K229">
        <f t="shared" si="24"/>
        <v>-3.0921074003226426E-2</v>
      </c>
      <c r="M229">
        <f t="shared" si="25"/>
        <v>-3.0921074003226426E-2</v>
      </c>
      <c r="N229" s="13">
        <f t="shared" si="26"/>
        <v>1.2176928112920982E-8</v>
      </c>
      <c r="O229" s="13">
        <v>1</v>
      </c>
    </row>
    <row r="230" spans="4:15" x14ac:dyDescent="0.4">
      <c r="D230" s="6">
        <v>3.22</v>
      </c>
      <c r="E230" s="7">
        <f t="shared" si="21"/>
        <v>-0.19558288080718811</v>
      </c>
      <c r="G230">
        <f t="shared" si="22"/>
        <v>2.1359390230563133</v>
      </c>
      <c r="H230" s="10">
        <f t="shared" si="27"/>
        <v>-3.0620264147950181E-2</v>
      </c>
      <c r="I230">
        <f t="shared" si="23"/>
        <v>-0.18372158488770107</v>
      </c>
      <c r="K230">
        <f t="shared" si="24"/>
        <v>-3.0510650310556931E-2</v>
      </c>
      <c r="M230">
        <f t="shared" si="25"/>
        <v>-3.0510650310556931E-2</v>
      </c>
      <c r="N230" s="13">
        <f t="shared" si="26"/>
        <v>1.2015193348073842E-8</v>
      </c>
      <c r="O230" s="13">
        <v>1</v>
      </c>
    </row>
    <row r="231" spans="4:15" x14ac:dyDescent="0.4">
      <c r="D231" s="6">
        <v>3.24</v>
      </c>
      <c r="E231" s="7">
        <f t="shared" si="21"/>
        <v>-0.19298906620728126</v>
      </c>
      <c r="G231">
        <f t="shared" si="22"/>
        <v>2.1375414284852972</v>
      </c>
      <c r="H231" s="10">
        <f t="shared" si="27"/>
        <v>-3.0214179076127071E-2</v>
      </c>
      <c r="I231">
        <f t="shared" si="23"/>
        <v>-0.18128507445676242</v>
      </c>
      <c r="K231">
        <f t="shared" si="24"/>
        <v>-3.0105331086569671E-2</v>
      </c>
      <c r="M231">
        <f t="shared" si="25"/>
        <v>-3.0105331086569671E-2</v>
      </c>
      <c r="N231" s="13">
        <f t="shared" si="26"/>
        <v>1.1847884830687864E-8</v>
      </c>
      <c r="O231" s="13">
        <v>1</v>
      </c>
    </row>
    <row r="232" spans="4:15" x14ac:dyDescent="0.4">
      <c r="D232" s="6">
        <v>3.26</v>
      </c>
      <c r="E232" s="7">
        <f t="shared" si="21"/>
        <v>-0.19042732281219193</v>
      </c>
      <c r="G232">
        <f t="shared" si="22"/>
        <v>2.1391438339142805</v>
      </c>
      <c r="H232" s="10">
        <f t="shared" si="27"/>
        <v>-2.9813115040700413E-2</v>
      </c>
      <c r="I232">
        <f t="shared" si="23"/>
        <v>-0.17887869024420247</v>
      </c>
      <c r="K232">
        <f t="shared" si="24"/>
        <v>-2.9705062959505816E-2</v>
      </c>
      <c r="M232">
        <f t="shared" si="25"/>
        <v>-2.9705062959505816E-2</v>
      </c>
      <c r="N232" s="13">
        <f t="shared" si="26"/>
        <v>1.1675252250483789E-8</v>
      </c>
      <c r="O232" s="13">
        <v>1</v>
      </c>
    </row>
    <row r="233" spans="4:15" x14ac:dyDescent="0.4">
      <c r="D233" s="6">
        <v>3.28</v>
      </c>
      <c r="E233" s="7">
        <f t="shared" si="21"/>
        <v>-0.18789731453515968</v>
      </c>
      <c r="G233">
        <f t="shared" si="22"/>
        <v>2.1407462393432639</v>
      </c>
      <c r="H233" s="10">
        <f t="shared" si="27"/>
        <v>-2.9417019424256355E-2</v>
      </c>
      <c r="I233">
        <f t="shared" si="23"/>
        <v>-0.17650211654553813</v>
      </c>
      <c r="K233">
        <f t="shared" si="24"/>
        <v>-2.9309792797624946E-2</v>
      </c>
      <c r="M233">
        <f t="shared" si="25"/>
        <v>-2.9309792797624946E-2</v>
      </c>
      <c r="N233" s="13">
        <f t="shared" si="26"/>
        <v>1.1497549458751464E-8</v>
      </c>
      <c r="O233" s="13">
        <v>1</v>
      </c>
    </row>
    <row r="234" spans="4:15" x14ac:dyDescent="0.4">
      <c r="D234" s="6">
        <v>3.3</v>
      </c>
      <c r="E234" s="7">
        <f t="shared" si="21"/>
        <v>-0.1853987069447724</v>
      </c>
      <c r="G234">
        <f t="shared" si="22"/>
        <v>2.1423486447722477</v>
      </c>
      <c r="H234" s="10">
        <f t="shared" si="27"/>
        <v>-2.9025839868540761E-2</v>
      </c>
      <c r="I234">
        <f t="shared" si="23"/>
        <v>-0.17415503921124456</v>
      </c>
      <c r="K234">
        <f t="shared" si="24"/>
        <v>-2.8919467720022136E-2</v>
      </c>
      <c r="M234">
        <f t="shared" si="25"/>
        <v>-2.8919467720022136E-2</v>
      </c>
      <c r="N234" s="13">
        <f t="shared" si="26"/>
        <v>1.1315033980468391E-8</v>
      </c>
      <c r="O234" s="13">
        <v>1</v>
      </c>
    </row>
    <row r="235" spans="4:15" x14ac:dyDescent="0.4">
      <c r="D235" s="6">
        <v>3.32</v>
      </c>
      <c r="E235" s="7">
        <f t="shared" si="21"/>
        <v>-0.18293116732728304</v>
      </c>
      <c r="G235">
        <f t="shared" si="22"/>
        <v>2.1439510502012311</v>
      </c>
      <c r="H235" s="10">
        <f t="shared" si="27"/>
        <v>-2.8639524284215449E-2</v>
      </c>
      <c r="I235">
        <f t="shared" si="23"/>
        <v>-0.17183714570529268</v>
      </c>
      <c r="K235">
        <f t="shared" si="24"/>
        <v>-2.8534035106898992E-2</v>
      </c>
      <c r="M235">
        <f t="shared" si="25"/>
        <v>-2.8534035106898992E-2</v>
      </c>
      <c r="N235" s="13">
        <f t="shared" si="26"/>
        <v>1.1127966530902892E-8</v>
      </c>
      <c r="O235" s="13">
        <v>1</v>
      </c>
    </row>
    <row r="236" spans="4:15" x14ac:dyDescent="0.4">
      <c r="D236" s="6">
        <v>3.34</v>
      </c>
      <c r="E236" s="7">
        <f t="shared" si="21"/>
        <v>-0.18049436474560387</v>
      </c>
      <c r="G236">
        <f t="shared" si="22"/>
        <v>2.1455534556302145</v>
      </c>
      <c r="H236" s="10">
        <f t="shared" si="27"/>
        <v>-2.8258020860094293E-2</v>
      </c>
      <c r="I236">
        <f t="shared" si="23"/>
        <v>-0.16954812516056575</v>
      </c>
      <c r="K236">
        <f t="shared" si="24"/>
        <v>-2.8153442609303709E-2</v>
      </c>
      <c r="M236">
        <f t="shared" si="25"/>
        <v>-2.8153442609303709E-2</v>
      </c>
      <c r="N236" s="13">
        <f t="shared" si="26"/>
        <v>1.093661053841823E-8</v>
      </c>
      <c r="O236" s="13">
        <v>1</v>
      </c>
    </row>
    <row r="237" spans="4:15" x14ac:dyDescent="0.4">
      <c r="D237" s="6">
        <v>3.36</v>
      </c>
      <c r="E237" s="7">
        <f t="shared" si="21"/>
        <v>-0.17808797009509417</v>
      </c>
      <c r="G237">
        <f t="shared" si="22"/>
        <v>2.1471558610591979</v>
      </c>
      <c r="H237" s="10">
        <f t="shared" si="27"/>
        <v>-2.788127807187725E-2</v>
      </c>
      <c r="I237">
        <f t="shared" si="23"/>
        <v>-0.1672876684312635</v>
      </c>
      <c r="K237">
        <f t="shared" si="24"/>
        <v>-2.7777638158363434E-2</v>
      </c>
      <c r="M237">
        <f t="shared" si="25"/>
        <v>-2.7777638158363434E-2</v>
      </c>
      <c r="N237" s="13">
        <f t="shared" si="26"/>
        <v>1.0741231673151217E-8</v>
      </c>
      <c r="O237" s="13">
        <v>1</v>
      </c>
    </row>
    <row r="238" spans="4:15" x14ac:dyDescent="0.4">
      <c r="D238" s="6">
        <v>3.38</v>
      </c>
      <c r="E238" s="7">
        <f t="shared" si="21"/>
        <v>-0.17571165615625459</v>
      </c>
      <c r="G238">
        <f t="shared" si="22"/>
        <v>2.1487582664881812</v>
      </c>
      <c r="H238" s="10">
        <f t="shared" si="27"/>
        <v>-2.7509244690400184E-2</v>
      </c>
      <c r="I238">
        <f t="shared" si="23"/>
        <v>-0.1650554681424011</v>
      </c>
      <c r="K238">
        <f t="shared" si="24"/>
        <v>-2.7406569974021838E-2</v>
      </c>
      <c r="M238">
        <f t="shared" si="25"/>
        <v>-2.7406569974021838E-2</v>
      </c>
      <c r="N238" s="13">
        <f t="shared" si="26"/>
        <v>1.0542097383373803E-8</v>
      </c>
      <c r="O238" s="13">
        <v>1</v>
      </c>
    </row>
    <row r="239" spans="4:15" x14ac:dyDescent="0.4">
      <c r="D239" s="6">
        <v>3.4</v>
      </c>
      <c r="E239" s="7">
        <f t="shared" si="21"/>
        <v>-0.17336509764443828</v>
      </c>
      <c r="G239">
        <f t="shared" si="22"/>
        <v>2.1503606719171646</v>
      </c>
      <c r="H239" s="10">
        <f t="shared" si="27"/>
        <v>-2.7141869789417565E-2</v>
      </c>
      <c r="I239">
        <f t="shared" si="23"/>
        <v>-0.16285121873650538</v>
      </c>
      <c r="K239">
        <f t="shared" si="24"/>
        <v>-2.7040186573302604E-2</v>
      </c>
      <c r="M239">
        <f t="shared" si="25"/>
        <v>-2.7040186573302604E-2</v>
      </c>
      <c r="N239" s="13">
        <f t="shared" si="26"/>
        <v>1.033947643948186E-8</v>
      </c>
      <c r="O239" s="13">
        <v>1</v>
      </c>
    </row>
    <row r="240" spans="4:15" x14ac:dyDescent="0.4">
      <c r="D240" s="6">
        <v>3.42</v>
      </c>
      <c r="E240" s="7">
        <f t="shared" si="21"/>
        <v>-0.17104797125668511</v>
      </c>
      <c r="G240">
        <f t="shared" si="22"/>
        <v>2.1519630773461484</v>
      </c>
      <c r="H240" s="10">
        <f t="shared" si="27"/>
        <v>-2.677910275293479E-2</v>
      </c>
      <c r="I240">
        <f t="shared" si="23"/>
        <v>-0.16067461651760873</v>
      </c>
      <c r="K240">
        <f t="shared" si="24"/>
        <v>-2.6678436778112009E-2</v>
      </c>
      <c r="M240">
        <f t="shared" si="25"/>
        <v>-2.6678436778112009E-2</v>
      </c>
      <c r="N240" s="13">
        <f t="shared" si="26"/>
        <v>1.013363848702084E-8</v>
      </c>
      <c r="O240" s="13">
        <v>1</v>
      </c>
    </row>
    <row r="241" spans="4:15" x14ac:dyDescent="0.4">
      <c r="D241" s="6">
        <v>3.44</v>
      </c>
      <c r="E241" s="7">
        <f t="shared" si="21"/>
        <v>-0.16875995571578153</v>
      </c>
      <c r="G241">
        <f t="shared" si="22"/>
        <v>2.1535654827751318</v>
      </c>
      <c r="H241" s="10">
        <f t="shared" si="27"/>
        <v>-2.6420893282106155E-2</v>
      </c>
      <c r="I241">
        <f t="shared" si="23"/>
        <v>-0.15852535969263692</v>
      </c>
      <c r="K241">
        <f t="shared" si="24"/>
        <v>-2.632126972260029E-2</v>
      </c>
      <c r="M241">
        <f t="shared" si="25"/>
        <v>-2.632126972260029E-2</v>
      </c>
      <c r="N241" s="13">
        <f t="shared" si="26"/>
        <v>9.9248536086186885E-9</v>
      </c>
      <c r="O241" s="13">
        <v>1</v>
      </c>
    </row>
    <row r="242" spans="4:15" x14ac:dyDescent="0.4">
      <c r="D242" s="6">
        <v>3.46</v>
      </c>
      <c r="E242" s="7">
        <f t="shared" si="21"/>
        <v>-0.16650073181164643</v>
      </c>
      <c r="G242">
        <f t="shared" si="22"/>
        <v>2.1551678882041152</v>
      </c>
      <c r="H242" s="10">
        <f t="shared" si="27"/>
        <v>-2.6067191401714186E-2</v>
      </c>
      <c r="I242">
        <f t="shared" si="23"/>
        <v>-0.15640314841028513</v>
      </c>
      <c r="K242">
        <f t="shared" si="24"/>
        <v>-2.5968634860093476E-2</v>
      </c>
      <c r="M242">
        <f t="shared" si="25"/>
        <v>-2.5968634860093476E-2</v>
      </c>
      <c r="N242" s="13">
        <f t="shared" si="26"/>
        <v>9.7133918962346903E-9</v>
      </c>
      <c r="O242" s="13">
        <v>1</v>
      </c>
    </row>
    <row r="243" spans="4:15" x14ac:dyDescent="0.4">
      <c r="D243" s="6">
        <v>3.48</v>
      </c>
      <c r="E243" s="7">
        <f t="shared" si="21"/>
        <v>-0.16426998244013863</v>
      </c>
      <c r="G243">
        <f t="shared" si="22"/>
        <v>2.156770293633099</v>
      </c>
      <c r="H243" s="10">
        <f t="shared" si="27"/>
        <v>-2.5717947466245311E-2</v>
      </c>
      <c r="I243">
        <f t="shared" si="23"/>
        <v>-0.15430768479747187</v>
      </c>
      <c r="K243">
        <f t="shared" si="24"/>
        <v>-2.5620481969613355E-2</v>
      </c>
      <c r="M243">
        <f t="shared" si="25"/>
        <v>-2.5620481969613355E-2</v>
      </c>
      <c r="N243" s="13">
        <f t="shared" si="26"/>
        <v>9.4995230337137783E-9</v>
      </c>
      <c r="O243" s="13">
        <v>1</v>
      </c>
    </row>
    <row r="244" spans="4:15" x14ac:dyDescent="0.4">
      <c r="D244" s="6">
        <v>3.5</v>
      </c>
      <c r="E244" s="7">
        <f t="shared" si="21"/>
        <v>-0.16206739263938108</v>
      </c>
      <c r="G244">
        <f t="shared" si="22"/>
        <v>2.158372699062082</v>
      </c>
      <c r="H244" s="10">
        <f t="shared" si="27"/>
        <v>-2.5373112165576712E-2</v>
      </c>
      <c r="I244">
        <f t="shared" si="23"/>
        <v>-0.15223867299346028</v>
      </c>
      <c r="K244">
        <f t="shared" si="24"/>
        <v>-2.5276761162000408E-2</v>
      </c>
      <c r="M244">
        <f t="shared" si="25"/>
        <v>-2.5276761162000408E-2</v>
      </c>
      <c r="N244" s="13">
        <f t="shared" si="26"/>
        <v>9.28351589016093E-9</v>
      </c>
      <c r="O244" s="13">
        <v>1</v>
      </c>
    </row>
    <row r="245" spans="4:15" x14ac:dyDescent="0.4">
      <c r="D245" s="6">
        <v>3.52</v>
      </c>
      <c r="E245" s="7">
        <f t="shared" si="21"/>
        <v>-0.1598926496236911</v>
      </c>
      <c r="G245">
        <f t="shared" si="22"/>
        <v>2.1599751044910658</v>
      </c>
      <c r="H245" s="10">
        <f t="shared" si="27"/>
        <v>-2.5032636530288446E-2</v>
      </c>
      <c r="I245">
        <f t="shared" si="23"/>
        <v>-0.15019581918173067</v>
      </c>
      <c r="K245">
        <f t="shared" si="24"/>
        <v>-2.4937422885650196E-2</v>
      </c>
      <c r="M245">
        <f t="shared" si="25"/>
        <v>-2.4937422885650196E-2</v>
      </c>
      <c r="N245" s="13">
        <f t="shared" si="26"/>
        <v>9.0656381252988148E-9</v>
      </c>
      <c r="O245" s="13">
        <v>1</v>
      </c>
    </row>
    <row r="246" spans="4:15" x14ac:dyDescent="0.4">
      <c r="D246" s="6">
        <v>3.54</v>
      </c>
      <c r="E246" s="7">
        <f t="shared" si="21"/>
        <v>-0.15774544281520517</v>
      </c>
      <c r="G246">
        <f t="shared" si="22"/>
        <v>2.1615775099200492</v>
      </c>
      <c r="H246" s="10">
        <f t="shared" si="27"/>
        <v>-2.4696471936614561E-2</v>
      </c>
      <c r="I246">
        <f t="shared" si="23"/>
        <v>-0.14817883161968737</v>
      </c>
      <c r="K246">
        <f t="shared" si="24"/>
        <v>-2.4602417931883083E-2</v>
      </c>
      <c r="M246">
        <f t="shared" si="25"/>
        <v>-2.4602417931883083E-2</v>
      </c>
      <c r="N246" s="13">
        <f t="shared" si="26"/>
        <v>8.8461558060290303E-9</v>
      </c>
      <c r="O246" s="13">
        <v>1</v>
      </c>
    </row>
    <row r="247" spans="4:15" x14ac:dyDescent="0.4">
      <c r="D247" s="6">
        <v>3.56</v>
      </c>
      <c r="E247" s="7">
        <f t="shared" si="21"/>
        <v>-0.15562546387328283</v>
      </c>
      <c r="G247">
        <f t="shared" si="22"/>
        <v>2.1631799153490325</v>
      </c>
      <c r="H247" s="10">
        <f t="shared" si="27"/>
        <v>-2.4364570111046563E-2</v>
      </c>
      <c r="I247">
        <f t="shared" si="23"/>
        <v>-0.14618742066627938</v>
      </c>
      <c r="K247">
        <f t="shared" si="24"/>
        <v>-2.4271697439953419E-2</v>
      </c>
      <c r="M247">
        <f t="shared" si="25"/>
        <v>-2.4271697439953419E-2</v>
      </c>
      <c r="N247" s="13">
        <f t="shared" si="26"/>
        <v>8.6253330359752393E-9</v>
      </c>
      <c r="O247" s="13">
        <v>1</v>
      </c>
    </row>
    <row r="248" spans="4:15" x14ac:dyDescent="0.4">
      <c r="D248" s="6">
        <v>3.58</v>
      </c>
      <c r="E248" s="7">
        <f t="shared" si="21"/>
        <v>-0.15353240672177246</v>
      </c>
      <c r="G248">
        <f t="shared" si="22"/>
        <v>2.1647823207780164</v>
      </c>
      <c r="H248" s="10">
        <f t="shared" si="27"/>
        <v>-2.4036883134602109E-2</v>
      </c>
      <c r="I248">
        <f t="shared" si="23"/>
        <v>-0.14422129880761264</v>
      </c>
      <c r="K248">
        <f t="shared" si="24"/>
        <v>-2.3945212901717309E-2</v>
      </c>
      <c r="M248">
        <f t="shared" si="25"/>
        <v>-2.3945212901717309E-2</v>
      </c>
      <c r="N248" s="13">
        <f t="shared" si="26"/>
        <v>8.4034315971535188E-9</v>
      </c>
      <c r="O248" s="13">
        <v>1</v>
      </c>
    </row>
    <row r="249" spans="4:15" x14ac:dyDescent="0.4">
      <c r="D249" s="6">
        <v>3.6</v>
      </c>
      <c r="E249" s="7">
        <f t="shared" si="21"/>
        <v>-0.15146596757421865</v>
      </c>
      <c r="G249">
        <f t="shared" si="22"/>
        <v>2.1663847262069997</v>
      </c>
      <c r="H249" s="10">
        <f t="shared" si="27"/>
        <v>-2.3713363446771451E-2</v>
      </c>
      <c r="I249">
        <f t="shared" si="23"/>
        <v>-0.1422801806806287</v>
      </c>
      <c r="K249">
        <f t="shared" si="24"/>
        <v>-2.3622916165967355E-2</v>
      </c>
      <c r="M249">
        <f t="shared" si="25"/>
        <v>-2.3622916165967355E-2</v>
      </c>
      <c r="N249" s="13">
        <f t="shared" si="26"/>
        <v>8.1807106048549374E-9</v>
      </c>
      <c r="O249" s="13">
        <v>1</v>
      </c>
    </row>
    <row r="250" spans="4:15" x14ac:dyDescent="0.4">
      <c r="D250" s="6">
        <v>3.62</v>
      </c>
      <c r="E250" s="7">
        <f t="shared" si="21"/>
        <v>-0.14942584495708761</v>
      </c>
      <c r="G250">
        <f t="shared" si="22"/>
        <v>2.1679871316359831</v>
      </c>
      <c r="H250" s="10">
        <f t="shared" si="27"/>
        <v>-2.3393963849153578E-2</v>
      </c>
      <c r="I250">
        <f t="shared" si="23"/>
        <v>-0.14036378309492148</v>
      </c>
      <c r="K250">
        <f t="shared" si="24"/>
        <v>-2.3304759442448281E-2</v>
      </c>
      <c r="M250">
        <f t="shared" si="25"/>
        <v>-2.3304759442448281E-2</v>
      </c>
      <c r="N250" s="13">
        <f t="shared" si="26"/>
        <v>7.9574261756440175E-9</v>
      </c>
      <c r="O250" s="13">
        <v>1</v>
      </c>
    </row>
    <row r="251" spans="4:15" x14ac:dyDescent="0.4">
      <c r="D251" s="6">
        <v>3.64</v>
      </c>
      <c r="E251" s="7">
        <f t="shared" si="21"/>
        <v>-0.1474117397310864</v>
      </c>
      <c r="G251">
        <f t="shared" si="22"/>
        <v>2.1695895370649665</v>
      </c>
      <c r="H251" s="10">
        <f t="shared" si="27"/>
        <v>-2.307863750879395E-2</v>
      </c>
      <c r="I251">
        <f t="shared" si="23"/>
        <v>-0.1384718250527637</v>
      </c>
      <c r="K251">
        <f t="shared" si="24"/>
        <v>-2.2990695305564329E-2</v>
      </c>
      <c r="M251">
        <f t="shared" si="25"/>
        <v>-2.2990695305564329E-2</v>
      </c>
      <c r="N251" s="13">
        <f t="shared" si="26"/>
        <v>7.733831108879998E-9</v>
      </c>
      <c r="O251" s="13">
        <v>1</v>
      </c>
    </row>
    <row r="252" spans="4:15" x14ac:dyDescent="0.4">
      <c r="D252" s="6">
        <v>3.66</v>
      </c>
      <c r="E252" s="7">
        <f t="shared" si="21"/>
        <v>-0.14542335511064736</v>
      </c>
      <c r="G252">
        <f t="shared" si="22"/>
        <v>2.1711919424939499</v>
      </c>
      <c r="H252" s="10">
        <f t="shared" si="27"/>
        <v>-2.2767337961234941E-2</v>
      </c>
      <c r="I252">
        <f t="shared" si="23"/>
        <v>-0.13660402776740965</v>
      </c>
      <c r="K252">
        <f t="shared" si="24"/>
        <v>-2.2680676697790877E-2</v>
      </c>
      <c r="M252">
        <f t="shared" si="25"/>
        <v>-2.2680676697790877E-2</v>
      </c>
      <c r="N252" s="13">
        <f t="shared" si="26"/>
        <v>7.5101745817213716E-9</v>
      </c>
      <c r="O252" s="13">
        <v>1</v>
      </c>
    </row>
    <row r="253" spans="4:15" x14ac:dyDescent="0.4">
      <c r="D253" s="6">
        <v>3.68</v>
      </c>
      <c r="E253" s="7">
        <f t="shared" si="21"/>
        <v>-0.14346039668164859</v>
      </c>
      <c r="G253">
        <f t="shared" si="22"/>
        <v>2.1727943479229337</v>
      </c>
      <c r="H253" s="10">
        <f t="shared" si="27"/>
        <v>-2.2460019113290153E-2</v>
      </c>
      <c r="I253">
        <f t="shared" si="23"/>
        <v>-0.13476011467974092</v>
      </c>
      <c r="K253">
        <f t="shared" si="24"/>
        <v>-2.2374656932799643E-2</v>
      </c>
      <c r="M253">
        <f t="shared" si="25"/>
        <v>-2.2374656932799643E-2</v>
      </c>
      <c r="N253" s="13">
        <f t="shared" si="26"/>
        <v>7.2867018580944018E-9</v>
      </c>
      <c r="O253" s="13">
        <v>1</v>
      </c>
    </row>
    <row r="254" spans="4:15" x14ac:dyDescent="0.4">
      <c r="D254" s="6">
        <v>3.7</v>
      </c>
      <c r="E254" s="7">
        <f t="shared" si="21"/>
        <v>-0.14152257241743729</v>
      </c>
      <c r="G254">
        <f t="shared" si="22"/>
        <v>2.1743967533519171</v>
      </c>
      <c r="H254" s="10">
        <f t="shared" si="27"/>
        <v>-2.2156635245553013E-2</v>
      </c>
      <c r="I254">
        <f t="shared" si="23"/>
        <v>-0.13293981147331807</v>
      </c>
      <c r="K254">
        <f t="shared" si="24"/>
        <v>-2.2072589698309379E-2</v>
      </c>
      <c r="M254">
        <f t="shared" si="25"/>
        <v>-2.2072589698309379E-2</v>
      </c>
      <c r="N254" s="13">
        <f t="shared" si="26"/>
        <v>7.0636540114818634E-9</v>
      </c>
      <c r="O254" s="13">
        <v>1</v>
      </c>
    </row>
    <row r="255" spans="4:15" x14ac:dyDescent="0.4">
      <c r="D255" s="6">
        <v>3.72</v>
      </c>
      <c r="E255" s="7">
        <f t="shared" si="21"/>
        <v>-0.13960959269322271</v>
      </c>
      <c r="G255">
        <f t="shared" si="22"/>
        <v>2.1759991587809004</v>
      </c>
      <c r="H255" s="10">
        <f t="shared" si="27"/>
        <v>-2.1857141014650108E-2</v>
      </c>
      <c r="I255">
        <f t="shared" si="23"/>
        <v>-0.13114284608790064</v>
      </c>
      <c r="K255">
        <f t="shared" si="24"/>
        <v>-2.1774429058671996E-2</v>
      </c>
      <c r="M255">
        <f t="shared" si="25"/>
        <v>-2.1774429058671996E-2</v>
      </c>
      <c r="N255" s="13">
        <f t="shared" si="26"/>
        <v>6.8412676617251114E-9</v>
      </c>
      <c r="O255" s="13">
        <v>1</v>
      </c>
    </row>
    <row r="256" spans="4:15" x14ac:dyDescent="0.4">
      <c r="D256" s="6">
        <v>3.74</v>
      </c>
      <c r="E256" s="7">
        <f t="shared" si="21"/>
        <v>-0.13772117029890094</v>
      </c>
      <c r="G256">
        <f t="shared" si="22"/>
        <v>2.1776015642098843</v>
      </c>
      <c r="H256" s="10">
        <f t="shared" si="27"/>
        <v>-2.1561491455249035E-2</v>
      </c>
      <c r="I256">
        <f t="shared" si="23"/>
        <v>-0.12936894873149421</v>
      </c>
      <c r="K256">
        <f t="shared" si="24"/>
        <v>-2.1480129457203477E-2</v>
      </c>
      <c r="M256">
        <f t="shared" si="25"/>
        <v>-2.1480129457203477E-2</v>
      </c>
      <c r="N256" s="13">
        <f t="shared" si="26"/>
        <v>6.619774725965374E-9</v>
      </c>
      <c r="O256" s="13">
        <v>1</v>
      </c>
    </row>
    <row r="257" spans="4:15" x14ac:dyDescent="0.4">
      <c r="D257" s="6">
        <v>3.76</v>
      </c>
      <c r="E257" s="7">
        <f t="shared" si="21"/>
        <v>-0.13585702045037409</v>
      </c>
      <c r="G257">
        <f t="shared" si="22"/>
        <v>2.1792039696388676</v>
      </c>
      <c r="H257" s="10">
        <f t="shared" si="27"/>
        <v>-2.1269641981830525E-2</v>
      </c>
      <c r="I257">
        <f t="shared" si="23"/>
        <v>-0.12761785189098315</v>
      </c>
      <c r="K257">
        <f t="shared" si="24"/>
        <v>-2.1189645718271005E-2</v>
      </c>
      <c r="M257">
        <f t="shared" si="25"/>
        <v>-2.1189645718271005E-2</v>
      </c>
      <c r="N257" s="13">
        <f t="shared" si="26"/>
        <v>6.3994021834842314E-9</v>
      </c>
      <c r="O257" s="13">
        <v>1</v>
      </c>
    </row>
    <row r="258" spans="4:15" x14ac:dyDescent="0.4">
      <c r="D258" s="6">
        <v>3.78</v>
      </c>
      <c r="E258" s="7">
        <f t="shared" si="21"/>
        <v>-0.13401686079942216</v>
      </c>
      <c r="G258">
        <f t="shared" si="22"/>
        <v>2.180806375067851</v>
      </c>
      <c r="H258" s="10">
        <f t="shared" si="27"/>
        <v>-2.0981548390233948E-2</v>
      </c>
      <c r="I258">
        <f t="shared" si="23"/>
        <v>-0.1258892903414037</v>
      </c>
      <c r="K258">
        <f t="shared" si="24"/>
        <v>-2.0902933049142668E-2</v>
      </c>
      <c r="M258">
        <f t="shared" si="25"/>
        <v>-2.0902933049142668E-2</v>
      </c>
      <c r="N258" s="13">
        <f t="shared" si="26"/>
        <v>6.1803718548984312E-9</v>
      </c>
      <c r="O258" s="13">
        <v>1</v>
      </c>
    </row>
    <row r="259" spans="4:15" x14ac:dyDescent="0.4">
      <c r="D259" s="6">
        <v>3.8</v>
      </c>
      <c r="E259" s="7">
        <f t="shared" si="21"/>
        <v>-0.13220041144218647</v>
      </c>
      <c r="G259">
        <f t="shared" si="22"/>
        <v>2.1824087804968344</v>
      </c>
      <c r="H259" s="10">
        <f t="shared" si="27"/>
        <v>-2.0697166858985497E-2</v>
      </c>
      <c r="I259">
        <f t="shared" si="23"/>
        <v>-0.12418300115391298</v>
      </c>
      <c r="K259">
        <f t="shared" si="24"/>
        <v>-2.061994704161238E-2</v>
      </c>
      <c r="M259">
        <f t="shared" si="25"/>
        <v>-2.061994704161238E-2</v>
      </c>
      <c r="N259" s="13">
        <f t="shared" si="26"/>
        <v>5.9629001951375427E-9</v>
      </c>
      <c r="O259" s="13">
        <v>1</v>
      </c>
    </row>
    <row r="260" spans="4:15" x14ac:dyDescent="0.4">
      <c r="D260" s="6">
        <v>3.82</v>
      </c>
      <c r="E260" s="7">
        <f t="shared" si="21"/>
        <v>-0.1304073949263187</v>
      </c>
      <c r="G260">
        <f t="shared" si="22"/>
        <v>2.1840111859258178</v>
      </c>
      <c r="H260" s="10">
        <f t="shared" si="27"/>
        <v>-2.0416453950417426E-2</v>
      </c>
      <c r="I260">
        <f t="shared" si="23"/>
        <v>-0.12249872370250456</v>
      </c>
      <c r="K260">
        <f t="shared" si="24"/>
        <v>-2.0340643673405517E-2</v>
      </c>
      <c r="M260">
        <f t="shared" si="25"/>
        <v>-2.0340643673405517E-2</v>
      </c>
      <c r="N260" s="13">
        <f t="shared" si="26"/>
        <v>5.7471981006223802E-9</v>
      </c>
      <c r="O260" s="13">
        <v>1</v>
      </c>
    </row>
    <row r="261" spans="4:15" x14ac:dyDescent="0.4">
      <c r="D261" s="6">
        <v>3.84</v>
      </c>
      <c r="E261" s="7">
        <f t="shared" si="21"/>
        <v>-0.1286375362568507</v>
      </c>
      <c r="G261">
        <f t="shared" si="22"/>
        <v>2.1856135913548012</v>
      </c>
      <c r="H261" s="10">
        <f t="shared" si="27"/>
        <v>-2.0139366611587012E-2</v>
      </c>
      <c r="I261">
        <f t="shared" si="23"/>
        <v>-0.12083619966952208</v>
      </c>
      <c r="K261">
        <f t="shared" si="24"/>
        <v>-2.0064979309376386E-2</v>
      </c>
      <c r="M261">
        <f t="shared" si="25"/>
        <v>-2.0064979309376386E-2</v>
      </c>
      <c r="N261" s="13">
        <f t="shared" si="26"/>
        <v>5.5334707301751121E-9</v>
      </c>
      <c r="O261" s="13">
        <v>1</v>
      </c>
    </row>
    <row r="262" spans="4:15" x14ac:dyDescent="0.4">
      <c r="D262" s="6">
        <v>3.86</v>
      </c>
      <c r="E262" s="7">
        <f t="shared" si="21"/>
        <v>-0.12689056290083636</v>
      </c>
      <c r="G262">
        <f t="shared" si="22"/>
        <v>2.187215996783785</v>
      </c>
      <c r="H262" s="10">
        <f t="shared" si="27"/>
        <v>-1.9865862175003295E-2</v>
      </c>
      <c r="I262">
        <f t="shared" si="23"/>
        <v>-0.11919517305001977</v>
      </c>
      <c r="K262">
        <f t="shared" si="24"/>
        <v>-1.9792910702503785E-2</v>
      </c>
      <c r="M262">
        <f t="shared" si="25"/>
        <v>-1.9792910702503785E-2</v>
      </c>
      <c r="N262" s="13">
        <f t="shared" si="26"/>
        <v>5.3219173398467523E-9</v>
      </c>
      <c r="O262" s="13">
        <v>1</v>
      </c>
    </row>
    <row r="263" spans="4:15" x14ac:dyDescent="0.4">
      <c r="D263" s="6">
        <v>3.88</v>
      </c>
      <c r="E263" s="7">
        <f t="shared" si="21"/>
        <v>-0.12516620479081594</v>
      </c>
      <c r="G263">
        <f t="shared" si="22"/>
        <v>2.1888184022127684</v>
      </c>
      <c r="H263" s="10">
        <f t="shared" si="27"/>
        <v>-1.9595898359169448E-2</v>
      </c>
      <c r="I263">
        <f t="shared" si="23"/>
        <v>-0.1175753901550167</v>
      </c>
      <c r="K263">
        <f t="shared" si="24"/>
        <v>-1.9524394994693751E-2</v>
      </c>
      <c r="M263">
        <f t="shared" si="25"/>
        <v>-1.9524394994693751E-2</v>
      </c>
      <c r="N263" s="13">
        <f t="shared" si="26"/>
        <v>5.112731131344323E-9</v>
      </c>
      <c r="O263" s="13">
        <v>1</v>
      </c>
    </row>
    <row r="264" spans="4:15" x14ac:dyDescent="0.4">
      <c r="D264" s="6">
        <v>3.9</v>
      </c>
      <c r="E264" s="7">
        <f t="shared" si="21"/>
        <v>-0.12346419432715192</v>
      </c>
      <c r="G264">
        <f t="shared" si="22"/>
        <v>2.1904208076417517</v>
      </c>
      <c r="H264" s="10">
        <f t="shared" si="27"/>
        <v>-1.9329433268948461E-2</v>
      </c>
      <c r="I264">
        <f t="shared" si="23"/>
        <v>-0.11597659961369076</v>
      </c>
      <c r="K264">
        <f t="shared" si="24"/>
        <v>-1.9259389717396932E-2</v>
      </c>
      <c r="M264">
        <f t="shared" si="25"/>
        <v>-1.9259389717396932E-2</v>
      </c>
      <c r="N264" s="13">
        <f t="shared" si="26"/>
        <v>4.9060991139516926E-9</v>
      </c>
      <c r="O264" s="13">
        <v>1</v>
      </c>
    </row>
    <row r="265" spans="4:15" x14ac:dyDescent="0.4">
      <c r="D265" s="6">
        <v>3.92</v>
      </c>
      <c r="E265" s="7">
        <f t="shared" si="21"/>
        <v>-0.1217842663792829</v>
      </c>
      <c r="G265">
        <f t="shared" si="22"/>
        <v>2.1920232130707356</v>
      </c>
      <c r="H265" s="10">
        <f t="shared" si="27"/>
        <v>-1.9066425395759479E-2</v>
      </c>
      <c r="I265">
        <f t="shared" si="23"/>
        <v>-0.11439855237455687</v>
      </c>
      <c r="K265">
        <f t="shared" si="24"/>
        <v>-1.8997852792047489E-2</v>
      </c>
      <c r="M265">
        <f t="shared" si="25"/>
        <v>-1.8997852792047489E-2</v>
      </c>
      <c r="N265" s="13">
        <f t="shared" si="26"/>
        <v>4.7022019798415567E-9</v>
      </c>
      <c r="O265" s="13">
        <v>1</v>
      </c>
    </row>
    <row r="266" spans="4:15" x14ac:dyDescent="0.4">
      <c r="D266" s="6">
        <v>3.94</v>
      </c>
      <c r="E266" s="7">
        <f t="shared" si="21"/>
        <v>-0.12012615828594167</v>
      </c>
      <c r="G266">
        <f t="shared" si="22"/>
        <v>2.1936256184997185</v>
      </c>
      <c r="H266" s="10">
        <f t="shared" si="27"/>
        <v>-1.8806833617611908E-2</v>
      </c>
      <c r="I266">
        <f t="shared" si="23"/>
        <v>-0.11284100170567145</v>
      </c>
      <c r="K266">
        <f t="shared" si="24"/>
        <v>-1.8739742530332434E-2</v>
      </c>
      <c r="M266">
        <f t="shared" si="25"/>
        <v>-1.8739742530332434E-2</v>
      </c>
      <c r="N266" s="13">
        <f t="shared" si="26"/>
        <v>4.501213992341945E-9</v>
      </c>
      <c r="O266" s="13">
        <v>1</v>
      </c>
    </row>
    <row r="267" spans="4:15" x14ac:dyDescent="0.4">
      <c r="D267" s="6">
        <v>3.96</v>
      </c>
      <c r="E267" s="7">
        <f t="shared" si="21"/>
        <v>-0.11848960985438077</v>
      </c>
      <c r="G267">
        <f t="shared" si="22"/>
        <v>2.1952280239287023</v>
      </c>
      <c r="H267" s="10">
        <f t="shared" si="27"/>
        <v>-1.8550617198984196E-2</v>
      </c>
      <c r="I267">
        <f t="shared" si="23"/>
        <v>-0.11130370319390517</v>
      </c>
      <c r="K267">
        <f t="shared" si="24"/>
        <v>-1.8485017634295092E-2</v>
      </c>
      <c r="M267">
        <f t="shared" si="25"/>
        <v>-1.8485017634295092E-2</v>
      </c>
      <c r="N267" s="13">
        <f t="shared" si="26"/>
        <v>4.3033028873999435E-9</v>
      </c>
      <c r="O267" s="13">
        <v>1</v>
      </c>
    </row>
    <row r="268" spans="4:15" x14ac:dyDescent="0.4">
      <c r="D268" s="6">
        <v>3.98</v>
      </c>
      <c r="E268" s="7">
        <f t="shared" si="21"/>
        <v>-0.11687436335864863</v>
      </c>
      <c r="G268">
        <f t="shared" si="22"/>
        <v>2.1968304293576857</v>
      </c>
      <c r="H268" s="10">
        <f t="shared" si="27"/>
        <v>-1.8297735790553937E-2</v>
      </c>
      <c r="I268">
        <f t="shared" si="23"/>
        <v>-0.10978641474332362</v>
      </c>
      <c r="K268">
        <f t="shared" si="24"/>
        <v>-1.8233637196284274E-2</v>
      </c>
      <c r="M268">
        <f t="shared" si="25"/>
        <v>-1.8233637196284274E-2</v>
      </c>
      <c r="N268" s="13">
        <f t="shared" si="26"/>
        <v>4.1086297873469094E-9</v>
      </c>
      <c r="O268" s="13">
        <v>1</v>
      </c>
    </row>
    <row r="269" spans="4:15" x14ac:dyDescent="0.4">
      <c r="D269" s="6">
        <v>4</v>
      </c>
      <c r="E269" s="7">
        <f t="shared" si="21"/>
        <v>-0.11528016353695714</v>
      </c>
      <c r="G269">
        <f t="shared" si="22"/>
        <v>2.1984328347866691</v>
      </c>
      <c r="H269" s="10">
        <f t="shared" si="27"/>
        <v>-1.8048149428785742E-2</v>
      </c>
      <c r="I269">
        <f t="shared" si="23"/>
        <v>-0.10828889657271445</v>
      </c>
      <c r="K269">
        <f t="shared" si="24"/>
        <v>-1.7985560698750222E-2</v>
      </c>
      <c r="M269">
        <f t="shared" si="25"/>
        <v>-1.7985560698750222E-2</v>
      </c>
      <c r="N269" s="13">
        <f t="shared" si="26"/>
        <v>3.9173491274592605E-9</v>
      </c>
      <c r="O269" s="13">
        <v>1</v>
      </c>
    </row>
    <row r="270" spans="4:15" x14ac:dyDescent="0.4">
      <c r="D270" s="6">
        <v>4.0199999999999996</v>
      </c>
      <c r="E270" s="7">
        <f t="shared" si="21"/>
        <v>-0.11370675758818057</v>
      </c>
      <c r="G270">
        <f t="shared" si="22"/>
        <v>2.2000352402156529</v>
      </c>
      <c r="H270" s="10">
        <f t="shared" si="27"/>
        <v>-1.780181853538311E-2</v>
      </c>
      <c r="I270">
        <f t="shared" si="23"/>
        <v>-0.10681091121229866</v>
      </c>
      <c r="K270">
        <f t="shared" si="24"/>
        <v>-1.7740748013898393E-2</v>
      </c>
      <c r="M270">
        <f t="shared" si="25"/>
        <v>-1.7740748013898393E-2</v>
      </c>
      <c r="N270" s="13">
        <f t="shared" si="26"/>
        <v>3.7296085944152068E-9</v>
      </c>
      <c r="O270" s="13">
        <v>1</v>
      </c>
    </row>
    <row r="271" spans="4:15" x14ac:dyDescent="0.4">
      <c r="D271" s="6">
        <v>4.04</v>
      </c>
      <c r="E271" s="7">
        <f t="shared" si="21"/>
        <v>-0.1121538951675236</v>
      </c>
      <c r="G271">
        <f t="shared" si="22"/>
        <v>2.2016376456446363</v>
      </c>
      <c r="H271" s="10">
        <f t="shared" si="27"/>
        <v>-1.7558703916610227E-2</v>
      </c>
      <c r="I271">
        <f t="shared" si="23"/>
        <v>-0.10535222349966136</v>
      </c>
      <c r="K271">
        <f t="shared" si="24"/>
        <v>-1.7499159403204508E-2</v>
      </c>
      <c r="M271">
        <f t="shared" si="25"/>
        <v>-1.7499159403204508E-2</v>
      </c>
      <c r="N271" s="13">
        <f t="shared" si="26"/>
        <v>3.5455490767238375E-9</v>
      </c>
      <c r="O271" s="13">
        <v>1</v>
      </c>
    </row>
    <row r="272" spans="4:15" x14ac:dyDescent="0.4">
      <c r="D272" s="6">
        <v>4.0599999999999996</v>
      </c>
      <c r="E272" s="7">
        <f t="shared" si="21"/>
        <v>-0.110621328381397</v>
      </c>
      <c r="G272">
        <f t="shared" si="22"/>
        <v>2.2032400510736196</v>
      </c>
      <c r="H272" s="10">
        <f t="shared" si="27"/>
        <v>-1.7318766762489699E-2</v>
      </c>
      <c r="I272">
        <f t="shared" si="23"/>
        <v>-0.1039126005749382</v>
      </c>
      <c r="K272">
        <f t="shared" si="24"/>
        <v>-1.7260755516796834E-2</v>
      </c>
      <c r="M272">
        <f t="shared" si="25"/>
        <v>-1.7260755516796834E-2</v>
      </c>
      <c r="N272" s="13">
        <f t="shared" si="26"/>
        <v>3.3653046268380096E-9</v>
      </c>
      <c r="O272" s="13">
        <v>1</v>
      </c>
    </row>
    <row r="273" spans="4:15" x14ac:dyDescent="0.4">
      <c r="D273" s="6">
        <v>4.08</v>
      </c>
      <c r="E273" s="7">
        <f t="shared" si="21"/>
        <v>-0.10910881178153475</v>
      </c>
      <c r="G273">
        <f t="shared" si="22"/>
        <v>2.204842456502603</v>
      </c>
      <c r="H273" s="10">
        <f t="shared" si="27"/>
        <v>-1.7081968645881535E-2</v>
      </c>
      <c r="I273">
        <f t="shared" si="23"/>
        <v>-0.10249181187528922</v>
      </c>
      <c r="K273">
        <f t="shared" si="24"/>
        <v>-1.7025497392713404E-2</v>
      </c>
      <c r="M273">
        <f t="shared" si="25"/>
        <v>-1.7025497392713404E-2</v>
      </c>
      <c r="N273" s="13">
        <f t="shared" si="26"/>
        <v>3.1890024343791685E-9</v>
      </c>
      <c r="O273" s="13">
        <v>1</v>
      </c>
    </row>
    <row r="274" spans="4:15" x14ac:dyDescent="0.4">
      <c r="D274" s="6">
        <v>4.0999999999999996</v>
      </c>
      <c r="E274" s="7">
        <f t="shared" si="21"/>
        <v>-0.10761610235838939</v>
      </c>
      <c r="G274">
        <f t="shared" si="22"/>
        <v>2.2064448619315864</v>
      </c>
      <c r="H274" s="10">
        <f t="shared" si="27"/>
        <v>-1.6848271521449128E-2</v>
      </c>
      <c r="I274">
        <f t="shared" si="23"/>
        <v>-0.10108962912869476</v>
      </c>
      <c r="K274">
        <f t="shared" si="24"/>
        <v>-1.6793346456037132E-2</v>
      </c>
      <c r="M274">
        <f t="shared" si="25"/>
        <v>-1.6793346456037132E-2</v>
      </c>
      <c r="N274" s="13">
        <f t="shared" si="26"/>
        <v>3.0167628105120473E-9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-0.10614295953383708</v>
      </c>
      <c r="G275">
        <f t="shared" si="22"/>
        <v>2.2080472673605702</v>
      </c>
      <c r="H275" s="10">
        <f t="shared" si="27"/>
        <v>-1.661763772451719E-2</v>
      </c>
      <c r="I275">
        <f t="shared" si="23"/>
        <v>-9.9705826347103149E-2</v>
      </c>
      <c r="K275">
        <f t="shared" si="24"/>
        <v>-1.6564264517916375E-2</v>
      </c>
      <c r="M275">
        <f t="shared" si="25"/>
        <v>-1.6564264517916375E-2</v>
      </c>
      <c r="N275" s="13">
        <f t="shared" si="26"/>
        <v>2.8486991828533074E-9</v>
      </c>
      <c r="O275" s="13">
        <v>1</v>
      </c>
    </row>
    <row r="276" spans="4:15" x14ac:dyDescent="0.4">
      <c r="D276" s="6">
        <v>4.1399999999999997</v>
      </c>
      <c r="E276" s="7">
        <f t="shared" si="28"/>
        <v>-0.10468914515322668</v>
      </c>
      <c r="G276">
        <f t="shared" ref="G276:G339" si="29">$E$11*(D276/$E$12+1)</f>
        <v>2.2096496727895536</v>
      </c>
      <c r="H276" s="10">
        <f t="shared" si="27"/>
        <v>-1.6390029969826917E-2</v>
      </c>
      <c r="I276">
        <f t="shared" ref="I276:I339" si="30">H276*$E$6</f>
        <v>-9.834017981896151E-2</v>
      </c>
      <c r="K276">
        <f t="shared" ref="K276:K339" si="31">(1/2)*($L$9*$L$4*EXP(-$L$7*$O$6*(G276/$O$6-1))-($L$9*$L$6*EXP(-$L$5*$O$6*(G276/$O$6-1))))</f>
        <v>-1.6338213774474503E-2</v>
      </c>
      <c r="M276">
        <f t="shared" ref="M276:M339" si="32">(1/2)*($L$9*$O$4*EXP(-$O$8*$O$6*(G276/$O$6-1))-($L$9*$O$7*EXP(-$O$5*$O$6*(G276/$O$6-1))))</f>
        <v>-1.6338213774474503E-2</v>
      </c>
      <c r="N276" s="13">
        <f t="shared" ref="N276:N339" si="33">(M276-H276)^2*O276</f>
        <v>2.6849181007995789E-9</v>
      </c>
      <c r="O276" s="13">
        <v>1</v>
      </c>
    </row>
    <row r="277" spans="4:15" x14ac:dyDescent="0.4">
      <c r="D277" s="6">
        <v>4.16</v>
      </c>
      <c r="E277" s="7">
        <f t="shared" si="28"/>
        <v>-0.10325442347680164</v>
      </c>
      <c r="G277">
        <f t="shared" si="29"/>
        <v>2.211252078218537</v>
      </c>
      <c r="H277" s="10">
        <f t="shared" ref="H277:H340" si="34">-(-$B$4)*(1+D277+$E$5*D277^3)*EXP(-D277)</f>
        <v>-1.6165411350193056E-2</v>
      </c>
      <c r="I277">
        <f t="shared" si="30"/>
        <v>-9.699246810115833E-2</v>
      </c>
      <c r="K277">
        <f t="shared" si="31"/>
        <v>-1.6115156805614584E-2</v>
      </c>
      <c r="M277">
        <f t="shared" si="32"/>
        <v>-1.6115156805614584E-2</v>
      </c>
      <c r="N277" s="13">
        <f t="shared" si="33"/>
        <v>2.5255192507896468E-9</v>
      </c>
      <c r="O277" s="13">
        <v>1</v>
      </c>
    </row>
    <row r="278" spans="4:15" x14ac:dyDescent="0.4">
      <c r="D278" s="6">
        <v>4.1800000000000104</v>
      </c>
      <c r="E278" s="7">
        <f t="shared" si="28"/>
        <v>-0.10183856117052692</v>
      </c>
      <c r="G278">
        <f t="shared" si="29"/>
        <v>2.2128544836475217</v>
      </c>
      <c r="H278" s="10">
        <f t="shared" si="34"/>
        <v>-1.5943745335067743E-2</v>
      </c>
      <c r="I278">
        <f t="shared" si="30"/>
        <v>-9.5662472010406452E-2</v>
      </c>
      <c r="K278">
        <f t="shared" si="31"/>
        <v>-1.5895056573722956E-2</v>
      </c>
      <c r="M278">
        <f t="shared" si="32"/>
        <v>-1.5895056573722956E-2</v>
      </c>
      <c r="N278" s="13">
        <f t="shared" si="33"/>
        <v>2.3705954812896653E-9</v>
      </c>
      <c r="O278" s="13">
        <v>1</v>
      </c>
    </row>
    <row r="279" spans="4:15" x14ac:dyDescent="0.4">
      <c r="D279" s="6">
        <v>4.2</v>
      </c>
      <c r="E279" s="7">
        <f t="shared" si="28"/>
        <v>-0.10044132729635243</v>
      </c>
      <c r="G279">
        <f t="shared" si="29"/>
        <v>2.2144568890765042</v>
      </c>
      <c r="H279" s="10">
        <f t="shared" si="34"/>
        <v>-1.5724995769016183E-2</v>
      </c>
      <c r="I279">
        <f t="shared" si="30"/>
        <v>-9.4349974614097096E-2</v>
      </c>
      <c r="K279">
        <f t="shared" si="31"/>
        <v>-1.567787642227865E-2</v>
      </c>
      <c r="M279">
        <f t="shared" si="32"/>
        <v>-1.567787642227865E-2</v>
      </c>
      <c r="N279" s="13">
        <f t="shared" si="33"/>
        <v>2.2202328369718396E-9</v>
      </c>
      <c r="O279" s="13">
        <v>1</v>
      </c>
    </row>
    <row r="280" spans="4:15" x14ac:dyDescent="0.4">
      <c r="D280" s="6">
        <v>4.22</v>
      </c>
      <c r="E280" s="7">
        <f t="shared" si="28"/>
        <v>-9.906249330192772E-2</v>
      </c>
      <c r="G280">
        <f t="shared" si="29"/>
        <v>2.2160592945054876</v>
      </c>
      <c r="H280" s="10">
        <f t="shared" si="34"/>
        <v>-1.5509126870106365E-2</v>
      </c>
      <c r="I280">
        <f t="shared" si="30"/>
        <v>-9.3054761220638188E-2</v>
      </c>
      <c r="K280">
        <f t="shared" si="31"/>
        <v>-1.5463580074368696E-2</v>
      </c>
      <c r="M280">
        <f t="shared" si="32"/>
        <v>-1.5463580074368696E-2</v>
      </c>
      <c r="N280" s="13">
        <f t="shared" si="33"/>
        <v>2.0745106019689375E-9</v>
      </c>
      <c r="O280" s="13">
        <v>1</v>
      </c>
    </row>
    <row r="281" spans="4:15" x14ac:dyDescent="0.4">
      <c r="D281" s="6">
        <v>4.24</v>
      </c>
      <c r="E281" s="7">
        <f t="shared" si="28"/>
        <v>-9.7701833009819244E-2</v>
      </c>
      <c r="G281">
        <f t="shared" si="29"/>
        <v>2.2176616999344709</v>
      </c>
      <c r="H281" s="10">
        <f t="shared" si="34"/>
        <v>-1.5296103228220951E-2</v>
      </c>
      <c r="I281">
        <f t="shared" si="30"/>
        <v>-9.1776619369325713E-2</v>
      </c>
      <c r="K281">
        <f t="shared" si="31"/>
        <v>-1.5252131631119355E-2</v>
      </c>
      <c r="M281">
        <f t="shared" si="32"/>
        <v>-1.5252131631119355E-2</v>
      </c>
      <c r="N281" s="13">
        <f t="shared" si="33"/>
        <v>1.9335013516650757E-9</v>
      </c>
      <c r="O281" s="13">
        <v>1</v>
      </c>
    </row>
    <row r="282" spans="4:15" x14ac:dyDescent="0.4">
      <c r="D282" s="6">
        <v>4.2600000000000096</v>
      </c>
      <c r="E282" s="7">
        <f t="shared" si="28"/>
        <v>-9.6359122606231598E-2</v>
      </c>
      <c r="G282">
        <f t="shared" si="29"/>
        <v>2.2192641053634552</v>
      </c>
      <c r="H282" s="10">
        <f t="shared" si="34"/>
        <v>-1.5085889803291461E-2</v>
      </c>
      <c r="I282">
        <f t="shared" si="30"/>
        <v>-9.051533881974877E-2</v>
      </c>
      <c r="K282">
        <f t="shared" si="31"/>
        <v>-1.5043495570043157E-2</v>
      </c>
      <c r="M282">
        <f t="shared" si="32"/>
        <v>-1.5043495570043157E-2</v>
      </c>
      <c r="N282" s="13">
        <f t="shared" si="33"/>
        <v>1.7972710127115848E-9</v>
      </c>
      <c r="O282" s="13">
        <v>1</v>
      </c>
    </row>
    <row r="283" spans="4:15" x14ac:dyDescent="0.4">
      <c r="D283" s="6">
        <v>4.28</v>
      </c>
      <c r="E283" s="7">
        <f t="shared" si="28"/>
        <v>-9.5034140629275676E-2</v>
      </c>
      <c r="G283">
        <f t="shared" si="29"/>
        <v>2.2208665107924377</v>
      </c>
      <c r="H283" s="10">
        <f t="shared" si="34"/>
        <v>-1.4878451923461581E-2</v>
      </c>
      <c r="I283">
        <f t="shared" si="30"/>
        <v>-8.9270711540769487E-2</v>
      </c>
      <c r="K283">
        <f t="shared" si="31"/>
        <v>-1.4837636743307875E-2</v>
      </c>
      <c r="M283">
        <f t="shared" si="32"/>
        <v>-1.4837636743307875E-2</v>
      </c>
      <c r="N283" s="13">
        <f t="shared" si="33"/>
        <v>1.665878930979459E-9</v>
      </c>
      <c r="O283" s="13">
        <v>1</v>
      </c>
    </row>
    <row r="284" spans="4:15" x14ac:dyDescent="0.4">
      <c r="D284" s="6">
        <v>4.3</v>
      </c>
      <c r="E284" s="7">
        <f t="shared" si="28"/>
        <v>-9.372666795679202E-2</v>
      </c>
      <c r="G284">
        <f t="shared" si="29"/>
        <v>2.2224689162214215</v>
      </c>
      <c r="H284" s="10">
        <f t="shared" si="34"/>
        <v>-1.4673755283180758E-2</v>
      </c>
      <c r="I284">
        <f t="shared" si="30"/>
        <v>-8.8042531699084547E-2</v>
      </c>
      <c r="K284">
        <f t="shared" si="31"/>
        <v>-1.4634520375929917E-2</v>
      </c>
      <c r="M284">
        <f t="shared" si="32"/>
        <v>-1.4634520375929917E-2</v>
      </c>
      <c r="N284" s="13">
        <f t="shared" si="33"/>
        <v>1.5393779469821164E-9</v>
      </c>
      <c r="O284" s="13">
        <v>1</v>
      </c>
    </row>
    <row r="285" spans="4:15" x14ac:dyDescent="0.4">
      <c r="D285" s="6">
        <v>4.32</v>
      </c>
      <c r="E285" s="7">
        <f t="shared" si="28"/>
        <v>-9.2436487793773739E-2</v>
      </c>
      <c r="G285">
        <f t="shared" si="29"/>
        <v>2.2240713216504049</v>
      </c>
      <c r="H285" s="10">
        <f t="shared" si="34"/>
        <v>-1.4471765941235178E-2</v>
      </c>
      <c r="I285">
        <f t="shared" si="30"/>
        <v>-8.6830595647411066E-2</v>
      </c>
      <c r="K285">
        <f t="shared" si="31"/>
        <v>-1.4434112063898417E-2</v>
      </c>
      <c r="M285">
        <f t="shared" si="32"/>
        <v>-1.4434112063898417E-2</v>
      </c>
      <c r="N285" s="13">
        <f t="shared" si="33"/>
        <v>1.417814478491834E-9</v>
      </c>
      <c r="O285" s="13">
        <v>1</v>
      </c>
    </row>
    <row r="286" spans="4:15" x14ac:dyDescent="0.4">
      <c r="D286" s="6">
        <v>4.3400000000000096</v>
      </c>
      <c r="E286" s="7">
        <f t="shared" si="28"/>
        <v>-9.1163385659390458E-2</v>
      </c>
      <c r="G286">
        <f t="shared" si="29"/>
        <v>2.2256737270793892</v>
      </c>
      <c r="H286" s="10">
        <f t="shared" si="34"/>
        <v>-1.4272450318716223E-2</v>
      </c>
      <c r="I286">
        <f t="shared" si="30"/>
        <v>-8.5634701912297329E-2</v>
      </c>
      <c r="K286">
        <f t="shared" si="31"/>
        <v>-1.4236377772230736E-2</v>
      </c>
      <c r="M286">
        <f t="shared" si="32"/>
        <v>-1.4236377772230736E-2</v>
      </c>
      <c r="N286" s="13">
        <f t="shared" si="33"/>
        <v>1.3012286099476141E-9</v>
      </c>
      <c r="O286" s="13">
        <v>1</v>
      </c>
    </row>
    <row r="287" spans="4:15" x14ac:dyDescent="0.4">
      <c r="D287" s="6">
        <v>4.3600000000000003</v>
      </c>
      <c r="E287" s="7">
        <f t="shared" si="28"/>
        <v>-8.9907149373651227E-2</v>
      </c>
      <c r="G287">
        <f t="shared" si="29"/>
        <v>2.2272761325083721</v>
      </c>
      <c r="H287" s="10">
        <f t="shared" si="34"/>
        <v>-1.4075775196932448E-2</v>
      </c>
      <c r="I287">
        <f t="shared" si="30"/>
        <v>-8.4454651181594689E-2</v>
      </c>
      <c r="K287">
        <f t="shared" si="31"/>
        <v>-1.4041283832965259E-2</v>
      </c>
      <c r="M287">
        <f t="shared" si="32"/>
        <v>-1.4041283832965259E-2</v>
      </c>
      <c r="N287" s="13">
        <f t="shared" si="33"/>
        <v>1.189654188317108E-9</v>
      </c>
      <c r="O287" s="13">
        <v>1</v>
      </c>
    </row>
    <row r="288" spans="4:15" x14ac:dyDescent="0.4">
      <c r="D288" s="6">
        <v>4.38</v>
      </c>
      <c r="E288" s="7">
        <f t="shared" si="28"/>
        <v>-8.8667569043711758E-2</v>
      </c>
      <c r="G288">
        <f t="shared" si="29"/>
        <v>2.228878537937355</v>
      </c>
      <c r="H288" s="10">
        <f t="shared" si="34"/>
        <v>-1.388170771526585E-2</v>
      </c>
      <c r="I288">
        <f t="shared" si="30"/>
        <v>-8.3290246291595094E-2</v>
      </c>
      <c r="K288">
        <f t="shared" si="31"/>
        <v>-1.3848796943093168E-2</v>
      </c>
      <c r="M288">
        <f t="shared" si="32"/>
        <v>-1.3848796943093168E-2</v>
      </c>
      <c r="N288" s="13">
        <f t="shared" si="33"/>
        <v>1.083118925002198E-9</v>
      </c>
      <c r="O288" s="13">
        <v>1</v>
      </c>
    </row>
    <row r="289" spans="4:15" x14ac:dyDescent="0.4">
      <c r="D289" s="6">
        <v>4.4000000000000004</v>
      </c>
      <c r="E289" s="7">
        <f t="shared" si="28"/>
        <v>-8.7444437049866736E-2</v>
      </c>
      <c r="G289">
        <f t="shared" si="29"/>
        <v>2.2304809433663388</v>
      </c>
      <c r="H289" s="10">
        <f t="shared" si="34"/>
        <v>-1.3690215368978827E-2</v>
      </c>
      <c r="I289">
        <f t="shared" si="30"/>
        <v>-8.2141292213872966E-2</v>
      </c>
      <c r="K289">
        <f t="shared" si="31"/>
        <v>-1.3658884162433806E-2</v>
      </c>
      <c r="M289">
        <f t="shared" si="32"/>
        <v>-1.3658884162433806E-2</v>
      </c>
      <c r="N289" s="13">
        <f t="shared" si="33"/>
        <v>9.8164450356679383E-10</v>
      </c>
      <c r="O289" s="13">
        <v>1</v>
      </c>
    </row>
    <row r="290" spans="4:15" x14ac:dyDescent="0.4">
      <c r="D290" s="6">
        <v>4.4200000000000097</v>
      </c>
      <c r="E290" s="7">
        <f t="shared" si="28"/>
        <v>-8.6237548031226297E-2</v>
      </c>
      <c r="G290">
        <f t="shared" si="29"/>
        <v>2.2320833487953231</v>
      </c>
      <c r="H290" s="10">
        <f t="shared" si="34"/>
        <v>-1.3501266006971718E-2</v>
      </c>
      <c r="I290">
        <f t="shared" si="30"/>
        <v>-8.1007596041830304E-2</v>
      </c>
      <c r="K290">
        <f t="shared" si="31"/>
        <v>-1.3471512911456728E-2</v>
      </c>
      <c r="M290">
        <f t="shared" si="32"/>
        <v>-1.3471512911456728E-2</v>
      </c>
      <c r="N290" s="13">
        <f t="shared" si="33"/>
        <v>8.8524669272414384E-10</v>
      </c>
      <c r="O290" s="13">
        <v>1</v>
      </c>
    </row>
    <row r="291" spans="4:15" x14ac:dyDescent="0.4">
      <c r="D291" s="6">
        <v>4.4400000000000004</v>
      </c>
      <c r="E291" s="7">
        <f t="shared" si="28"/>
        <v>-8.5046698871111076E-2</v>
      </c>
      <c r="G291">
        <f t="shared" si="29"/>
        <v>2.233685754224306</v>
      </c>
      <c r="H291" s="10">
        <f t="shared" si="34"/>
        <v>-1.3314827829496256E-2</v>
      </c>
      <c r="I291">
        <f t="shared" si="30"/>
        <v>-7.9888966976977532E-2</v>
      </c>
      <c r="K291">
        <f t="shared" si="31"/>
        <v>-1.3286650969052471E-2</v>
      </c>
      <c r="M291">
        <f t="shared" si="32"/>
        <v>-1.3286650969052471E-2</v>
      </c>
      <c r="N291" s="13">
        <f t="shared" si="33"/>
        <v>7.9393546446854795E-10</v>
      </c>
      <c r="O291" s="13">
        <v>1</v>
      </c>
    </row>
    <row r="292" spans="4:15" x14ac:dyDescent="0.4">
      <c r="D292" s="6">
        <v>4.46</v>
      </c>
      <c r="E292" s="7">
        <f t="shared" si="28"/>
        <v>-8.3871688682168682E-2</v>
      </c>
      <c r="G292">
        <f t="shared" si="29"/>
        <v>2.2352881596532894</v>
      </c>
      <c r="H292" s="10">
        <f t="shared" si="34"/>
        <v>-1.3130869385825418E-2</v>
      </c>
      <c r="I292">
        <f t="shared" si="30"/>
        <v>-7.8785216314952514E-2</v>
      </c>
      <c r="K292">
        <f t="shared" si="31"/>
        <v>-1.3104266470255237E-2</v>
      </c>
      <c r="M292">
        <f t="shared" si="32"/>
        <v>-1.3104266470255237E-2</v>
      </c>
      <c r="N292" s="13">
        <f t="shared" si="33"/>
        <v>7.0771511683417888E-10</v>
      </c>
      <c r="O292" s="13">
        <v>1</v>
      </c>
    </row>
    <row r="293" spans="4:15" x14ac:dyDescent="0.4">
      <c r="D293" s="6">
        <v>4.4800000000000004</v>
      </c>
      <c r="E293" s="7">
        <f t="shared" si="28"/>
        <v>-8.2712318791248976E-2</v>
      </c>
      <c r="G293">
        <f t="shared" si="29"/>
        <v>2.2368905650822728</v>
      </c>
      <c r="H293" s="10">
        <f t="shared" si="34"/>
        <v>-1.2949359571885524E-2</v>
      </c>
      <c r="I293">
        <f t="shared" si="30"/>
        <v>-7.769615743131314E-2</v>
      </c>
      <c r="K293">
        <f t="shared" si="31"/>
        <v>-1.2924327903922379E-2</v>
      </c>
      <c r="M293">
        <f t="shared" si="32"/>
        <v>-1.2924327903922379E-2</v>
      </c>
      <c r="N293" s="13">
        <f t="shared" si="33"/>
        <v>6.2658440101713362E-10</v>
      </c>
      <c r="O293" s="13">
        <v>1</v>
      </c>
    </row>
    <row r="294" spans="4:15" x14ac:dyDescent="0.4">
      <c r="D294" s="6">
        <v>4.5000000000000098</v>
      </c>
      <c r="E294" s="7">
        <f t="shared" si="28"/>
        <v>-8.1568392724035432E-2</v>
      </c>
      <c r="G294">
        <f t="shared" si="29"/>
        <v>2.2384929705112566</v>
      </c>
      <c r="H294" s="10">
        <f t="shared" si="34"/>
        <v>-1.2770267627850116E-2</v>
      </c>
      <c r="I294">
        <f t="shared" si="30"/>
        <v>-7.6621605767100698E-2</v>
      </c>
      <c r="K294">
        <f t="shared" si="31"/>
        <v>-1.2746804110370174E-2</v>
      </c>
      <c r="M294">
        <f t="shared" si="32"/>
        <v>-1.2746804110370174E-2</v>
      </c>
      <c r="N294" s="13">
        <f t="shared" si="33"/>
        <v>5.5053665253155257E-10</v>
      </c>
      <c r="O294" s="13">
        <v>1</v>
      </c>
    </row>
    <row r="295" spans="4:15" x14ac:dyDescent="0.4">
      <c r="D295" s="6">
        <v>4.5199999999999996</v>
      </c>
      <c r="E295" s="7">
        <f t="shared" si="28"/>
        <v>-8.0439716189463148E-2</v>
      </c>
      <c r="G295">
        <f t="shared" si="29"/>
        <v>2.2400953759402396</v>
      </c>
      <c r="H295" s="10">
        <f t="shared" si="34"/>
        <v>-1.2593563135700482E-2</v>
      </c>
      <c r="I295">
        <f t="shared" si="30"/>
        <v>-7.5561378814202898E-2</v>
      </c>
      <c r="K295">
        <f t="shared" si="31"/>
        <v>-1.2571664278971658E-2</v>
      </c>
      <c r="M295">
        <f t="shared" si="32"/>
        <v>-1.2571664278971658E-2</v>
      </c>
      <c r="N295" s="13">
        <f t="shared" si="33"/>
        <v>4.7955992602957757E-10</v>
      </c>
      <c r="O295" s="13">
        <v>1</v>
      </c>
    </row>
    <row r="296" spans="4:15" x14ac:dyDescent="0.4">
      <c r="D296" s="6">
        <v>4.54</v>
      </c>
      <c r="E296" s="7">
        <f t="shared" si="28"/>
        <v>-7.9326097063925224E-2</v>
      </c>
      <c r="G296">
        <f t="shared" si="29"/>
        <v>2.2416977813692229</v>
      </c>
      <c r="H296" s="10">
        <f t="shared" si="34"/>
        <v>-1.2419216016753011E-2</v>
      </c>
      <c r="I296">
        <f t="shared" si="30"/>
        <v>-7.4515296100518061E-2</v>
      </c>
      <c r="K296">
        <f t="shared" si="31"/>
        <v>-1.2398877945716192E-2</v>
      </c>
      <c r="M296">
        <f t="shared" si="32"/>
        <v>-1.2398877945716192E-2</v>
      </c>
      <c r="N296" s="13">
        <f t="shared" si="33"/>
        <v>4.1363713349868537E-10</v>
      </c>
      <c r="O296" s="13">
        <v>1</v>
      </c>
    </row>
    <row r="297" spans="4:15" x14ac:dyDescent="0.4">
      <c r="D297" s="6">
        <v>4.5599999999999996</v>
      </c>
      <c r="E297" s="7">
        <f t="shared" si="28"/>
        <v>-7.8227345375301516E-2</v>
      </c>
      <c r="G297">
        <f t="shared" si="29"/>
        <v>2.2433001867982068</v>
      </c>
      <c r="H297" s="10">
        <f t="shared" si="34"/>
        <v>-1.2247196529158738E-2</v>
      </c>
      <c r="I297">
        <f t="shared" si="30"/>
        <v>-7.3483179174952423E-2</v>
      </c>
      <c r="K297">
        <f t="shared" si="31"/>
        <v>-1.2228414990736321E-2</v>
      </c>
      <c r="M297">
        <f t="shared" si="32"/>
        <v>-1.2228414990736321E-2</v>
      </c>
      <c r="N297" s="13">
        <f t="shared" si="33"/>
        <v>3.5274618551271582E-10</v>
      </c>
      <c r="O297" s="13">
        <v>1</v>
      </c>
    </row>
    <row r="298" spans="4:15" x14ac:dyDescent="0.4">
      <c r="D298" s="6">
        <v>4.5800000000000098</v>
      </c>
      <c r="E298" s="7">
        <f t="shared" si="28"/>
        <v>-7.7143273286804065E-2</v>
      </c>
      <c r="G298">
        <f t="shared" si="29"/>
        <v>2.244902592227191</v>
      </c>
      <c r="H298" s="10">
        <f t="shared" si="34"/>
        <v>-1.2077475265374225E-2</v>
      </c>
      <c r="I298">
        <f t="shared" si="30"/>
        <v>-7.2464851592245347E-2</v>
      </c>
      <c r="K298">
        <f t="shared" si="31"/>
        <v>-1.2060245635801478E-2</v>
      </c>
      <c r="M298">
        <f t="shared" si="32"/>
        <v>-1.2060245635801478E-2</v>
      </c>
      <c r="N298" s="13">
        <f t="shared" si="33"/>
        <v>2.9686013521407504E-10</v>
      </c>
      <c r="O298" s="13">
        <v>1</v>
      </c>
    </row>
    <row r="299" spans="4:15" x14ac:dyDescent="0.4">
      <c r="D299" s="6">
        <v>4.5999999999999996</v>
      </c>
      <c r="E299" s="7">
        <f t="shared" si="28"/>
        <v>-7.6073695080669662E-2</v>
      </c>
      <c r="G299">
        <f t="shared" si="29"/>
        <v>2.2465049976561735</v>
      </c>
      <c r="H299" s="10">
        <f t="shared" si="34"/>
        <v>-1.1910023149608463E-2</v>
      </c>
      <c r="I299">
        <f t="shared" si="30"/>
        <v>-7.146013889765078E-2</v>
      </c>
      <c r="K299">
        <f t="shared" si="31"/>
        <v>-1.1894340441783145E-2</v>
      </c>
      <c r="M299">
        <f t="shared" si="32"/>
        <v>-1.1894340441783145E-2</v>
      </c>
      <c r="N299" s="13">
        <f t="shared" si="33"/>
        <v>2.4594732473431216E-10</v>
      </c>
      <c r="O299" s="13">
        <v>1</v>
      </c>
    </row>
    <row r="300" spans="4:15" x14ac:dyDescent="0.4">
      <c r="D300" s="6">
        <v>4.62</v>
      </c>
      <c r="E300" s="7">
        <f t="shared" si="28"/>
        <v>-7.5018427141696473E-2</v>
      </c>
      <c r="G300">
        <f t="shared" si="29"/>
        <v>2.2481074030851573</v>
      </c>
      <c r="H300" s="10">
        <f t="shared" si="34"/>
        <v>-1.17448114352454E-2</v>
      </c>
      <c r="I300">
        <f t="shared" si="30"/>
        <v>-7.0468868611472391E-2</v>
      </c>
      <c r="K300">
        <f t="shared" si="31"/>
        <v>-1.1730670306090967E-2</v>
      </c>
      <c r="M300">
        <f t="shared" si="32"/>
        <v>-1.1730670306090967E-2</v>
      </c>
      <c r="N300" s="13">
        <f t="shared" si="33"/>
        <v>1.9997153376233917E-10</v>
      </c>
      <c r="O300" s="13">
        <v>1</v>
      </c>
    </row>
    <row r="301" spans="4:15" x14ac:dyDescent="0.4">
      <c r="D301" s="6">
        <v>4.6400000000000103</v>
      </c>
      <c r="E301" s="7">
        <f t="shared" si="28"/>
        <v>-7.3977287940657596E-2</v>
      </c>
      <c r="G301">
        <f t="shared" si="29"/>
        <v>2.2497098085141412</v>
      </c>
      <c r="H301" s="10">
        <f t="shared" si="34"/>
        <v>-1.1581811702247173E-2</v>
      </c>
      <c r="I301">
        <f t="shared" si="30"/>
        <v>-6.9490870213483033E-2</v>
      </c>
      <c r="K301">
        <f t="shared" si="31"/>
        <v>-1.1569206460086023E-2</v>
      </c>
      <c r="M301">
        <f t="shared" si="32"/>
        <v>-1.1569206460086023E-2</v>
      </c>
      <c r="N301" s="13">
        <f t="shared" si="33"/>
        <v>1.5889212994121774E-10</v>
      </c>
      <c r="O301" s="13">
        <v>1</v>
      </c>
    </row>
    <row r="302" spans="4:15" x14ac:dyDescent="0.4">
      <c r="D302" s="6">
        <v>4.6600000000000099</v>
      </c>
      <c r="E302" s="7">
        <f t="shared" si="28"/>
        <v>-7.2950098017587311E-2</v>
      </c>
      <c r="G302">
        <f t="shared" si="29"/>
        <v>2.2513122139431245</v>
      </c>
      <c r="H302" s="10">
        <f t="shared" si="34"/>
        <v>-1.1420995854537411E-2</v>
      </c>
      <c r="I302">
        <f t="shared" si="30"/>
        <v>-6.852597512722447E-2</v>
      </c>
      <c r="K302">
        <f t="shared" si="31"/>
        <v>-1.1409920466468933E-2</v>
      </c>
      <c r="M302">
        <f t="shared" si="32"/>
        <v>-1.1409920466468933E-2</v>
      </c>
      <c r="N302" s="13">
        <f t="shared" si="33"/>
        <v>1.2266422086737761E-10</v>
      </c>
      <c r="O302" s="13">
        <v>1</v>
      </c>
    </row>
    <row r="303" spans="4:15" x14ac:dyDescent="0.4">
      <c r="D303" s="6">
        <v>4.6800000000000104</v>
      </c>
      <c r="E303" s="7">
        <f t="shared" si="28"/>
        <v>-7.1936679964955882E-2</v>
      </c>
      <c r="G303">
        <f t="shared" si="29"/>
        <v>2.2529146193721084</v>
      </c>
      <c r="H303" s="10">
        <f t="shared" si="34"/>
        <v>-1.1262336117367128E-2</v>
      </c>
      <c r="I303">
        <f t="shared" si="30"/>
        <v>-6.7574016704202766E-2</v>
      </c>
      <c r="K303">
        <f t="shared" si="31"/>
        <v>-1.1252784216647316E-2</v>
      </c>
      <c r="M303">
        <f t="shared" si="32"/>
        <v>-1.1252784216647316E-2</v>
      </c>
      <c r="N303" s="13">
        <f t="shared" si="33"/>
        <v>9.1238807361130489E-11</v>
      </c>
      <c r="O303" s="13">
        <v>1</v>
      </c>
    </row>
    <row r="304" spans="4:15" x14ac:dyDescent="0.4">
      <c r="D304" s="6">
        <v>4.7</v>
      </c>
      <c r="E304" s="7">
        <f t="shared" si="28"/>
        <v>-7.0936858410751827E-2</v>
      </c>
      <c r="G304">
        <f t="shared" si="29"/>
        <v>2.2545170248010908</v>
      </c>
      <c r="H304" s="10">
        <f t="shared" si="34"/>
        <v>-1.1105805034666063E-2</v>
      </c>
      <c r="I304">
        <f t="shared" si="30"/>
        <v>-6.6634830207996376E-2</v>
      </c>
      <c r="K304">
        <f t="shared" si="31"/>
        <v>-1.1097769928084766E-2</v>
      </c>
      <c r="M304">
        <f t="shared" si="32"/>
        <v>-1.1097769928084766E-2</v>
      </c>
      <c r="N304" s="13">
        <f t="shared" si="33"/>
        <v>6.4562937772811896E-11</v>
      </c>
      <c r="O304" s="13">
        <v>1</v>
      </c>
    </row>
    <row r="305" spans="4:15" x14ac:dyDescent="0.4">
      <c r="D305" s="6">
        <v>4.7200000000000104</v>
      </c>
      <c r="E305" s="7">
        <f t="shared" si="28"/>
        <v>-6.9950460001470927E-2</v>
      </c>
      <c r="G305">
        <f t="shared" si="29"/>
        <v>2.2561194302300756</v>
      </c>
      <c r="H305" s="10">
        <f t="shared" si="34"/>
        <v>-1.0951375466379486E-2</v>
      </c>
      <c r="I305">
        <f t="shared" si="30"/>
        <v>-6.5708252798276912E-2</v>
      </c>
      <c r="K305">
        <f t="shared" si="31"/>
        <v>-1.0944850141630649E-2</v>
      </c>
      <c r="M305">
        <f t="shared" si="32"/>
        <v>-1.0944850141630649E-2</v>
      </c>
      <c r="N305" s="13">
        <f t="shared" si="33"/>
        <v>4.2579863077790884E-11</v>
      </c>
      <c r="O305" s="13">
        <v>1</v>
      </c>
    </row>
    <row r="306" spans="4:15" x14ac:dyDescent="0.4">
      <c r="D306" s="6">
        <v>4.74000000000001</v>
      </c>
      <c r="E306" s="7">
        <f t="shared" si="28"/>
        <v>-6.8977313385037098E-2</v>
      </c>
      <c r="G306">
        <f t="shared" si="29"/>
        <v>2.2577218356590589</v>
      </c>
      <c r="H306" s="10">
        <f t="shared" si="34"/>
        <v>-1.0799020585794291E-2</v>
      </c>
      <c r="I306">
        <f t="shared" si="30"/>
        <v>-6.4794123514765739E-2</v>
      </c>
      <c r="K306">
        <f t="shared" si="31"/>
        <v>-1.079399771883675E-2</v>
      </c>
      <c r="M306">
        <f t="shared" si="32"/>
        <v>-1.079399771883675E-2</v>
      </c>
      <c r="N306" s="13">
        <f t="shared" si="33"/>
        <v>2.5229192473155565E-11</v>
      </c>
      <c r="O306" s="13">
        <v>1</v>
      </c>
    </row>
    <row r="307" spans="4:15" x14ac:dyDescent="0.4">
      <c r="D307" s="6">
        <v>4.7600000000000096</v>
      </c>
      <c r="E307" s="7">
        <f t="shared" si="28"/>
        <v>-6.801724919364667E-2</v>
      </c>
      <c r="G307">
        <f t="shared" si="29"/>
        <v>2.2593242410880423</v>
      </c>
      <c r="H307" s="10">
        <f t="shared" si="34"/>
        <v>-1.0648713876853112E-2</v>
      </c>
      <c r="I307">
        <f t="shared" si="30"/>
        <v>-6.3892283261118676E-2</v>
      </c>
      <c r="K307">
        <f t="shared" si="31"/>
        <v>-1.064518583925708E-2</v>
      </c>
      <c r="M307">
        <f t="shared" si="32"/>
        <v>-1.064518583925708E-2</v>
      </c>
      <c r="N307" s="13">
        <f t="shared" si="33"/>
        <v>1.2447049279010743E-11</v>
      </c>
      <c r="O307" s="13">
        <v>1</v>
      </c>
    </row>
    <row r="308" spans="4:15" x14ac:dyDescent="0.4">
      <c r="D308" s="6">
        <v>4.78</v>
      </c>
      <c r="E308" s="7">
        <f t="shared" si="28"/>
        <v>-6.7070100026563953E-2</v>
      </c>
      <c r="G308">
        <f t="shared" si="29"/>
        <v>2.2609266465170252</v>
      </c>
      <c r="H308" s="10">
        <f t="shared" si="34"/>
        <v>-1.0500429131460827E-2</v>
      </c>
      <c r="I308">
        <f t="shared" si="30"/>
        <v>-6.3002574788764962E-2</v>
      </c>
      <c r="K308">
        <f t="shared" si="31"/>
        <v>-1.0498387997737613E-2</v>
      </c>
      <c r="M308">
        <f t="shared" si="32"/>
        <v>-1.0498387997737613E-2</v>
      </c>
      <c r="N308" s="13">
        <f t="shared" si="33"/>
        <v>4.1662268760426482E-12</v>
      </c>
      <c r="O308" s="13">
        <v>1</v>
      </c>
    </row>
    <row r="309" spans="4:15" x14ac:dyDescent="0.4">
      <c r="D309" s="6">
        <v>4.8000000000000096</v>
      </c>
      <c r="E309" s="7">
        <f t="shared" si="28"/>
        <v>-6.6135700432864028E-2</v>
      </c>
      <c r="G309">
        <f t="shared" si="29"/>
        <v>2.2625290519460091</v>
      </c>
      <c r="H309" s="10">
        <f t="shared" si="34"/>
        <v>-1.0354140446782767E-2</v>
      </c>
      <c r="I309">
        <f t="shared" si="30"/>
        <v>-6.2124842680696596E-2</v>
      </c>
      <c r="K309">
        <f t="shared" si="31"/>
        <v>-1.0353578001693935E-2</v>
      </c>
      <c r="M309">
        <f t="shared" si="32"/>
        <v>-1.0353578001693935E-2</v>
      </c>
      <c r="N309" s="13">
        <f t="shared" si="33"/>
        <v>3.1634447795033762E-13</v>
      </c>
      <c r="O309" s="13">
        <v>1</v>
      </c>
    </row>
    <row r="310" spans="4:15" x14ac:dyDescent="0.4">
      <c r="D310" s="6">
        <v>4.8200000000000101</v>
      </c>
      <c r="E310" s="7">
        <f t="shared" si="28"/>
        <v>-6.5213886894143744E-2</v>
      </c>
      <c r="G310">
        <f t="shared" si="29"/>
        <v>2.2641314573749924</v>
      </c>
      <c r="H310" s="10">
        <f t="shared" si="34"/>
        <v>-1.0209822222537988E-2</v>
      </c>
      <c r="I310">
        <f t="shared" si="30"/>
        <v>-6.125893333522793E-2</v>
      </c>
      <c r="K310">
        <f t="shared" si="31"/>
        <v>-1.0210729968380367E-2</v>
      </c>
      <c r="M310">
        <f t="shared" si="32"/>
        <v>-1.0210729968380367E-2</v>
      </c>
      <c r="N310" s="13">
        <f t="shared" si="33"/>
        <v>8.2400251435603523E-13</v>
      </c>
      <c r="O310" s="13">
        <v>1</v>
      </c>
    </row>
    <row r="311" spans="4:15" x14ac:dyDescent="0.4">
      <c r="D311" s="6">
        <v>4.8400000000000096</v>
      </c>
      <c r="E311" s="7">
        <f t="shared" si="28"/>
        <v>-6.4304497807194688E-2</v>
      </c>
      <c r="G311">
        <f t="shared" si="29"/>
        <v>2.2657338628039763</v>
      </c>
      <c r="H311" s="10">
        <f t="shared" si="34"/>
        <v>-1.0067449158286548E-2</v>
      </c>
      <c r="I311">
        <f t="shared" si="30"/>
        <v>-6.0404694949719284E-2</v>
      </c>
      <c r="K311">
        <f t="shared" si="31"/>
        <v>-1.0069818322150838E-2</v>
      </c>
      <c r="M311">
        <f t="shared" si="32"/>
        <v>-1.0069818322150838E-2</v>
      </c>
      <c r="N311" s="13">
        <f t="shared" si="33"/>
        <v>5.6129374158599974E-12</v>
      </c>
      <c r="O311" s="13">
        <v>1</v>
      </c>
    </row>
    <row r="312" spans="4:15" x14ac:dyDescent="0.4">
      <c r="D312" s="6">
        <v>4.8600000000000003</v>
      </c>
      <c r="E312" s="7">
        <f t="shared" si="28"/>
        <v>-6.3407373466661032E-2</v>
      </c>
      <c r="G312">
        <f t="shared" si="29"/>
        <v>2.2673362682329588</v>
      </c>
      <c r="H312" s="10">
        <f t="shared" si="34"/>
        <v>-9.9269962507144531E-3</v>
      </c>
      <c r="I312">
        <f t="shared" si="30"/>
        <v>-5.9561977504286719E-2</v>
      </c>
      <c r="K312">
        <f t="shared" si="31"/>
        <v>-9.9308177917135903E-3</v>
      </c>
      <c r="M312">
        <f t="shared" si="32"/>
        <v>-9.9308177917135903E-3</v>
      </c>
      <c r="N312" s="13">
        <f t="shared" si="33"/>
        <v>1.4604175608086456E-11</v>
      </c>
      <c r="O312" s="13">
        <v>1</v>
      </c>
    </row>
    <row r="313" spans="4:15" x14ac:dyDescent="0.4">
      <c r="D313" s="6">
        <v>4.8800000000000097</v>
      </c>
      <c r="E313" s="7">
        <f t="shared" si="28"/>
        <v>-6.2522356047679015E-2</v>
      </c>
      <c r="G313">
        <f t="shared" si="29"/>
        <v>2.268938673661943</v>
      </c>
      <c r="H313" s="10">
        <f t="shared" si="34"/>
        <v>-9.788438790915701E-3</v>
      </c>
      <c r="I313">
        <f t="shared" si="30"/>
        <v>-5.8730632745494206E-2</v>
      </c>
      <c r="K313">
        <f t="shared" si="31"/>
        <v>-9.793703407380434E-3</v>
      </c>
      <c r="M313">
        <f t="shared" si="32"/>
        <v>-9.793703407380434E-3</v>
      </c>
      <c r="N313" s="13">
        <f t="shared" si="33"/>
        <v>2.771618652073825E-11</v>
      </c>
      <c r="O313" s="13">
        <v>1</v>
      </c>
    </row>
    <row r="314" spans="4:15" x14ac:dyDescent="0.4">
      <c r="D314" s="6">
        <v>4.9000000000000101</v>
      </c>
      <c r="E314" s="7">
        <f t="shared" si="28"/>
        <v>-6.1649289588516579E-2</v>
      </c>
      <c r="G314">
        <f t="shared" si="29"/>
        <v>2.2705410790909268</v>
      </c>
      <c r="H314" s="10">
        <f t="shared" si="34"/>
        <v>-9.6517523616743584E-3</v>
      </c>
      <c r="I314">
        <f t="shared" si="30"/>
        <v>-5.7910514170046154E-2</v>
      </c>
      <c r="K314">
        <f t="shared" si="31"/>
        <v>-9.6584504983130183E-3</v>
      </c>
      <c r="M314">
        <f t="shared" si="32"/>
        <v>-9.6584504983130183E-3</v>
      </c>
      <c r="N314" s="13">
        <f t="shared" si="33"/>
        <v>4.4865034430157905E-11</v>
      </c>
      <c r="O314" s="13">
        <v>1</v>
      </c>
    </row>
    <row r="315" spans="4:15" x14ac:dyDescent="0.4">
      <c r="D315" s="6">
        <v>4.9200000000000097</v>
      </c>
      <c r="E315" s="7">
        <f t="shared" si="28"/>
        <v>-6.0788019973206028E-2</v>
      </c>
      <c r="G315">
        <f t="shared" si="29"/>
        <v>2.2721434845199102</v>
      </c>
      <c r="H315" s="10">
        <f t="shared" si="34"/>
        <v>-9.5169128347455615E-3</v>
      </c>
      <c r="I315">
        <f t="shared" si="30"/>
        <v>-5.7101477008473372E-2</v>
      </c>
      <c r="K315">
        <f t="shared" si="31"/>
        <v>-9.5250346897657497E-3</v>
      </c>
      <c r="M315">
        <f t="shared" si="32"/>
        <v>-9.5250346897657497E-3</v>
      </c>
      <c r="N315" s="13">
        <f t="shared" si="33"/>
        <v>6.5964528968955519E-11</v>
      </c>
      <c r="O315" s="13">
        <v>1</v>
      </c>
    </row>
    <row r="316" spans="4:15" x14ac:dyDescent="0.4">
      <c r="D316" s="6">
        <v>4.9400000000000004</v>
      </c>
      <c r="E316" s="7">
        <f t="shared" si="28"/>
        <v>-5.9938394914191041E-2</v>
      </c>
      <c r="G316">
        <f t="shared" si="29"/>
        <v>2.2737458899488932</v>
      </c>
      <c r="H316" s="10">
        <f t="shared" si="34"/>
        <v>-9.3838963681387322E-3</v>
      </c>
      <c r="I316">
        <f t="shared" si="30"/>
        <v>-5.6303378208832397E-2</v>
      </c>
      <c r="K316">
        <f t="shared" si="31"/>
        <v>-9.3934319003274973E-3</v>
      </c>
      <c r="M316">
        <f t="shared" si="32"/>
        <v>-9.3934319003274973E-3</v>
      </c>
      <c r="N316" s="13">
        <f t="shared" si="33"/>
        <v>9.0926374122974011E-11</v>
      </c>
      <c r="O316" s="13">
        <v>1</v>
      </c>
    </row>
    <row r="317" spans="4:15" x14ac:dyDescent="0.4">
      <c r="D317" s="6">
        <v>4.9600000000000097</v>
      </c>
      <c r="E317" s="7">
        <f t="shared" si="28"/>
        <v>-5.9100263934983722E-2</v>
      </c>
      <c r="G317">
        <f t="shared" si="29"/>
        <v>2.275348295377877</v>
      </c>
      <c r="H317" s="10">
        <f t="shared" si="34"/>
        <v>-9.2526794034023963E-3</v>
      </c>
      <c r="I317">
        <f t="shared" si="30"/>
        <v>-5.5516076420414381E-2</v>
      </c>
      <c r="K317">
        <f t="shared" si="31"/>
        <v>-9.2636183391633809E-3</v>
      </c>
      <c r="M317">
        <f t="shared" si="32"/>
        <v>-9.2636183391633809E-3</v>
      </c>
      <c r="N317" s="13">
        <f t="shared" si="33"/>
        <v>1.1966031558294753E-10</v>
      </c>
      <c r="O317" s="13">
        <v>1</v>
      </c>
    </row>
    <row r="318" spans="4:15" x14ac:dyDescent="0.4">
      <c r="D318" s="6">
        <v>4.9800000000000102</v>
      </c>
      <c r="E318" s="7">
        <f t="shared" si="28"/>
        <v>-5.8273478352848684E-2</v>
      </c>
      <c r="G318">
        <f t="shared" si="29"/>
        <v>2.2769507008068604</v>
      </c>
      <c r="H318" s="10">
        <f t="shared" si="34"/>
        <v>-9.123238662913204E-3</v>
      </c>
      <c r="I318">
        <f t="shared" si="30"/>
        <v>-5.4739431977479228E-2</v>
      </c>
      <c r="K318">
        <f t="shared" si="31"/>
        <v>-9.1355705032574331E-3</v>
      </c>
      <c r="M318">
        <f t="shared" si="32"/>
        <v>-9.1355705032574331E-3</v>
      </c>
      <c r="N318" s="13">
        <f t="shared" si="33"/>
        <v>1.5207428627555581E-10</v>
      </c>
      <c r="O318" s="13">
        <v>1</v>
      </c>
    </row>
    <row r="319" spans="4:15" x14ac:dyDescent="0.4">
      <c r="D319" s="6">
        <v>5.0000000000000098</v>
      </c>
      <c r="E319" s="7">
        <f t="shared" si="28"/>
        <v>-5.7457891261506439E-2</v>
      </c>
      <c r="G319">
        <f t="shared" si="29"/>
        <v>2.2785531062358442</v>
      </c>
      <c r="H319" s="10">
        <f t="shared" si="34"/>
        <v>-8.9955511471680096E-3</v>
      </c>
      <c r="I319">
        <f t="shared" si="30"/>
        <v>-5.3973306883008054E-2</v>
      </c>
      <c r="K319">
        <f t="shared" si="31"/>
        <v>-9.0092651746564879E-3</v>
      </c>
      <c r="M319">
        <f t="shared" si="32"/>
        <v>-9.0092651746564879E-3</v>
      </c>
      <c r="N319" s="13">
        <f t="shared" si="33"/>
        <v>1.8807454995473699E-10</v>
      </c>
      <c r="O319" s="13">
        <v>1</v>
      </c>
    </row>
    <row r="320" spans="4:15" x14ac:dyDescent="0.4">
      <c r="D320" s="6">
        <v>5.0199999999999996</v>
      </c>
      <c r="E320" s="7">
        <f t="shared" si="28"/>
        <v>-5.6653357513875534E-2</v>
      </c>
      <c r="G320">
        <f t="shared" si="29"/>
        <v>2.2801555116648267</v>
      </c>
      <c r="H320" s="10">
        <f t="shared" si="34"/>
        <v>-8.8695941320819892E-3</v>
      </c>
      <c r="I320">
        <f t="shared" si="30"/>
        <v>-5.3217564792491935E-2</v>
      </c>
      <c r="K320">
        <f t="shared" si="31"/>
        <v>-8.8846794177180784E-3</v>
      </c>
      <c r="M320">
        <f t="shared" si="32"/>
        <v>-8.8846794177180784E-3</v>
      </c>
      <c r="N320" s="13">
        <f t="shared" si="33"/>
        <v>2.2756584272239868E-10</v>
      </c>
      <c r="O320" s="13">
        <v>1</v>
      </c>
    </row>
    <row r="321" spans="4:15" x14ac:dyDescent="0.4">
      <c r="D321" s="6">
        <v>5.0400000000000098</v>
      </c>
      <c r="E321" s="7">
        <f t="shared" si="28"/>
        <v>-5.5859733704848591E-2</v>
      </c>
      <c r="G321">
        <f t="shared" si="29"/>
        <v>2.2817579170938109</v>
      </c>
      <c r="H321" s="10">
        <f t="shared" si="34"/>
        <v>-8.745345166292065E-3</v>
      </c>
      <c r="I321">
        <f t="shared" si="30"/>
        <v>-5.247207099775239E-2</v>
      </c>
      <c r="K321">
        <f t="shared" si="31"/>
        <v>-8.7617905763607128E-3</v>
      </c>
      <c r="M321">
        <f t="shared" si="32"/>
        <v>-8.7617905763607128E-3</v>
      </c>
      <c r="N321" s="13">
        <f t="shared" si="33"/>
        <v>2.7045151232598208E-10</v>
      </c>
      <c r="O321" s="13">
        <v>1</v>
      </c>
    </row>
    <row r="322" spans="4:15" x14ac:dyDescent="0.4">
      <c r="D322" s="6">
        <v>5.0600000000000103</v>
      </c>
      <c r="E322" s="7">
        <f t="shared" si="28"/>
        <v>-5.5076878154118054E-2</v>
      </c>
      <c r="G322">
        <f t="shared" si="29"/>
        <v>2.2833603225227947</v>
      </c>
      <c r="H322" s="10">
        <f t="shared" si="34"/>
        <v>-8.6227820684681312E-3</v>
      </c>
      <c r="I322">
        <f t="shared" si="30"/>
        <v>-5.1736692410808791E-2</v>
      </c>
      <c r="K322">
        <f t="shared" si="31"/>
        <v>-8.6405762713208101E-3</v>
      </c>
      <c r="M322">
        <f t="shared" si="32"/>
        <v>-8.6405762713208101E-3</v>
      </c>
      <c r="N322" s="13">
        <f t="shared" si="33"/>
        <v>3.1663365516228572E-10</v>
      </c>
      <c r="O322" s="13">
        <v>1</v>
      </c>
    </row>
    <row r="323" spans="4:15" x14ac:dyDescent="0.4">
      <c r="D323" s="6">
        <v>5.0800000000000098</v>
      </c>
      <c r="E323" s="7">
        <f t="shared" si="28"/>
        <v>-5.4304650889042502E-2</v>
      </c>
      <c r="G323">
        <f t="shared" si="29"/>
        <v>2.2849627279517777</v>
      </c>
      <c r="H323" s="10">
        <f t="shared" si="34"/>
        <v>-8.5018829246306226E-3</v>
      </c>
      <c r="I323">
        <f t="shared" si="30"/>
        <v>-5.1011297547783732E-2</v>
      </c>
      <c r="K323">
        <f t="shared" si="31"/>
        <v>-8.5210143974134497E-3</v>
      </c>
      <c r="M323">
        <f t="shared" si="32"/>
        <v>-8.5210143974134497E-3</v>
      </c>
      <c r="N323" s="13">
        <f t="shared" si="33"/>
        <v>3.6601325084005538E-10</v>
      </c>
      <c r="O323" s="13">
        <v>1</v>
      </c>
    </row>
    <row r="324" spans="4:15" x14ac:dyDescent="0.4">
      <c r="D324" s="6">
        <v>5.0999999999999996</v>
      </c>
      <c r="E324" s="7">
        <f t="shared" si="28"/>
        <v>-5.3542913627572637E-2</v>
      </c>
      <c r="G324">
        <f t="shared" si="29"/>
        <v>2.2865651333807602</v>
      </c>
      <c r="H324" s="10">
        <f t="shared" si="34"/>
        <v>-8.3826260854774175E-3</v>
      </c>
      <c r="I324">
        <f t="shared" si="30"/>
        <v>-5.0295756512864505E-2</v>
      </c>
      <c r="K324">
        <f t="shared" si="31"/>
        <v>-8.4030831208007327E-3</v>
      </c>
      <c r="M324">
        <f t="shared" si="32"/>
        <v>-8.4030831208007327E-3</v>
      </c>
      <c r="N324" s="13">
        <f t="shared" si="33"/>
        <v>4.1849029421936664E-10</v>
      </c>
      <c r="O324" s="13">
        <v>1</v>
      </c>
    </row>
    <row r="325" spans="4:15" x14ac:dyDescent="0.4">
      <c r="D325" s="6">
        <v>5.1200000000000099</v>
      </c>
      <c r="E325" s="7">
        <f t="shared" si="28"/>
        <v>-5.2791529761230686E-2</v>
      </c>
      <c r="G325">
        <f t="shared" si="29"/>
        <v>2.2881675388097449</v>
      </c>
      <c r="H325" s="10">
        <f t="shared" si="34"/>
        <v>-8.2649901637191093E-3</v>
      </c>
      <c r="I325">
        <f t="shared" si="30"/>
        <v>-4.9589940982314659E-2</v>
      </c>
      <c r="K325">
        <f t="shared" si="31"/>
        <v>-8.2867608762667438E-3</v>
      </c>
      <c r="M325">
        <f t="shared" si="32"/>
        <v>-8.2867608762667438E-3</v>
      </c>
      <c r="N325" s="13">
        <f t="shared" si="33"/>
        <v>4.7396392483173285E-10</v>
      </c>
      <c r="O325" s="13">
        <v>1</v>
      </c>
    </row>
    <row r="326" spans="4:15" x14ac:dyDescent="0.4">
      <c r="D326" s="6">
        <v>5.1400000000000103</v>
      </c>
      <c r="E326" s="7">
        <f t="shared" si="28"/>
        <v>-5.2050364338157913E-2</v>
      </c>
      <c r="G326">
        <f t="shared" si="29"/>
        <v>2.2897699442387283</v>
      </c>
      <c r="H326" s="10">
        <f t="shared" si="34"/>
        <v>-8.1489540314249511E-3</v>
      </c>
      <c r="I326">
        <f t="shared" si="30"/>
        <v>-4.8893724188549703E-2</v>
      </c>
      <c r="K326">
        <f t="shared" si="31"/>
        <v>-8.1720263645017315E-3</v>
      </c>
      <c r="M326">
        <f t="shared" si="32"/>
        <v>-8.1720263645017315E-3</v>
      </c>
      <c r="N326" s="13">
        <f t="shared" si="33"/>
        <v>5.3233255360589561E-10</v>
      </c>
      <c r="O326" s="13">
        <v>1</v>
      </c>
    </row>
    <row r="327" spans="4:15" x14ac:dyDescent="0.4">
      <c r="D327" s="6">
        <v>5.1600000000000099</v>
      </c>
      <c r="E327" s="7">
        <f t="shared" si="28"/>
        <v>-5.1319284046221048E-2</v>
      </c>
      <c r="G327">
        <f t="shared" si="29"/>
        <v>2.2913723496677116</v>
      </c>
      <c r="H327" s="10">
        <f t="shared" si="34"/>
        <v>-8.0344968173780007E-3</v>
      </c>
      <c r="I327">
        <f t="shared" si="30"/>
        <v>-4.8206980904268004E-2</v>
      </c>
      <c r="K327">
        <f t="shared" si="31"/>
        <v>-8.0588585493932378E-3</v>
      </c>
      <c r="M327">
        <f t="shared" si="32"/>
        <v>-8.0588585493932378E-3</v>
      </c>
      <c r="N327" s="13">
        <f t="shared" si="33"/>
        <v>5.9349398678223037E-10</v>
      </c>
      <c r="O327" s="13">
        <v>1</v>
      </c>
    </row>
    <row r="328" spans="4:15" x14ac:dyDescent="0.4">
      <c r="D328" s="6">
        <v>5.1800000000000104</v>
      </c>
      <c r="E328" s="7">
        <f t="shared" si="28"/>
        <v>-5.059815719619444E-2</v>
      </c>
      <c r="G328">
        <f t="shared" si="29"/>
        <v>2.2929747550966955</v>
      </c>
      <c r="H328" s="10">
        <f t="shared" si="34"/>
        <v>-7.9215979044421486E-3</v>
      </c>
      <c r="I328">
        <f t="shared" si="30"/>
        <v>-4.7529587426652892E-2</v>
      </c>
      <c r="K328">
        <f t="shared" si="31"/>
        <v>-7.9472366553283158E-3</v>
      </c>
      <c r="M328">
        <f t="shared" si="32"/>
        <v>-7.9472366553283158E-3</v>
      </c>
      <c r="N328" s="13">
        <f t="shared" si="33"/>
        <v>6.5734554700293856E-10</v>
      </c>
      <c r="O328" s="13">
        <v>1</v>
      </c>
    </row>
    <row r="329" spans="4:15" x14ac:dyDescent="0.4">
      <c r="D329" s="6">
        <v>5.2000000000000099</v>
      </c>
      <c r="E329" s="7">
        <f t="shared" si="28"/>
        <v>-4.9886853705014368E-2</v>
      </c>
      <c r="G329">
        <f t="shared" si="29"/>
        <v>2.2945771605256788</v>
      </c>
      <c r="H329" s="10">
        <f t="shared" si="34"/>
        <v>-7.8102369269404176E-3</v>
      </c>
      <c r="I329">
        <f t="shared" si="30"/>
        <v>-4.6861421561642504E-2</v>
      </c>
      <c r="K329">
        <f t="shared" si="31"/>
        <v>-7.8371401645051606E-3</v>
      </c>
      <c r="M329">
        <f t="shared" si="32"/>
        <v>-7.8371401645051606E-3</v>
      </c>
      <c r="N329" s="13">
        <f t="shared" si="33"/>
        <v>7.2378419146500139E-10</v>
      </c>
      <c r="O329" s="13">
        <v>1</v>
      </c>
    </row>
    <row r="330" spans="4:15" x14ac:dyDescent="0.4">
      <c r="D330" s="6">
        <v>5.2200000000000104</v>
      </c>
      <c r="E330" s="7">
        <f t="shared" si="28"/>
        <v>-4.9185245079110679E-2</v>
      </c>
      <c r="G330">
        <f t="shared" si="29"/>
        <v>2.2961795659546622</v>
      </c>
      <c r="H330" s="10">
        <f t="shared" si="34"/>
        <v>-7.7003937680453893E-3</v>
      </c>
      <c r="I330">
        <f t="shared" si="30"/>
        <v>-4.6202362608272332E-2</v>
      </c>
      <c r="K330">
        <f t="shared" si="31"/>
        <v>-7.7285488142553793E-3</v>
      </c>
      <c r="M330">
        <f t="shared" si="32"/>
        <v>-7.7285488142553793E-3</v>
      </c>
      <c r="N330" s="13">
        <f t="shared" si="33"/>
        <v>7.9270662708667343E-10</v>
      </c>
      <c r="O330" s="13">
        <v>1</v>
      </c>
    </row>
    <row r="331" spans="4:15" x14ac:dyDescent="0.4">
      <c r="D331" s="6">
        <v>5.24000000000001</v>
      </c>
      <c r="E331" s="7">
        <f t="shared" si="28"/>
        <v>-4.8493204397819907E-2</v>
      </c>
      <c r="G331">
        <f t="shared" si="29"/>
        <v>2.2977819713836456</v>
      </c>
      <c r="H331" s="10">
        <f t="shared" si="34"/>
        <v>-7.5920485571823746E-3</v>
      </c>
      <c r="I331">
        <f t="shared" si="30"/>
        <v>-4.5552291343094249E-2</v>
      </c>
      <c r="K331">
        <f t="shared" si="31"/>
        <v>-7.6214425943781361E-3</v>
      </c>
      <c r="M331">
        <f t="shared" si="32"/>
        <v>-7.6214425943781361E-3</v>
      </c>
      <c r="N331" s="13">
        <f t="shared" si="33"/>
        <v>8.6400942266581193E-10</v>
      </c>
      <c r="O331" s="13">
        <v>1</v>
      </c>
    </row>
    <row r="332" spans="4:15" x14ac:dyDescent="0.4">
      <c r="D332" s="6">
        <v>5.2600000000000096</v>
      </c>
      <c r="E332" s="7">
        <f t="shared" si="28"/>
        <v>-4.781060629688192E-2</v>
      </c>
      <c r="G332">
        <f t="shared" si="29"/>
        <v>2.299384376812629</v>
      </c>
      <c r="H332" s="10">
        <f t="shared" si="34"/>
        <v>-7.4851816674456626E-3</v>
      </c>
      <c r="I332">
        <f t="shared" si="30"/>
        <v>-4.4911090004673977E-2</v>
      </c>
      <c r="K332">
        <f t="shared" si="31"/>
        <v>-7.5158017444856944E-3</v>
      </c>
      <c r="M332">
        <f t="shared" si="32"/>
        <v>-7.5158017444856944E-3</v>
      </c>
      <c r="N332" s="13">
        <f t="shared" si="33"/>
        <v>9.3758911793748085E-10</v>
      </c>
      <c r="O332" s="13">
        <v>1</v>
      </c>
    </row>
    <row r="333" spans="4:15" x14ac:dyDescent="0.4">
      <c r="D333" s="6">
        <v>5.28000000000001</v>
      </c>
      <c r="E333" s="7">
        <f t="shared" si="28"/>
        <v>-4.7137326952023925E-2</v>
      </c>
      <c r="G333">
        <f t="shared" si="29"/>
        <v>2.3009867822416128</v>
      </c>
      <c r="H333" s="10">
        <f t="shared" si="34"/>
        <v>-7.3797737130284523E-3</v>
      </c>
      <c r="I333">
        <f t="shared" si="30"/>
        <v>-4.4278642278170716E-2</v>
      </c>
      <c r="K333">
        <f t="shared" si="31"/>
        <v>-7.4116067513618784E-3</v>
      </c>
      <c r="M333">
        <f t="shared" si="32"/>
        <v>-7.4116067513618784E-3</v>
      </c>
      <c r="N333" s="13">
        <f t="shared" si="33"/>
        <v>1.0133423295373725E-9</v>
      </c>
      <c r="O333" s="13">
        <v>1</v>
      </c>
    </row>
    <row r="334" spans="4:15" x14ac:dyDescent="0.4">
      <c r="D334" s="6">
        <v>5.3000000000000096</v>
      </c>
      <c r="E334" s="7">
        <f t="shared" si="28"/>
        <v>-4.6473244062634353E-2</v>
      </c>
      <c r="G334">
        <f t="shared" si="29"/>
        <v>2.3025891876705962</v>
      </c>
      <c r="H334" s="10">
        <f t="shared" si="34"/>
        <v>-7.2758055466668531E-3</v>
      </c>
      <c r="I334">
        <f t="shared" si="30"/>
        <v>-4.3654833280001117E-2</v>
      </c>
      <c r="K334">
        <f t="shared" si="31"/>
        <v>-7.3088383463332249E-3</v>
      </c>
      <c r="M334">
        <f t="shared" si="32"/>
        <v>-7.3088383463332249E-3</v>
      </c>
      <c r="N334" s="13">
        <f t="shared" si="33"/>
        <v>1.091165853798657E-9</v>
      </c>
      <c r="O334" s="13">
        <v>1</v>
      </c>
    </row>
    <row r="335" spans="4:15" x14ac:dyDescent="0.4">
      <c r="D335" s="6">
        <v>5.3200000000000101</v>
      </c>
      <c r="E335" s="7">
        <f t="shared" si="28"/>
        <v>-4.5818236835529026E-2</v>
      </c>
      <c r="G335">
        <f t="shared" si="29"/>
        <v>2.30419159309958</v>
      </c>
      <c r="H335" s="10">
        <f t="shared" si="34"/>
        <v>-7.1732582570983253E-3</v>
      </c>
      <c r="I335">
        <f t="shared" si="30"/>
        <v>-4.3039549542589955E-2</v>
      </c>
      <c r="K335">
        <f t="shared" si="31"/>
        <v>-7.2074775026537254E-3</v>
      </c>
      <c r="M335">
        <f t="shared" si="32"/>
        <v>-7.2074775026537254E-3</v>
      </c>
      <c r="N335" s="13">
        <f t="shared" si="33"/>
        <v>1.1709567663807669E-9</v>
      </c>
      <c r="O335" s="13">
        <v>1</v>
      </c>
    </row>
    <row r="336" spans="4:15" x14ac:dyDescent="0.4">
      <c r="D336" s="6">
        <v>5.3400000000000096</v>
      </c>
      <c r="E336" s="7">
        <f t="shared" si="28"/>
        <v>-4.5172185968812867E-2</v>
      </c>
      <c r="G336">
        <f t="shared" si="29"/>
        <v>2.3057939985285634</v>
      </c>
      <c r="H336" s="10">
        <f t="shared" si="34"/>
        <v>-7.0721131665350927E-3</v>
      </c>
      <c r="I336">
        <f t="shared" si="30"/>
        <v>-4.2432678999210556E-2</v>
      </c>
      <c r="K336">
        <f t="shared" si="31"/>
        <v>-7.1075054329035412E-3</v>
      </c>
      <c r="M336">
        <f t="shared" si="32"/>
        <v>-7.1075054329035412E-3</v>
      </c>
      <c r="N336" s="13">
        <f t="shared" si="33"/>
        <v>1.2526125186952137E-9</v>
      </c>
      <c r="O336" s="13">
        <v>1</v>
      </c>
    </row>
    <row r="337" spans="4:15" x14ac:dyDescent="0.4">
      <c r="D337" s="6">
        <v>5.3600000000000101</v>
      </c>
      <c r="E337" s="7">
        <f t="shared" si="28"/>
        <v>-4.4534973635838533E-2</v>
      </c>
      <c r="G337">
        <f t="shared" si="29"/>
        <v>2.3073964039575467</v>
      </c>
      <c r="H337" s="10">
        <f t="shared" si="34"/>
        <v>-6.9723518281527164E-3</v>
      </c>
      <c r="I337">
        <f t="shared" si="30"/>
        <v>-4.1834110968916302E-2</v>
      </c>
      <c r="K337">
        <f t="shared" si="31"/>
        <v>-7.0089035864020341E-3</v>
      </c>
      <c r="M337">
        <f t="shared" si="32"/>
        <v>-7.0089035864020341E-3</v>
      </c>
      <c r="N337" s="13">
        <f t="shared" si="33"/>
        <v>1.3360310311165586E-9</v>
      </c>
      <c r="O337" s="13">
        <v>1</v>
      </c>
    </row>
    <row r="338" spans="4:15" x14ac:dyDescent="0.4">
      <c r="D338" s="6">
        <v>5.3800000000000097</v>
      </c>
      <c r="E338" s="7">
        <f t="shared" si="28"/>
        <v>-4.3906483469265296E-2</v>
      </c>
      <c r="G338">
        <f t="shared" si="29"/>
        <v>2.3089988093865301</v>
      </c>
      <c r="H338" s="10">
        <f t="shared" si="34"/>
        <v>-6.8739560235943752E-3</v>
      </c>
      <c r="I338">
        <f t="shared" si="30"/>
        <v>-4.1243736141566248E-2</v>
      </c>
      <c r="K338">
        <f t="shared" si="31"/>
        <v>-6.9116536466356706E-3</v>
      </c>
      <c r="M338">
        <f t="shared" si="32"/>
        <v>-6.9116536466356706E-3</v>
      </c>
      <c r="N338" s="13">
        <f t="shared" si="33"/>
        <v>1.4211107829636035E-9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-4.3286600545219225E-2</v>
      </c>
      <c r="G339">
        <f t="shared" si="29"/>
        <v>2.3106012148155135</v>
      </c>
      <c r="H339" s="10">
        <f t="shared" si="34"/>
        <v>-6.7769077604909866E-3</v>
      </c>
      <c r="I339">
        <f t="shared" si="30"/>
        <v>-4.0661446562945916E-2</v>
      </c>
      <c r="K339">
        <f t="shared" si="31"/>
        <v>-6.8157375287009672E-3</v>
      </c>
      <c r="M339">
        <f t="shared" si="32"/>
        <v>-6.8157375287009672E-3</v>
      </c>
      <c r="N339" s="13">
        <f t="shared" si="33"/>
        <v>1.5077508992408235E-9</v>
      </c>
      <c r="O339" s="13">
        <v>1</v>
      </c>
    </row>
    <row r="340" spans="4:15" x14ac:dyDescent="0.4">
      <c r="D340" s="6">
        <v>5.4200000000000097</v>
      </c>
      <c r="E340" s="7">
        <f t="shared" si="35"/>
        <v>-4.2675211367557551E-2</v>
      </c>
      <c r="G340">
        <f t="shared" ref="G340:G403" si="36">$E$11*(D340/$E$12+1)</f>
        <v>2.3122036202444969</v>
      </c>
      <c r="H340" s="10">
        <f t="shared" si="34"/>
        <v>-6.6811892699976706E-3</v>
      </c>
      <c r="I340">
        <f t="shared" ref="I340:I403" si="37">H340*$E$6</f>
        <v>-4.0087135619986024E-2</v>
      </c>
      <c r="K340">
        <f t="shared" ref="K340:K403" si="38">(1/2)*($L$9*$L$4*EXP(-$L$7*$O$6*(G340/$O$6-1))-($L$9*$L$6*EXP(-$L$5*$O$6*(G340/$O$6-1))))</f>
        <v>-6.721137376763278E-3</v>
      </c>
      <c r="M340">
        <f t="shared" ref="M340:M403" si="39">(1/2)*($L$9*$O$4*EXP(-$O$8*$O$6*(G340/$O$6-1))-($L$9*$O$7*EXP(-$O$5*$O$6*(G340/$O$6-1))))</f>
        <v>-6.721137376763278E-3</v>
      </c>
      <c r="N340" s="13">
        <f t="shared" ref="N340:N403" si="40">(M340-H340)^2*O340</f>
        <v>1.5958512341563645E-9</v>
      </c>
      <c r="O340" s="13">
        <v>1</v>
      </c>
    </row>
    <row r="341" spans="4:15" x14ac:dyDescent="0.4">
      <c r="D341" s="6">
        <v>5.4400000000000102</v>
      </c>
      <c r="E341" s="7">
        <f t="shared" si="35"/>
        <v>-4.2072203852238262E-2</v>
      </c>
      <c r="G341">
        <f t="shared" si="36"/>
        <v>2.3138060256734807</v>
      </c>
      <c r="H341" s="10">
        <f t="shared" ref="H341:H404" si="41">-(-$B$4)*(1+D341+$E$5*D341^3)*EXP(-D341)</f>
        <v>-6.5867830043466469E-3</v>
      </c>
      <c r="I341">
        <f t="shared" si="37"/>
        <v>-3.9520698026079881E-2</v>
      </c>
      <c r="K341">
        <f t="shared" si="38"/>
        <v>-6.6278355615310763E-3</v>
      </c>
      <c r="M341">
        <f t="shared" si="39"/>
        <v>-6.6278355615310763E-3</v>
      </c>
      <c r="N341" s="13">
        <f t="shared" si="40"/>
        <v>1.6853124513808482E-9</v>
      </c>
      <c r="O341" s="13">
        <v>1</v>
      </c>
    </row>
    <row r="342" spans="4:15" x14ac:dyDescent="0.4">
      <c r="D342" s="6">
        <v>5.4600000000000097</v>
      </c>
      <c r="E342" s="7">
        <f t="shared" si="35"/>
        <v>-4.1477467311797397E-2</v>
      </c>
      <c r="G342">
        <f t="shared" si="36"/>
        <v>2.3154084311024641</v>
      </c>
      <c r="H342" s="10">
        <f t="shared" si="41"/>
        <v>-6.4936716344170349E-3</v>
      </c>
      <c r="I342">
        <f t="shared" si="37"/>
        <v>-3.8962029806502207E-2</v>
      </c>
      <c r="K342">
        <f t="shared" si="38"/>
        <v>-6.5358146777469983E-3</v>
      </c>
      <c r="M342">
        <f t="shared" si="39"/>
        <v>-6.5358146777469983E-3</v>
      </c>
      <c r="N342" s="13">
        <f t="shared" si="40"/>
        <v>1.7760361011111763E-9</v>
      </c>
      <c r="O342" s="13">
        <v>1</v>
      </c>
    </row>
    <row r="343" spans="4:15" x14ac:dyDescent="0.4">
      <c r="D343" s="6">
        <v>5.4800000000000102</v>
      </c>
      <c r="E343" s="7">
        <f t="shared" si="35"/>
        <v>-4.0890892439934809E-2</v>
      </c>
      <c r="G343">
        <f t="shared" si="36"/>
        <v>2.3170108365314475</v>
      </c>
      <c r="H343" s="10">
        <f t="shared" si="41"/>
        <v>-6.4018380473216023E-3</v>
      </c>
      <c r="I343">
        <f t="shared" si="37"/>
        <v>-3.8411028283929616E-2</v>
      </c>
      <c r="K343">
        <f t="shared" si="38"/>
        <v>-6.4450575416948137E-3</v>
      </c>
      <c r="M343">
        <f t="shared" si="39"/>
        <v>-6.4450575416948137E-3</v>
      </c>
      <c r="N343" s="13">
        <f t="shared" si="40"/>
        <v>1.8679246938760487E-9</v>
      </c>
      <c r="O343" s="13">
        <v>1</v>
      </c>
    </row>
    <row r="344" spans="4:15" x14ac:dyDescent="0.4">
      <c r="D344" s="6">
        <v>5.5000000000000098</v>
      </c>
      <c r="E344" s="7">
        <f t="shared" si="35"/>
        <v>-4.0312371296210847E-2</v>
      </c>
      <c r="G344">
        <f t="shared" si="36"/>
        <v>2.3186132419604313</v>
      </c>
      <c r="H344" s="10">
        <f t="shared" si="41"/>
        <v>-6.3112653440109004E-3</v>
      </c>
      <c r="I344">
        <f t="shared" si="37"/>
        <v>-3.7867592064065404E-2</v>
      </c>
      <c r="K344">
        <f t="shared" si="38"/>
        <v>-6.3555471887237792E-3</v>
      </c>
      <c r="M344">
        <f t="shared" si="39"/>
        <v>-6.3555471887237792E-3</v>
      </c>
      <c r="N344" s="13">
        <f t="shared" si="40"/>
        <v>1.960881771175514E-9</v>
      </c>
      <c r="O344" s="13">
        <v>1</v>
      </c>
    </row>
    <row r="345" spans="4:15" x14ac:dyDescent="0.4">
      <c r="D345" s="6">
        <v>5.5200000000000102</v>
      </c>
      <c r="E345" s="7">
        <f t="shared" si="35"/>
        <v>-3.9741797290854315E-2</v>
      </c>
      <c r="G345">
        <f t="shared" si="36"/>
        <v>2.3202156473894142</v>
      </c>
      <c r="H345" s="10">
        <f t="shared" si="41"/>
        <v>-6.2219368368948069E-3</v>
      </c>
      <c r="I345">
        <f t="shared" si="37"/>
        <v>-3.733162102136884E-2</v>
      </c>
      <c r="K345">
        <f t="shared" si="38"/>
        <v>-6.2672668707897845E-3</v>
      </c>
      <c r="M345">
        <f t="shared" si="39"/>
        <v>-6.2672668707897845E-3</v>
      </c>
      <c r="N345" s="13">
        <f t="shared" si="40"/>
        <v>2.0548119729198224E-9</v>
      </c>
      <c r="O345" s="13">
        <v>1</v>
      </c>
    </row>
    <row r="346" spans="4:15" x14ac:dyDescent="0.4">
      <c r="D346" s="6">
        <v>5.5400000000000098</v>
      </c>
      <c r="E346" s="7">
        <f t="shared" si="35"/>
        <v>-3.9179065169683912E-2</v>
      </c>
      <c r="G346">
        <f t="shared" si="36"/>
        <v>2.3218180528183976</v>
      </c>
      <c r="H346" s="10">
        <f t="shared" si="41"/>
        <v>-6.1338360474818467E-3</v>
      </c>
      <c r="I346">
        <f t="shared" si="37"/>
        <v>-3.6803016284891077E-2</v>
      </c>
      <c r="K346">
        <f t="shared" si="38"/>
        <v>-6.1802000540138674E-3</v>
      </c>
      <c r="M346">
        <f t="shared" si="39"/>
        <v>-6.1802000540138674E-3</v>
      </c>
      <c r="N346" s="13">
        <f t="shared" si="40"/>
        <v>2.1496211017012593E-9</v>
      </c>
      <c r="O346" s="13">
        <v>1</v>
      </c>
    </row>
    <row r="347" spans="4:15" x14ac:dyDescent="0.4">
      <c r="D347" s="6">
        <v>5.5600000000000103</v>
      </c>
      <c r="E347" s="7">
        <f t="shared" si="35"/>
        <v>-3.8624070999143549E-2</v>
      </c>
      <c r="G347">
        <f t="shared" si="36"/>
        <v>2.3234204582473814</v>
      </c>
      <c r="H347" s="10">
        <f t="shared" si="41"/>
        <v>-6.0469467040363345E-3</v>
      </c>
      <c r="I347">
        <f t="shared" si="37"/>
        <v>-3.6281680224218009E-2</v>
      </c>
      <c r="K347">
        <f t="shared" si="38"/>
        <v>-6.0943304162584064E-3</v>
      </c>
      <c r="M347">
        <f t="shared" si="39"/>
        <v>-6.0943304162584064E-3</v>
      </c>
      <c r="N347" s="13">
        <f t="shared" si="40"/>
        <v>2.2452161839441276E-9</v>
      </c>
      <c r="O347" s="13">
        <v>1</v>
      </c>
    </row>
    <row r="348" spans="4:15" x14ac:dyDescent="0.4">
      <c r="D348" s="6">
        <v>5.5800000000000098</v>
      </c>
      <c r="E348" s="7">
        <f t="shared" si="35"/>
        <v>-3.8076712151453286E-2</v>
      </c>
      <c r="G348">
        <f t="shared" si="36"/>
        <v>2.3250228636763648</v>
      </c>
      <c r="H348" s="10">
        <f t="shared" si="41"/>
        <v>-5.9612527392536177E-3</v>
      </c>
      <c r="I348">
        <f t="shared" si="37"/>
        <v>-3.5767516435521708E-2</v>
      </c>
      <c r="K348">
        <f t="shared" si="38"/>
        <v>-6.0096418447211971E-3</v>
      </c>
      <c r="M348">
        <f t="shared" si="39"/>
        <v>-6.0096418447211971E-3</v>
      </c>
      <c r="N348" s="13">
        <f t="shared" si="40"/>
        <v>2.3415055279525186E-9</v>
      </c>
      <c r="O348" s="13">
        <v>1</v>
      </c>
    </row>
    <row r="349" spans="4:15" x14ac:dyDescent="0.4">
      <c r="D349" s="6">
        <v>5.6000000000000103</v>
      </c>
      <c r="E349" s="7">
        <f t="shared" si="35"/>
        <v>-3.7536887289876197E-2</v>
      </c>
      <c r="G349">
        <f t="shared" si="36"/>
        <v>2.3266252691053486</v>
      </c>
      <c r="H349" s="10">
        <f t="shared" si="41"/>
        <v>-5.8767382879534738E-3</v>
      </c>
      <c r="I349">
        <f t="shared" si="37"/>
        <v>-3.5260429727720845E-2</v>
      </c>
      <c r="K349">
        <f t="shared" si="38"/>
        <v>-5.9261184335472382E-3</v>
      </c>
      <c r="M349">
        <f t="shared" si="39"/>
        <v>-5.9261184335472382E-3</v>
      </c>
      <c r="N349" s="13">
        <f t="shared" si="40"/>
        <v>2.4383987788613682E-9</v>
      </c>
      <c r="O349" s="13">
        <v>1</v>
      </c>
    </row>
    <row r="350" spans="4:15" x14ac:dyDescent="0.4">
      <c r="D350" s="6">
        <v>5.6200000000000099</v>
      </c>
      <c r="E350" s="7">
        <f t="shared" si="35"/>
        <v>-3.7004496354102835E-2</v>
      </c>
      <c r="G350">
        <f t="shared" si="36"/>
        <v>2.328227674534332</v>
      </c>
      <c r="H350" s="10">
        <f t="shared" si="41"/>
        <v>-5.7933876847919129E-3</v>
      </c>
      <c r="I350">
        <f t="shared" si="37"/>
        <v>-3.4760326108751474E-2</v>
      </c>
      <c r="K350">
        <f t="shared" si="38"/>
        <v>-5.8437444814589835E-3</v>
      </c>
      <c r="M350">
        <f t="shared" si="39"/>
        <v>-5.8437444814589835E-3</v>
      </c>
      <c r="N350" s="13">
        <f t="shared" si="40"/>
        <v>2.5358069705686847E-9</v>
      </c>
      <c r="O350" s="13">
        <v>1</v>
      </c>
    </row>
    <row r="351" spans="4:15" x14ac:dyDescent="0.4">
      <c r="D351" s="6">
        <v>5.6400000000000103</v>
      </c>
      <c r="E351" s="7">
        <f t="shared" si="35"/>
        <v>-3.6479440545753195E-2</v>
      </c>
      <c r="G351">
        <f t="shared" si="36"/>
        <v>2.3298300799633158</v>
      </c>
      <c r="H351" s="10">
        <f t="shared" si="41"/>
        <v>-5.711185461991385E-3</v>
      </c>
      <c r="I351">
        <f t="shared" si="37"/>
        <v>-3.4267112771948313E-2</v>
      </c>
      <c r="K351">
        <f t="shared" si="38"/>
        <v>-5.7625044894048516E-3</v>
      </c>
      <c r="M351">
        <f t="shared" si="39"/>
        <v>-5.7625044894048516E-3</v>
      </c>
      <c r="N351" s="13">
        <f t="shared" si="40"/>
        <v>2.6336425746641419E-9</v>
      </c>
      <c r="O351" s="13">
        <v>1</v>
      </c>
    </row>
    <row r="352" spans="4:15" x14ac:dyDescent="0.4">
      <c r="D352" s="6">
        <v>5.6600000000000099</v>
      </c>
      <c r="E352" s="7">
        <f t="shared" si="35"/>
        <v>-3.5961622313997847E-2</v>
      </c>
      <c r="G352">
        <f t="shared" si="36"/>
        <v>2.3314324853922987</v>
      </c>
      <c r="H352" s="10">
        <f t="shared" si="41"/>
        <v>-5.6301163470896349E-3</v>
      </c>
      <c r="I352">
        <f t="shared" si="37"/>
        <v>-3.3780698082537808E-2</v>
      </c>
      <c r="K352">
        <f t="shared" si="38"/>
        <v>-5.6823831582263002E-3</v>
      </c>
      <c r="M352">
        <f t="shared" si="39"/>
        <v>-5.6823831582263002E-3</v>
      </c>
      <c r="N352" s="13">
        <f t="shared" si="40"/>
        <v>2.7318195463958339E-9</v>
      </c>
      <c r="O352" s="13">
        <v>1</v>
      </c>
    </row>
    <row r="353" spans="4:15" x14ac:dyDescent="0.4">
      <c r="D353" s="6">
        <v>5.6800000000000104</v>
      </c>
      <c r="E353" s="7">
        <f t="shared" si="35"/>
        <v>-3.5450945341298008E-2</v>
      </c>
      <c r="G353">
        <f t="shared" si="36"/>
        <v>2.3330348908212821</v>
      </c>
      <c r="H353" s="10">
        <f t="shared" si="41"/>
        <v>-5.5501652607071817E-3</v>
      </c>
      <c r="I353">
        <f t="shared" si="37"/>
        <v>-3.3300991564243092E-2</v>
      </c>
      <c r="K353">
        <f t="shared" si="38"/>
        <v>-5.603365386343458E-3</v>
      </c>
      <c r="M353">
        <f t="shared" si="39"/>
        <v>-5.603365386343458E-3</v>
      </c>
      <c r="N353" s="13">
        <f t="shared" si="40"/>
        <v>2.8302533677155862E-9</v>
      </c>
      <c r="O353" s="13">
        <v>1</v>
      </c>
    </row>
    <row r="354" spans="4:15" x14ac:dyDescent="0.4">
      <c r="D354" s="6">
        <v>5.7000000000000099</v>
      </c>
      <c r="E354" s="7">
        <f t="shared" si="35"/>
        <v>-3.4947314529265902E-2</v>
      </c>
      <c r="G354">
        <f t="shared" si="36"/>
        <v>2.3346372962502659</v>
      </c>
      <c r="H354" s="10">
        <f t="shared" si="41"/>
        <v>-5.4713173143336302E-3</v>
      </c>
      <c r="I354">
        <f t="shared" si="37"/>
        <v>-3.2827903886001777E-2</v>
      </c>
      <c r="K354">
        <f t="shared" si="38"/>
        <v>-5.5254362674596541E-3</v>
      </c>
      <c r="M354">
        <f t="shared" si="39"/>
        <v>-5.5254362674596541E-3</v>
      </c>
      <c r="N354" s="13">
        <f t="shared" si="40"/>
        <v>2.9288610874567814E-9</v>
      </c>
      <c r="O354" s="13">
        <v>1</v>
      </c>
    </row>
    <row r="355" spans="4:15" x14ac:dyDescent="0.4">
      <c r="D355" s="6">
        <v>5.7200000000000104</v>
      </c>
      <c r="E355" s="7">
        <f t="shared" si="35"/>
        <v>-3.4450635984645116E-2</v>
      </c>
      <c r="G355">
        <f t="shared" si="36"/>
        <v>2.3362397016792493</v>
      </c>
      <c r="H355" s="10">
        <f t="shared" si="41"/>
        <v>-5.3935578081327736E-3</v>
      </c>
      <c r="I355">
        <f t="shared" si="37"/>
        <v>-3.2361346848796643E-2</v>
      </c>
      <c r="K355">
        <f t="shared" si="38"/>
        <v>-5.4485810882849914E-3</v>
      </c>
      <c r="M355">
        <f t="shared" si="39"/>
        <v>-5.4485810882849914E-3</v>
      </c>
      <c r="N355" s="13">
        <f t="shared" si="40"/>
        <v>3.0275613587094449E-9</v>
      </c>
      <c r="O355" s="13">
        <v>1</v>
      </c>
    </row>
    <row r="356" spans="4:15" x14ac:dyDescent="0.4">
      <c r="D356" s="6">
        <v>5.74000000000001</v>
      </c>
      <c r="E356" s="7">
        <f t="shared" si="35"/>
        <v>-3.3960817005412258E-2</v>
      </c>
      <c r="G356">
        <f t="shared" si="36"/>
        <v>2.3378421071082327</v>
      </c>
      <c r="H356" s="10">
        <f t="shared" si="41"/>
        <v>-5.3168722287666777E-3</v>
      </c>
      <c r="I356">
        <f t="shared" si="37"/>
        <v>-3.1901233372600063E-2</v>
      </c>
      <c r="K356">
        <f t="shared" si="38"/>
        <v>-5.3727853262785083E-3</v>
      </c>
      <c r="M356">
        <f t="shared" si="39"/>
        <v>-5.3727853262785083E-3</v>
      </c>
      <c r="N356" s="13">
        <f t="shared" si="40"/>
        <v>3.1262744733674689E-9</v>
      </c>
      <c r="O356" s="13">
        <v>1</v>
      </c>
    </row>
    <row r="357" spans="4:15" x14ac:dyDescent="0.4">
      <c r="D357" s="6">
        <v>5.7600000000000096</v>
      </c>
      <c r="E357" s="7">
        <f t="shared" si="35"/>
        <v>-3.3477766066999329E-2</v>
      </c>
      <c r="G357">
        <f t="shared" si="36"/>
        <v>2.3394445125372165</v>
      </c>
      <c r="H357" s="10">
        <f t="shared" si="41"/>
        <v>-5.2412462472386685E-3</v>
      </c>
      <c r="I357">
        <f t="shared" si="37"/>
        <v>-3.1447477483432011E-2</v>
      </c>
      <c r="K357">
        <f t="shared" si="38"/>
        <v>-5.298034647409927E-3</v>
      </c>
      <c r="M357">
        <f t="shared" si="39"/>
        <v>-5.298034647409927E-3</v>
      </c>
      <c r="N357" s="13">
        <f t="shared" si="40"/>
        <v>3.2249223940109849E-9</v>
      </c>
      <c r="O357" s="13">
        <v>1</v>
      </c>
    </row>
    <row r="358" spans="4:15" x14ac:dyDescent="0.4">
      <c r="D358" s="6">
        <v>5.78000000000001</v>
      </c>
      <c r="E358" s="7">
        <f t="shared" si="35"/>
        <v>-3.3001392808637939E-2</v>
      </c>
      <c r="G358">
        <f t="shared" si="36"/>
        <v>2.3410469179661999</v>
      </c>
      <c r="H358" s="10">
        <f t="shared" si="41"/>
        <v>-5.1666657167554033E-3</v>
      </c>
      <c r="I358">
        <f t="shared" si="37"/>
        <v>-3.0999994300532421E-2</v>
      </c>
      <c r="K358">
        <f t="shared" si="38"/>
        <v>-5.2243149039403972E-3</v>
      </c>
      <c r="M358">
        <f t="shared" si="39"/>
        <v>-5.2243149039403972E-3</v>
      </c>
      <c r="N358" s="13">
        <f t="shared" si="40"/>
        <v>3.323428783090472E-9</v>
      </c>
      <c r="O358" s="13">
        <v>1</v>
      </c>
    </row>
    <row r="359" spans="4:15" x14ac:dyDescent="0.4">
      <c r="D359" s="6">
        <v>5.8000000000000096</v>
      </c>
      <c r="E359" s="7">
        <f t="shared" si="35"/>
        <v>-3.2531608019825117E-2</v>
      </c>
      <c r="G359">
        <f t="shared" si="36"/>
        <v>2.3426493233951833</v>
      </c>
      <c r="H359" s="10">
        <f t="shared" si="41"/>
        <v>-5.0931166706079606E-3</v>
      </c>
      <c r="I359">
        <f t="shared" si="37"/>
        <v>-3.0558700023647765E-2</v>
      </c>
      <c r="K359">
        <f t="shared" si="38"/>
        <v>-5.1516121322223302E-3</v>
      </c>
      <c r="M359">
        <f t="shared" si="39"/>
        <v>-5.1516121322223302E-3</v>
      </c>
      <c r="N359" s="13">
        <f t="shared" si="40"/>
        <v>3.421719029478181E-9</v>
      </c>
      <c r="O359" s="13">
        <v>1</v>
      </c>
    </row>
    <row r="360" spans="4:15" x14ac:dyDescent="0.4">
      <c r="D360" s="6">
        <v>5.8200000000000101</v>
      </c>
      <c r="E360" s="7">
        <f t="shared" si="35"/>
        <v>-3.2068323626910832E-2</v>
      </c>
      <c r="G360">
        <f t="shared" si="36"/>
        <v>2.3442517288241667</v>
      </c>
      <c r="H360" s="10">
        <f t="shared" si="41"/>
        <v>-5.0205853200720055E-3</v>
      </c>
      <c r="I360">
        <f t="shared" si="37"/>
        <v>-3.0123511920432035E-2</v>
      </c>
      <c r="K360">
        <f t="shared" si="38"/>
        <v>-5.0799125505189479E-3</v>
      </c>
      <c r="M360">
        <f t="shared" si="39"/>
        <v>-5.0799125505189479E-3</v>
      </c>
      <c r="N360" s="13">
        <f t="shared" si="40"/>
        <v>3.519720272504612E-9</v>
      </c>
      <c r="O360" s="13">
        <v>1</v>
      </c>
    </row>
    <row r="361" spans="4:15" x14ac:dyDescent="0.4">
      <c r="D361" s="6">
        <v>5.8400000000000096</v>
      </c>
      <c r="E361" s="7">
        <f t="shared" si="35"/>
        <v>-3.1611452679807875E-2</v>
      </c>
      <c r="G361">
        <f t="shared" si="36"/>
        <v>2.34585413425315</v>
      </c>
      <c r="H361" s="10">
        <f t="shared" si="41"/>
        <v>-4.9490580523270933E-3</v>
      </c>
      <c r="I361">
        <f t="shared" si="37"/>
        <v>-2.969434831396256E-2</v>
      </c>
      <c r="K361">
        <f t="shared" si="38"/>
        <v>-5.0092025568428062E-3</v>
      </c>
      <c r="M361">
        <f t="shared" si="39"/>
        <v>-5.0092025568428062E-3</v>
      </c>
      <c r="N361" s="13">
        <f t="shared" si="40"/>
        <v>3.6173614234406074E-9</v>
      </c>
      <c r="O361" s="13">
        <v>1</v>
      </c>
    </row>
    <row r="362" spans="4:15" x14ac:dyDescent="0.4">
      <c r="D362" s="6">
        <v>5.8600000000000101</v>
      </c>
      <c r="E362" s="7">
        <f t="shared" si="35"/>
        <v>-3.1160909338823355E-2</v>
      </c>
      <c r="G362">
        <f t="shared" si="36"/>
        <v>2.3474565396821334</v>
      </c>
      <c r="H362" s="10">
        <f t="shared" si="41"/>
        <v>-4.8785214283950324E-3</v>
      </c>
      <c r="I362">
        <f t="shared" si="37"/>
        <v>-2.9271128570370196E-2</v>
      </c>
      <c r="K362">
        <f t="shared" si="38"/>
        <v>-4.9394687268140862E-3</v>
      </c>
      <c r="M362">
        <f t="shared" si="39"/>
        <v>-4.9394687268140862E-3</v>
      </c>
      <c r="N362" s="13">
        <f t="shared" si="40"/>
        <v>3.7145731845811963E-9</v>
      </c>
      <c r="O362" s="13">
        <v>1</v>
      </c>
    </row>
    <row r="363" spans="4:15" x14ac:dyDescent="0.4">
      <c r="D363" s="6">
        <v>5.8800000000000097</v>
      </c>
      <c r="E363" s="7">
        <f t="shared" si="35"/>
        <v>-3.0716608861612715E-2</v>
      </c>
      <c r="G363">
        <f t="shared" si="36"/>
        <v>2.3490589451111172</v>
      </c>
      <c r="H363" s="10">
        <f t="shared" si="41"/>
        <v>-4.8089621810974018E-3</v>
      </c>
      <c r="I363">
        <f t="shared" si="37"/>
        <v>-2.8853773086584412E-2</v>
      </c>
      <c r="K363">
        <f t="shared" si="38"/>
        <v>-4.8706978115379967E-3</v>
      </c>
      <c r="M363">
        <f t="shared" si="39"/>
        <v>-4.8706978115379967E-3</v>
      </c>
      <c r="N363" s="13">
        <f t="shared" si="40"/>
        <v>3.8112880658977142E-9</v>
      </c>
      <c r="O363" s="13">
        <v>1</v>
      </c>
    </row>
    <row r="364" spans="4:15" x14ac:dyDescent="0.4">
      <c r="D364" s="6">
        <v>5.9000000000000101</v>
      </c>
      <c r="E364" s="7">
        <f t="shared" si="35"/>
        <v>-3.0278467590255341E-2</v>
      </c>
      <c r="G364">
        <f t="shared" si="36"/>
        <v>2.3506613505401006</v>
      </c>
      <c r="H364" s="10">
        <f t="shared" si="41"/>
        <v>-4.7403672130321376E-3</v>
      </c>
      <c r="I364">
        <f t="shared" si="37"/>
        <v>-2.8442203278192826E-2</v>
      </c>
      <c r="K364">
        <f t="shared" si="38"/>
        <v>-4.8028767355020397E-3</v>
      </c>
      <c r="M364">
        <f t="shared" si="39"/>
        <v>-4.8028767355020397E-3</v>
      </c>
      <c r="N364" s="13">
        <f t="shared" si="40"/>
        <v>3.9074403994151912E-9</v>
      </c>
      <c r="O364" s="13">
        <v>1</v>
      </c>
    </row>
    <row r="365" spans="4:15" x14ac:dyDescent="0.4">
      <c r="D365" s="6">
        <v>5.9200000000000097</v>
      </c>
      <c r="E365" s="7">
        <f t="shared" si="35"/>
        <v>-2.984640293845247E-2</v>
      </c>
      <c r="G365">
        <f t="shared" si="36"/>
        <v>2.352263755969084</v>
      </c>
      <c r="H365" s="10">
        <f t="shared" si="41"/>
        <v>-4.6727235945692386E-3</v>
      </c>
      <c r="I365">
        <f t="shared" si="37"/>
        <v>-2.8036341567415433E-2</v>
      </c>
      <c r="K365">
        <f t="shared" si="38"/>
        <v>-4.7359925944922962E-3</v>
      </c>
      <c r="M365">
        <f t="shared" si="39"/>
        <v>-4.7359925944922962E-3</v>
      </c>
      <c r="N365" s="13">
        <f t="shared" si="40"/>
        <v>4.0029663512638571E-9</v>
      </c>
      <c r="O365" s="13">
        <v>1</v>
      </c>
    </row>
    <row r="366" spans="4:15" x14ac:dyDescent="0.4">
      <c r="D366" s="6">
        <v>5.9400000000000102</v>
      </c>
      <c r="E366" s="7">
        <f t="shared" si="35"/>
        <v>-2.9420333378846589E-2</v>
      </c>
      <c r="G366">
        <f t="shared" si="36"/>
        <v>2.3538661613980678</v>
      </c>
      <c r="H366" s="10">
        <f t="shared" si="41"/>
        <v>-4.6060185618655106E-3</v>
      </c>
      <c r="I366">
        <f t="shared" si="37"/>
        <v>-2.7636111371193064E-2</v>
      </c>
      <c r="K366">
        <f t="shared" si="38"/>
        <v>-4.6700326535296247E-3</v>
      </c>
      <c r="M366">
        <f t="shared" si="39"/>
        <v>-4.6700326535296247E-3</v>
      </c>
      <c r="N366" s="13">
        <f t="shared" si="40"/>
        <v>4.097803931581597E-9</v>
      </c>
      <c r="O366" s="13">
        <v>1</v>
      </c>
    </row>
    <row r="367" spans="4:15" x14ac:dyDescent="0.4">
      <c r="D367" s="6">
        <v>5.9600000000000097</v>
      </c>
      <c r="E367" s="7">
        <f t="shared" si="35"/>
        <v>-2.9000178430462719E-2</v>
      </c>
      <c r="G367">
        <f t="shared" si="36"/>
        <v>2.3554685668270507</v>
      </c>
      <c r="H367" s="10">
        <f t="shared" si="41"/>
        <v>-4.5402395148983815E-3</v>
      </c>
      <c r="I367">
        <f t="shared" si="37"/>
        <v>-2.7241437089390287E-2</v>
      </c>
      <c r="K367">
        <f t="shared" si="38"/>
        <v>-4.6049843448252E-3</v>
      </c>
      <c r="M367">
        <f t="shared" si="39"/>
        <v>-4.6049843448252E-3</v>
      </c>
      <c r="N367" s="13">
        <f t="shared" si="40"/>
        <v>4.1918930022526529E-9</v>
      </c>
      <c r="O367" s="13">
        <v>1</v>
      </c>
    </row>
    <row r="368" spans="4:15" x14ac:dyDescent="0.4">
      <c r="D368" s="6">
        <v>5.9800000000000102</v>
      </c>
      <c r="E368" s="7">
        <f t="shared" si="35"/>
        <v>-2.8585858646270869E-2</v>
      </c>
      <c r="G368">
        <f t="shared" si="36"/>
        <v>2.3570709722560346</v>
      </c>
      <c r="H368" s="10">
        <f t="shared" si="41"/>
        <v>-4.4753740155186938E-3</v>
      </c>
      <c r="I368">
        <f t="shared" si="37"/>
        <v>-2.6852244093112161E-2</v>
      </c>
      <c r="K368">
        <f t="shared" si="38"/>
        <v>-4.5408352657552642E-3</v>
      </c>
      <c r="M368">
        <f t="shared" si="39"/>
        <v>-4.5408352657552642E-3</v>
      </c>
      <c r="N368" s="13">
        <f t="shared" si="40"/>
        <v>4.2851752825348809E-9</v>
      </c>
      <c r="O368" s="13">
        <v>1</v>
      </c>
    </row>
    <row r="369" spans="4:15" x14ac:dyDescent="0.4">
      <c r="D369" s="6">
        <v>6.0000000000000098</v>
      </c>
      <c r="E369" s="7">
        <f t="shared" si="35"/>
        <v>-2.817729560086981E-2</v>
      </c>
      <c r="G369">
        <f t="shared" si="36"/>
        <v>2.3586733776850179</v>
      </c>
      <c r="H369" s="10">
        <f t="shared" si="41"/>
        <v>-4.4114097855224889E-3</v>
      </c>
      <c r="I369">
        <f t="shared" si="37"/>
        <v>-2.6468458713134933E-2</v>
      </c>
      <c r="K369">
        <f t="shared" si="38"/>
        <v>-4.4775731768559373E-3</v>
      </c>
      <c r="M369">
        <f t="shared" si="39"/>
        <v>-4.4775731768559373E-3</v>
      </c>
      <c r="N369" s="13">
        <f t="shared" si="40"/>
        <v>4.377594352743041E-9</v>
      </c>
      <c r="O369" s="13">
        <v>1</v>
      </c>
    </row>
    <row r="370" spans="4:15" x14ac:dyDescent="0.4">
      <c r="D370" s="6">
        <v>6.0200000000000102</v>
      </c>
      <c r="E370" s="7">
        <f t="shared" si="35"/>
        <v>-2.7774411878291543E-2</v>
      </c>
      <c r="G370">
        <f t="shared" si="36"/>
        <v>2.3602757831140018</v>
      </c>
      <c r="H370" s="10">
        <f t="shared" si="41"/>
        <v>-4.3483347047416831E-3</v>
      </c>
      <c r="I370">
        <f t="shared" si="37"/>
        <v>-2.6090008228450097E-2</v>
      </c>
      <c r="K370">
        <f t="shared" si="38"/>
        <v>-4.4151859998367944E-3</v>
      </c>
      <c r="M370">
        <f t="shared" si="39"/>
        <v>-4.4151859998367944E-3</v>
      </c>
      <c r="N370" s="13">
        <f t="shared" si="40"/>
        <v>4.4690956558936462E-9</v>
      </c>
      <c r="O370" s="13">
        <v>1</v>
      </c>
    </row>
    <row r="371" spans="4:15" x14ac:dyDescent="0.4">
      <c r="D371" s="6">
        <v>6.0400000000000098</v>
      </c>
      <c r="E371" s="7">
        <f t="shared" si="35"/>
        <v>-2.7377131059926431E-2</v>
      </c>
      <c r="G371">
        <f t="shared" si="36"/>
        <v>2.3618781885429851</v>
      </c>
      <c r="H371" s="10">
        <f t="shared" si="41"/>
        <v>-4.2861368091536428E-3</v>
      </c>
      <c r="I371">
        <f t="shared" si="37"/>
        <v>-2.5716820854921857E-2</v>
      </c>
      <c r="K371">
        <f t="shared" si="38"/>
        <v>-4.3536618156144492E-3</v>
      </c>
      <c r="M371">
        <f t="shared" si="39"/>
        <v>-4.3536618156144492E-3</v>
      </c>
      <c r="N371" s="13">
        <f t="shared" si="40"/>
        <v>4.5596264975319487E-9</v>
      </c>
      <c r="O371" s="13">
        <v>1</v>
      </c>
    </row>
    <row r="372" spans="4:15" x14ac:dyDescent="0.4">
      <c r="D372" s="6">
        <v>6.0600000000000103</v>
      </c>
      <c r="E372" s="7">
        <f t="shared" si="35"/>
        <v>-2.6985377712568238E-2</v>
      </c>
      <c r="G372">
        <f t="shared" si="36"/>
        <v>2.3634805939719685</v>
      </c>
      <c r="H372" s="10">
        <f t="shared" si="41"/>
        <v>-4.2248042890095251E-3</v>
      </c>
      <c r="I372">
        <f t="shared" si="37"/>
        <v>-2.534882573405715E-2</v>
      </c>
      <c r="K372">
        <f t="shared" si="38"/>
        <v>-4.2929888623649912E-3</v>
      </c>
      <c r="M372">
        <f t="shared" si="39"/>
        <v>-4.2929888623649912E-3</v>
      </c>
      <c r="N372" s="13">
        <f t="shared" si="40"/>
        <v>4.6491360436669492E-9</v>
      </c>
      <c r="O372" s="13">
        <v>1</v>
      </c>
    </row>
    <row r="373" spans="4:15" x14ac:dyDescent="0.4">
      <c r="D373" s="6">
        <v>6.0800000000000098</v>
      </c>
      <c r="E373" s="7">
        <f t="shared" si="35"/>
        <v>-2.6599077376579239E-2</v>
      </c>
      <c r="G373">
        <f t="shared" si="36"/>
        <v>2.3650829994009523</v>
      </c>
      <c r="H373" s="10">
        <f t="shared" si="41"/>
        <v>-4.1643254869814161E-3</v>
      </c>
      <c r="I373">
        <f t="shared" si="37"/>
        <v>-2.4985952921888495E-2</v>
      </c>
      <c r="K373">
        <f t="shared" si="38"/>
        <v>-4.2331555335961939E-3</v>
      </c>
      <c r="M373">
        <f t="shared" si="39"/>
        <v>-4.2331555335961939E-3</v>
      </c>
      <c r="N373" s="13">
        <f t="shared" si="40"/>
        <v>4.7375753169924804E-9</v>
      </c>
      <c r="O373" s="13">
        <v>1</v>
      </c>
    </row>
    <row r="374" spans="4:15" x14ac:dyDescent="0.4">
      <c r="D374" s="6">
        <v>6.1000000000000103</v>
      </c>
      <c r="E374" s="7">
        <f t="shared" si="35"/>
        <v>-2.6218156554174261E-2</v>
      </c>
      <c r="G374">
        <f t="shared" si="36"/>
        <v>2.3666854048299353</v>
      </c>
      <c r="H374" s="10">
        <f t="shared" si="41"/>
        <v>-4.104688896328099E-3</v>
      </c>
      <c r="I374">
        <f t="shared" si="37"/>
        <v>-2.4628133377968594E-2</v>
      </c>
      <c r="K374">
        <f t="shared" si="38"/>
        <v>-4.1741503762387231E-3</v>
      </c>
      <c r="M374">
        <f t="shared" si="39"/>
        <v>-4.1741503762387231E-3</v>
      </c>
      <c r="N374" s="13">
        <f t="shared" si="40"/>
        <v>4.8248971913740337E-9</v>
      </c>
      <c r="O374" s="13">
        <v>1</v>
      </c>
    </row>
    <row r="375" spans="4:15" x14ac:dyDescent="0.4">
      <c r="D375" s="6">
        <v>6.1200000000000099</v>
      </c>
      <c r="E375" s="7">
        <f t="shared" si="35"/>
        <v>-2.5842542697823923E-2</v>
      </c>
      <c r="G375">
        <f t="shared" si="36"/>
        <v>2.3682878102589187</v>
      </c>
      <c r="H375" s="10">
        <f t="shared" si="41"/>
        <v>-4.0458831590794693E-3</v>
      </c>
      <c r="I375">
        <f t="shared" si="37"/>
        <v>-2.4275298954476818E-2</v>
      </c>
      <c r="K375">
        <f t="shared" si="38"/>
        <v>-4.1159620887566521E-3</v>
      </c>
      <c r="M375">
        <f t="shared" si="39"/>
        <v>-4.1159620887566521E-3</v>
      </c>
      <c r="N375" s="13">
        <f t="shared" si="40"/>
        <v>4.9110563846995301E-9</v>
      </c>
      <c r="O375" s="13">
        <v>1</v>
      </c>
    </row>
    <row r="376" spans="4:15" x14ac:dyDescent="0.4">
      <c r="D376" s="6">
        <v>6.1400000000000103</v>
      </c>
      <c r="E376" s="7">
        <f t="shared" si="35"/>
        <v>-2.5472164198775921E-2</v>
      </c>
      <c r="G376">
        <f t="shared" si="36"/>
        <v>2.3698902156879025</v>
      </c>
      <c r="H376" s="10">
        <f t="shared" si="41"/>
        <v>-3.9878970642394434E-3</v>
      </c>
      <c r="I376">
        <f t="shared" si="37"/>
        <v>-2.3927382385436659E-2</v>
      </c>
      <c r="K376">
        <f t="shared" si="38"/>
        <v>-4.0585795192771643E-3</v>
      </c>
      <c r="M376">
        <f t="shared" si="39"/>
        <v>-4.0585795192771643E-3</v>
      </c>
      <c r="N376" s="13">
        <f t="shared" si="40"/>
        <v>4.9960094501594376E-9</v>
      </c>
      <c r="O376" s="13">
        <v>1</v>
      </c>
    </row>
    <row r="377" spans="4:15" x14ac:dyDescent="0.4">
      <c r="D377" s="6">
        <v>6.1600000000000099</v>
      </c>
      <c r="E377" s="7">
        <f t="shared" si="35"/>
        <v>-2.510695037569443E-2</v>
      </c>
      <c r="G377">
        <f t="shared" si="36"/>
        <v>2.3714926211168859</v>
      </c>
      <c r="H377" s="10">
        <f t="shared" si="41"/>
        <v>-3.9307195460073514E-3</v>
      </c>
      <c r="I377">
        <f t="shared" si="37"/>
        <v>-2.3584317276044108E-2</v>
      </c>
      <c r="K377">
        <f t="shared" si="38"/>
        <v>-4.0019916637394452E-3</v>
      </c>
      <c r="M377">
        <f t="shared" si="39"/>
        <v>-4.0019916637394452E-3</v>
      </c>
      <c r="N377" s="13">
        <f t="shared" si="40"/>
        <v>5.0797147660174492E-9</v>
      </c>
      <c r="O377" s="13">
        <v>1</v>
      </c>
    </row>
    <row r="378" spans="4:15" x14ac:dyDescent="0.4">
      <c r="D378" s="6">
        <v>6.1800000000000104</v>
      </c>
      <c r="E378" s="7">
        <f t="shared" si="35"/>
        <v>-2.4746831463416559E-2</v>
      </c>
      <c r="G378">
        <f t="shared" si="36"/>
        <v>2.3730950265458692</v>
      </c>
      <c r="H378" s="10">
        <f t="shared" si="41"/>
        <v>-3.874339682017662E-3</v>
      </c>
      <c r="I378">
        <f t="shared" si="37"/>
        <v>-2.3246038092105972E-2</v>
      </c>
      <c r="K378">
        <f t="shared" si="38"/>
        <v>-3.9461876640624009E-3</v>
      </c>
      <c r="M378">
        <f t="shared" si="39"/>
        <v>-3.9461876640624009E-3</v>
      </c>
      <c r="N378" s="13">
        <f t="shared" si="40"/>
        <v>5.162132523901111E-9</v>
      </c>
      <c r="O378" s="13">
        <v>1</v>
      </c>
    </row>
    <row r="379" spans="4:15" x14ac:dyDescent="0.4">
      <c r="D379" s="6">
        <v>6.2000000000000099</v>
      </c>
      <c r="E379" s="7">
        <f t="shared" si="35"/>
        <v>-2.4391738601825759E-2</v>
      </c>
      <c r="G379">
        <f t="shared" si="36"/>
        <v>2.3746974319748531</v>
      </c>
      <c r="H379" s="10">
        <f t="shared" si="41"/>
        <v>-3.8187466915980107E-3</v>
      </c>
      <c r="I379">
        <f t="shared" si="37"/>
        <v>-2.2912480149588063E-2</v>
      </c>
      <c r="K379">
        <f t="shared" si="38"/>
        <v>-3.8911568063314532E-3</v>
      </c>
      <c r="M379">
        <f t="shared" si="39"/>
        <v>-3.8911568063314532E-3</v>
      </c>
      <c r="N379" s="13">
        <f t="shared" si="40"/>
        <v>5.2432247157103137E-9</v>
      </c>
      <c r="O379" s="13">
        <v>1</v>
      </c>
    </row>
    <row r="380" spans="4:15" x14ac:dyDescent="0.4">
      <c r="D380" s="6">
        <v>6.2200000000000104</v>
      </c>
      <c r="E380" s="7">
        <f t="shared" si="35"/>
        <v>-2.404160382484118E-2</v>
      </c>
      <c r="G380">
        <f t="shared" si="36"/>
        <v>2.3762998374038364</v>
      </c>
      <c r="H380" s="10">
        <f t="shared" si="41"/>
        <v>-3.7639299340453867E-3</v>
      </c>
      <c r="I380">
        <f t="shared" si="37"/>
        <v>-2.2583579604272319E-2</v>
      </c>
      <c r="K380">
        <f t="shared" si="38"/>
        <v>-3.8368885190043812E-3</v>
      </c>
      <c r="M380">
        <f t="shared" si="39"/>
        <v>-3.8368885190043812E-3</v>
      </c>
      <c r="N380" s="13">
        <f t="shared" si="40"/>
        <v>5.322955119218829E-9</v>
      </c>
      <c r="O380" s="13">
        <v>1</v>
      </c>
    </row>
    <row r="381" spans="4:15" x14ac:dyDescent="0.4">
      <c r="D381" s="6">
        <v>6.24000000000001</v>
      </c>
      <c r="E381" s="7">
        <f t="shared" si="35"/>
        <v>-2.369636004952275E-2</v>
      </c>
      <c r="G381">
        <f t="shared" si="36"/>
        <v>2.3779022428328194</v>
      </c>
      <c r="H381" s="10">
        <f t="shared" si="41"/>
        <v>-3.7098789069204331E-3</v>
      </c>
      <c r="I381">
        <f t="shared" si="37"/>
        <v>-2.2259273441522599E-2</v>
      </c>
      <c r="K381">
        <f t="shared" si="38"/>
        <v>-3.7833723711356007E-3</v>
      </c>
      <c r="M381">
        <f t="shared" si="39"/>
        <v>-3.7833723711356007E-3</v>
      </c>
      <c r="N381" s="13">
        <f t="shared" si="40"/>
        <v>5.4012892823461214E-9</v>
      </c>
      <c r="O381" s="13">
        <v>1</v>
      </c>
    </row>
    <row r="382" spans="4:15" x14ac:dyDescent="0.4">
      <c r="D382" s="6">
        <v>6.2600000000000096</v>
      </c>
      <c r="E382" s="7">
        <f t="shared" si="35"/>
        <v>-2.3355941065290989E-2</v>
      </c>
      <c r="G382">
        <f t="shared" si="36"/>
        <v>2.3795046482618032</v>
      </c>
      <c r="H382" s="10">
        <f t="shared" si="41"/>
        <v>-3.6565832443597132E-3</v>
      </c>
      <c r="I382">
        <f t="shared" si="37"/>
        <v>-2.193949946615828E-2</v>
      </c>
      <c r="K382">
        <f t="shared" si="38"/>
        <v>-3.7305980706194798E-3</v>
      </c>
      <c r="M382">
        <f t="shared" si="39"/>
        <v>-3.7305980706194798E-3</v>
      </c>
      <c r="N382" s="13">
        <f t="shared" si="40"/>
        <v>5.4781945062634383E-9</v>
      </c>
      <c r="O382" s="13">
        <v>1</v>
      </c>
    </row>
    <row r="383" spans="4:15" x14ac:dyDescent="0.4">
      <c r="D383" s="6">
        <v>6.28000000000001</v>
      </c>
      <c r="E383" s="7">
        <f t="shared" si="35"/>
        <v>-2.3020281523261202E-2</v>
      </c>
      <c r="G383">
        <f t="shared" si="36"/>
        <v>2.3811070536907866</v>
      </c>
      <c r="H383" s="10">
        <f t="shared" si="41"/>
        <v>-3.6040327154058809E-3</v>
      </c>
      <c r="I383">
        <f t="shared" si="37"/>
        <v>-2.1624196292435286E-2</v>
      </c>
      <c r="K383">
        <f t="shared" si="38"/>
        <v>-3.6785554624521777E-3</v>
      </c>
      <c r="M383">
        <f t="shared" si="39"/>
        <v>-3.6785554624521777E-3</v>
      </c>
      <c r="N383" s="13">
        <f t="shared" si="40"/>
        <v>5.5536398273263423E-9</v>
      </c>
      <c r="O383" s="13">
        <v>1</v>
      </c>
    </row>
    <row r="384" spans="4:15" x14ac:dyDescent="0.4">
      <c r="D384" s="6">
        <v>6.3000000000000096</v>
      </c>
      <c r="E384" s="7">
        <f t="shared" si="35"/>
        <v>-2.2689316925691237E-2</v>
      </c>
      <c r="G384">
        <f t="shared" si="36"/>
        <v>2.3827094591197699</v>
      </c>
      <c r="H384" s="10">
        <f t="shared" si="41"/>
        <v>-3.5522172223556325E-3</v>
      </c>
      <c r="I384">
        <f t="shared" si="37"/>
        <v>-2.1313303334133796E-2</v>
      </c>
      <c r="K384">
        <f t="shared" si="38"/>
        <v>-3.627234527011974E-3</v>
      </c>
      <c r="M384">
        <f t="shared" si="39"/>
        <v>-3.627234527011974E-3</v>
      </c>
      <c r="N384" s="13">
        <f t="shared" si="40"/>
        <v>5.6275959979023604E-9</v>
      </c>
      <c r="O384" s="13">
        <v>1</v>
      </c>
    </row>
    <row r="385" spans="4:15" x14ac:dyDescent="0.4">
      <c r="D385" s="6">
        <v>6.3200000000000101</v>
      </c>
      <c r="E385" s="7">
        <f t="shared" si="35"/>
        <v>-2.2362983615542089E-2</v>
      </c>
      <c r="G385">
        <f t="shared" si="36"/>
        <v>2.3843118645487538</v>
      </c>
      <c r="H385" s="10">
        <f t="shared" si="41"/>
        <v>-3.501126799125326E-3</v>
      </c>
      <c r="I385">
        <f t="shared" si="37"/>
        <v>-2.1006760794751958E-2</v>
      </c>
      <c r="K385">
        <f t="shared" si="38"/>
        <v>-3.5766253783580167E-3</v>
      </c>
      <c r="M385">
        <f t="shared" si="39"/>
        <v>-3.5766253783580167E-3</v>
      </c>
      <c r="N385" s="13">
        <f t="shared" si="40"/>
        <v>5.7000354661548741E-9</v>
      </c>
      <c r="O385" s="13">
        <v>1</v>
      </c>
    </row>
    <row r="386" spans="4:15" x14ac:dyDescent="0.4">
      <c r="D386" s="6">
        <v>6.3400000000000096</v>
      </c>
      <c r="E386" s="7">
        <f t="shared" si="35"/>
        <v>-2.2041218766150828E-2</v>
      </c>
      <c r="G386">
        <f t="shared" si="36"/>
        <v>2.3859142699777371</v>
      </c>
      <c r="H386" s="10">
        <f t="shared" si="41"/>
        <v>-3.4507516096341827E-3</v>
      </c>
      <c r="I386">
        <f t="shared" si="37"/>
        <v>-2.0704509657805098E-2</v>
      </c>
      <c r="K386">
        <f t="shared" si="38"/>
        <v>-3.5267182625475946E-3</v>
      </c>
      <c r="M386">
        <f t="shared" si="39"/>
        <v>-3.5267182625475946E-3</v>
      </c>
      <c r="N386" s="13">
        <f t="shared" si="40"/>
        <v>5.7709323548667973E-9</v>
      </c>
      <c r="O386" s="13">
        <v>1</v>
      </c>
    </row>
    <row r="387" spans="4:15" x14ac:dyDescent="0.4">
      <c r="D387" s="6">
        <v>6.3600000000000101</v>
      </c>
      <c r="E387" s="7">
        <f t="shared" si="35"/>
        <v>-2.1723960371014851E-2</v>
      </c>
      <c r="G387">
        <f t="shared" si="36"/>
        <v>2.3875166754067205</v>
      </c>
      <c r="H387" s="10">
        <f t="shared" si="41"/>
        <v>-3.4010819462049215E-3</v>
      </c>
      <c r="I387">
        <f t="shared" si="37"/>
        <v>-2.0406491677229528E-2</v>
      </c>
      <c r="K387">
        <f t="shared" si="38"/>
        <v>-3.4775035559713677E-3</v>
      </c>
      <c r="M387">
        <f t="shared" si="39"/>
        <v>-3.4775035559713677E-3</v>
      </c>
      <c r="N387" s="13">
        <f t="shared" si="40"/>
        <v>5.8402624392949898E-9</v>
      </c>
      <c r="O387" s="13">
        <v>1</v>
      </c>
    </row>
    <row r="388" spans="4:15" x14ac:dyDescent="0.4">
      <c r="D388" s="6">
        <v>6.3800000000000097</v>
      </c>
      <c r="E388" s="7">
        <f t="shared" si="35"/>
        <v>-2.1411147233687134E-2</v>
      </c>
      <c r="G388">
        <f t="shared" si="36"/>
        <v>2.3891190808357043</v>
      </c>
      <c r="H388" s="10">
        <f t="shared" si="41"/>
        <v>-3.3521082279817684E-3</v>
      </c>
      <c r="I388">
        <f t="shared" si="37"/>
        <v>-2.011264936789061E-2</v>
      </c>
      <c r="K388">
        <f t="shared" si="38"/>
        <v>-3.4289717637068801E-3</v>
      </c>
      <c r="M388">
        <f t="shared" si="39"/>
        <v>-3.4289717637068801E-3</v>
      </c>
      <c r="N388" s="13">
        <f t="shared" si="40"/>
        <v>5.908003124165534E-9</v>
      </c>
      <c r="O388" s="13">
        <v>1</v>
      </c>
    </row>
    <row r="389" spans="4:15" x14ac:dyDescent="0.4">
      <c r="D389" s="6">
        <v>6.4000000000000101</v>
      </c>
      <c r="E389" s="7">
        <f t="shared" si="35"/>
        <v>-2.1102718957781218E-2</v>
      </c>
      <c r="G389">
        <f t="shared" si="36"/>
        <v>2.3907214862646873</v>
      </c>
      <c r="H389" s="10">
        <f t="shared" si="41"/>
        <v>-3.3038209993656487E-3</v>
      </c>
      <c r="I389">
        <f t="shared" si="37"/>
        <v>-1.9822925996193893E-2</v>
      </c>
      <c r="K389">
        <f t="shared" si="38"/>
        <v>-3.3811135178902028E-3</v>
      </c>
      <c r="M389">
        <f t="shared" si="39"/>
        <v>-3.3811135178902028E-3</v>
      </c>
      <c r="N389" s="13">
        <f t="shared" si="40"/>
        <v>5.9741334198685381E-9</v>
      </c>
      <c r="O389" s="13">
        <v>1</v>
      </c>
    </row>
    <row r="390" spans="4:15" x14ac:dyDescent="0.4">
      <c r="D390" s="6">
        <v>6.4200000000000097</v>
      </c>
      <c r="E390" s="7">
        <f t="shared" si="35"/>
        <v>-2.0798615937085763E-2</v>
      </c>
      <c r="G390">
        <f t="shared" si="36"/>
        <v>2.3923238916936711</v>
      </c>
      <c r="H390" s="10">
        <f t="shared" si="41"/>
        <v>-3.2562109284665288E-3</v>
      </c>
      <c r="I390">
        <f t="shared" si="37"/>
        <v>-1.9537265570799173E-2</v>
      </c>
      <c r="K390">
        <f t="shared" si="38"/>
        <v>-3.3339195761051201E-3</v>
      </c>
      <c r="M390">
        <f t="shared" si="39"/>
        <v>-3.3339195761051201E-3</v>
      </c>
      <c r="N390" s="13">
        <f t="shared" si="40"/>
        <v>6.0386339178187429E-9</v>
      </c>
      <c r="O390" s="13">
        <v>1</v>
      </c>
    </row>
    <row r="391" spans="4:15" x14ac:dyDescent="0.4">
      <c r="D391" s="6">
        <v>6.4400000000000102</v>
      </c>
      <c r="E391" s="7">
        <f t="shared" si="35"/>
        <v>-2.0498779345787334E-2</v>
      </c>
      <c r="G391">
        <f t="shared" si="36"/>
        <v>2.3939262971226545</v>
      </c>
      <c r="H391" s="10">
        <f t="shared" si="41"/>
        <v>-3.2092688055727061E-3</v>
      </c>
      <c r="I391">
        <f t="shared" si="37"/>
        <v>-1.9255612833436235E-2</v>
      </c>
      <c r="K391">
        <f t="shared" si="38"/>
        <v>-3.2873808197906155E-3</v>
      </c>
      <c r="M391">
        <f t="shared" si="39"/>
        <v>-3.2873808197906155E-3</v>
      </c>
      <c r="N391" s="13">
        <f t="shared" si="40"/>
        <v>6.1014867651788767E-9</v>
      </c>
      <c r="O391" s="13">
        <v>1</v>
      </c>
    </row>
    <row r="392" spans="4:15" x14ac:dyDescent="0.4">
      <c r="D392" s="6">
        <v>6.4600000000000097</v>
      </c>
      <c r="E392" s="7">
        <f t="shared" si="35"/>
        <v>-2.0203151128801139E-2</v>
      </c>
      <c r="G392">
        <f t="shared" si="36"/>
        <v>2.3955287025516379</v>
      </c>
      <c r="H392" s="10">
        <f t="shared" si="41"/>
        <v>-3.1629855416370001E-3</v>
      </c>
      <c r="I392">
        <f t="shared" si="37"/>
        <v>-1.8977913249822002E-2</v>
      </c>
      <c r="K392">
        <f t="shared" si="38"/>
        <v>-3.2414882526655324E-3</v>
      </c>
      <c r="M392">
        <f t="shared" si="39"/>
        <v>-3.2414882526655324E-3</v>
      </c>
      <c r="N392" s="13">
        <f t="shared" si="40"/>
        <v>6.1626756388292496E-9</v>
      </c>
      <c r="O392" s="13">
        <v>1</v>
      </c>
    </row>
    <row r="393" spans="4:15" x14ac:dyDescent="0.4">
      <c r="D393" s="6">
        <v>6.4800000000000102</v>
      </c>
      <c r="E393" s="7">
        <f t="shared" si="35"/>
        <v>-1.9911673992208518E-2</v>
      </c>
      <c r="G393">
        <f t="shared" si="36"/>
        <v>2.3971311079806217</v>
      </c>
      <c r="H393" s="10">
        <f t="shared" si="41"/>
        <v>-3.1173521667796533E-3</v>
      </c>
      <c r="I393">
        <f t="shared" si="37"/>
        <v>-1.8704113000677921E-2</v>
      </c>
      <c r="K393">
        <f t="shared" si="38"/>
        <v>-3.1962329991711809E-3</v>
      </c>
      <c r="M393">
        <f t="shared" si="39"/>
        <v>-3.1962329991711809E-3</v>
      </c>
      <c r="N393" s="13">
        <f t="shared" si="40"/>
        <v>6.222185718780268E-9</v>
      </c>
      <c r="O393" s="13">
        <v>1</v>
      </c>
    </row>
    <row r="394" spans="4:15" x14ac:dyDescent="0.4">
      <c r="D394" s="6">
        <v>6.5000000000000098</v>
      </c>
      <c r="E394" s="7">
        <f t="shared" si="35"/>
        <v>-1.9624291393800772E-2</v>
      </c>
      <c r="G394">
        <f t="shared" si="36"/>
        <v>2.3987335134096051</v>
      </c>
      <c r="H394" s="10">
        <f t="shared" si="41"/>
        <v>-3.0723598288078828E-3</v>
      </c>
      <c r="I394">
        <f t="shared" si="37"/>
        <v>-1.8434158972847295E-2</v>
      </c>
      <c r="K394">
        <f t="shared" si="38"/>
        <v>-3.1516063029311623E-3</v>
      </c>
      <c r="M394">
        <f t="shared" si="39"/>
        <v>-3.1516063029311623E-3</v>
      </c>
      <c r="N394" s="13">
        <f t="shared" si="40"/>
        <v>6.2800036609716121E-9</v>
      </c>
      <c r="O394" s="13">
        <v>1</v>
      </c>
    </row>
    <row r="395" spans="4:15" x14ac:dyDescent="0.4">
      <c r="D395" s="6">
        <v>6.5200000000000102</v>
      </c>
      <c r="E395" s="7">
        <f t="shared" si="35"/>
        <v>-1.9340947533728097E-2</v>
      </c>
      <c r="G395">
        <f t="shared" si="36"/>
        <v>2.4003359188385889</v>
      </c>
      <c r="H395" s="10">
        <f t="shared" si="41"/>
        <v>-3.027999791751888E-3</v>
      </c>
      <c r="I395">
        <f t="shared" si="37"/>
        <v>-1.8167998750511328E-2</v>
      </c>
      <c r="K395">
        <f t="shared" si="38"/>
        <v>-3.1075995252285902E-3</v>
      </c>
      <c r="M395">
        <f t="shared" si="39"/>
        <v>-3.1075995252285902E-3</v>
      </c>
      <c r="N395" s="13">
        <f t="shared" si="40"/>
        <v>6.336117569562024E-9</v>
      </c>
      <c r="O395" s="13">
        <v>1</v>
      </c>
    </row>
    <row r="396" spans="4:15" x14ac:dyDescent="0.4">
      <c r="D396" s="6">
        <v>6.5400000000000098</v>
      </c>
      <c r="E396" s="7">
        <f t="shared" si="35"/>
        <v>-1.9061587345253345E-2</v>
      </c>
      <c r="G396">
        <f t="shared" si="36"/>
        <v>2.4019383242675718</v>
      </c>
      <c r="H396" s="10">
        <f t="shared" si="41"/>
        <v>-2.9842634344172652E-3</v>
      </c>
      <c r="I396">
        <f t="shared" si="37"/>
        <v>-1.7905580606503591E-2</v>
      </c>
      <c r="K396">
        <f t="shared" si="38"/>
        <v>-3.0642041435005665E-3</v>
      </c>
      <c r="M396">
        <f t="shared" si="39"/>
        <v>-3.0642041435005665E-3</v>
      </c>
      <c r="N396" s="13">
        <f t="shared" si="40"/>
        <v>6.3905169687410149E-9</v>
      </c>
      <c r="O396" s="13">
        <v>1</v>
      </c>
    </row>
    <row r="397" spans="4:15" x14ac:dyDescent="0.4">
      <c r="D397" s="6">
        <v>6.5600000000000103</v>
      </c>
      <c r="E397" s="7">
        <f t="shared" si="35"/>
        <v>-1.8786156485609173E-2</v>
      </c>
      <c r="G397">
        <f t="shared" si="36"/>
        <v>2.4035407296965552</v>
      </c>
      <c r="H397" s="10">
        <f t="shared" si="41"/>
        <v>-2.9411422489536163E-3</v>
      </c>
      <c r="I397">
        <f t="shared" si="37"/>
        <v>-1.7646853493721699E-2</v>
      </c>
      <c r="K397">
        <f t="shared" si="38"/>
        <v>-3.0214117498495118E-3</v>
      </c>
      <c r="M397">
        <f t="shared" si="39"/>
        <v>-3.0214117498495118E-3</v>
      </c>
      <c r="N397" s="13">
        <f t="shared" si="40"/>
        <v>6.44319277407617E-9</v>
      </c>
      <c r="O397" s="13">
        <v>1</v>
      </c>
    </row>
    <row r="398" spans="4:15" x14ac:dyDescent="0.4">
      <c r="D398" s="6">
        <v>6.5800000000000098</v>
      </c>
      <c r="E398" s="7">
        <f t="shared" si="35"/>
        <v>-1.8514601326958393E-2</v>
      </c>
      <c r="G398">
        <f t="shared" si="36"/>
        <v>2.405143135125539</v>
      </c>
      <c r="H398" s="10">
        <f t="shared" si="41"/>
        <v>-2.8986278394393054E-3</v>
      </c>
      <c r="I398">
        <f t="shared" si="37"/>
        <v>-1.7391767036635832E-2</v>
      </c>
      <c r="K398">
        <f t="shared" si="38"/>
        <v>-2.9792140495717603E-3</v>
      </c>
      <c r="M398">
        <f t="shared" si="39"/>
        <v>-2.9792140495717603E-3</v>
      </c>
      <c r="N398" s="13">
        <f t="shared" si="40"/>
        <v>6.4941372635121848E-9</v>
      </c>
      <c r="O398" s="13">
        <v>1</v>
      </c>
    </row>
    <row r="399" spans="4:15" x14ac:dyDescent="0.4">
      <c r="D399" s="6">
        <v>6.6000000000000103</v>
      </c>
      <c r="E399" s="7">
        <f t="shared" si="35"/>
        <v>-1.8246868947456134E-2</v>
      </c>
      <c r="G399">
        <f t="shared" si="36"/>
        <v>2.4067455405545224</v>
      </c>
      <c r="H399" s="10">
        <f t="shared" si="41"/>
        <v>-2.8567119204821636E-3</v>
      </c>
      <c r="I399">
        <f t="shared" si="37"/>
        <v>-1.7140271522892981E-2</v>
      </c>
      <c r="K399">
        <f t="shared" si="38"/>
        <v>-2.9376028597027167E-3</v>
      </c>
      <c r="M399">
        <f t="shared" si="39"/>
        <v>-2.9376028597027167E-3</v>
      </c>
      <c r="N399" s="13">
        <f t="shared" si="40"/>
        <v>6.5433440479832029E-9</v>
      </c>
      <c r="O399" s="13">
        <v>1</v>
      </c>
    </row>
    <row r="400" spans="4:15" x14ac:dyDescent="0.4">
      <c r="D400" s="6">
        <v>6.6200000000000099</v>
      </c>
      <c r="E400" s="7">
        <f t="shared" si="35"/>
        <v>-1.7982907122413412E-2</v>
      </c>
      <c r="G400">
        <f t="shared" si="36"/>
        <v>2.4083479459835058</v>
      </c>
      <c r="H400" s="10">
        <f t="shared" si="41"/>
        <v>-2.8153863158360639E-3</v>
      </c>
      <c r="I400">
        <f t="shared" si="37"/>
        <v>-1.6892317895016384E-2</v>
      </c>
      <c r="K400">
        <f t="shared" si="38"/>
        <v>-2.8965701075788033E-3</v>
      </c>
      <c r="M400">
        <f t="shared" si="39"/>
        <v>-2.8965701075788033E-3</v>
      </c>
      <c r="N400" s="13">
        <f t="shared" si="40"/>
        <v>6.5908080417284777E-9</v>
      </c>
      <c r="O400" s="13">
        <v>1</v>
      </c>
    </row>
    <row r="401" spans="4:15" x14ac:dyDescent="0.4">
      <c r="D401" s="6">
        <v>6.6400000000000103</v>
      </c>
      <c r="E401" s="7">
        <f t="shared" si="35"/>
        <v>-1.7722664315560927E-2</v>
      </c>
      <c r="G401">
        <f t="shared" si="36"/>
        <v>2.4099503514124896</v>
      </c>
      <c r="H401" s="10">
        <f t="shared" si="41"/>
        <v>-2.7746429570331891E-3</v>
      </c>
      <c r="I401">
        <f t="shared" si="37"/>
        <v>-1.6647857742199134E-2</v>
      </c>
      <c r="K401">
        <f t="shared" si="38"/>
        <v>-2.856107829415905E-3</v>
      </c>
      <c r="M401">
        <f t="shared" si="39"/>
        <v>-2.856107829415905E-3</v>
      </c>
      <c r="N401" s="13">
        <f t="shared" si="40"/>
        <v>6.6365254323321751E-9</v>
      </c>
      <c r="O401" s="13">
        <v>1</v>
      </c>
    </row>
    <row r="402" spans="4:15" x14ac:dyDescent="0.4">
      <c r="D402" s="6">
        <v>6.6600000000000099</v>
      </c>
      <c r="E402" s="7">
        <f t="shared" si="35"/>
        <v>-1.7466089670412598E-2</v>
      </c>
      <c r="G402">
        <f t="shared" si="36"/>
        <v>2.411552756841473</v>
      </c>
      <c r="H402" s="10">
        <f t="shared" si="41"/>
        <v>-2.7344738820319187E-3</v>
      </c>
      <c r="I402">
        <f t="shared" si="37"/>
        <v>-1.6406843292191511E-2</v>
      </c>
      <c r="K402">
        <f t="shared" si="38"/>
        <v>-2.8162081689043928E-3</v>
      </c>
      <c r="M402">
        <f t="shared" si="39"/>
        <v>-2.8162081689043928E-3</v>
      </c>
      <c r="N402" s="13">
        <f t="shared" si="40"/>
        <v>6.6804936505518919E-9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-1.7213133001727551E-2</v>
      </c>
      <c r="G403">
        <f t="shared" si="36"/>
        <v>2.4131551622704559</v>
      </c>
      <c r="H403" s="10">
        <f t="shared" si="41"/>
        <v>-2.6948712338801238E-3</v>
      </c>
      <c r="I403">
        <f t="shared" si="37"/>
        <v>-1.6169227403280743E-2</v>
      </c>
      <c r="K403">
        <f t="shared" si="38"/>
        <v>-2.7768633758201971E-3</v>
      </c>
      <c r="M403">
        <f t="shared" si="39"/>
        <v>-2.7768633758201971E-3</v>
      </c>
      <c r="N403" s="13">
        <f t="shared" si="40"/>
        <v>6.7227113399211308E-9</v>
      </c>
      <c r="O403" s="13">
        <v>1</v>
      </c>
    </row>
    <row r="404" spans="4:15" x14ac:dyDescent="0.4">
      <c r="D404" s="6">
        <v>6.7000000000000099</v>
      </c>
      <c r="E404" s="7">
        <f t="shared" si="42"/>
        <v>-1.6963744787070204E-2</v>
      </c>
      <c r="G404">
        <f t="shared" ref="G404:G469" si="43">$E$11*(D404/$E$12+1)</f>
        <v>2.4147575676994397</v>
      </c>
      <c r="H404" s="10">
        <f t="shared" si="41"/>
        <v>-2.6558272593938193E-3</v>
      </c>
      <c r="I404">
        <f t="shared" ref="I404:I467" si="44">H404*$E$6</f>
        <v>-1.5934963556362917E-2</v>
      </c>
      <c r="K404">
        <f t="shared" ref="K404:K467" si="45">(1/2)*($L$9*$L$4*EXP(-$L$7*$O$6*(G404/$O$6-1))-($L$9*$L$6*EXP(-$L$5*$O$6*(G404/$O$6-1))))</f>
        <v>-2.7380658046522515E-3</v>
      </c>
      <c r="M404">
        <f t="shared" ref="M404:M467" si="46">(1/2)*($L$9*$O$4*EXP(-$O$8*$O$6*(G404/$O$6-1))-($L$9*$O$7*EXP(-$O$5*$O$6*(G404/$O$6-1))))</f>
        <v>-2.7380658046522515E-3</v>
      </c>
      <c r="N404" s="13">
        <f t="shared" ref="N404:N467" si="47">(M404-H404)^2*O404</f>
        <v>6.7631783262232108E-9</v>
      </c>
      <c r="O404" s="13">
        <v>1</v>
      </c>
    </row>
    <row r="405" spans="4:15" x14ac:dyDescent="0.4">
      <c r="D405" s="6">
        <v>6.7200000000000104</v>
      </c>
      <c r="E405" s="7">
        <f t="shared" si="42"/>
        <v>-1.6717876158467131E-2</v>
      </c>
      <c r="G405">
        <f t="shared" si="43"/>
        <v>2.4163599731284231</v>
      </c>
      <c r="H405" s="10">
        <f t="shared" ref="H405:H469" si="48">-(-$B$4)*(1+D405+$E$5*D405^3)*EXP(-D405)</f>
        <v>-2.6173343078509789E-3</v>
      </c>
      <c r="I405">
        <f t="shared" si="44"/>
        <v>-1.5704005847105872E-2</v>
      </c>
      <c r="K405">
        <f t="shared" si="45"/>
        <v>-2.6998079132458858E-3</v>
      </c>
      <c r="M405">
        <f t="shared" si="46"/>
        <v>-2.6998079132458858E-3</v>
      </c>
      <c r="N405" s="13">
        <f t="shared" si="47"/>
        <v>6.8018955868348259E-9</v>
      </c>
      <c r="O405" s="13">
        <v>1</v>
      </c>
    </row>
    <row r="406" spans="4:15" x14ac:dyDescent="0.4">
      <c r="D406" s="6">
        <v>6.74000000000001</v>
      </c>
      <c r="E406" s="7">
        <f t="shared" si="42"/>
        <v>-1.6475478894160255E-2</v>
      </c>
      <c r="G406">
        <f t="shared" si="43"/>
        <v>2.4179623785574065</v>
      </c>
      <c r="H406" s="10">
        <f t="shared" si="48"/>
        <v>-2.5793848297004131E-3</v>
      </c>
      <c r="I406">
        <f t="shared" si="44"/>
        <v>-1.5476308978202478E-2</v>
      </c>
      <c r="K406">
        <f t="shared" si="45"/>
        <v>-2.6620822614620964E-3</v>
      </c>
      <c r="M406">
        <f t="shared" si="46"/>
        <v>-2.6620822614620964E-3</v>
      </c>
      <c r="N406" s="13">
        <f t="shared" si="47"/>
        <v>6.8388652199782706E-9</v>
      </c>
      <c r="O406" s="13">
        <v>1</v>
      </c>
    </row>
    <row r="407" spans="4:15" x14ac:dyDescent="0.4">
      <c r="D407" s="6">
        <v>6.7600000000000096</v>
      </c>
      <c r="E407" s="7">
        <f t="shared" si="42"/>
        <v>-1.6236505410455133E-2</v>
      </c>
      <c r="G407">
        <f t="shared" si="43"/>
        <v>2.4195647839863903</v>
      </c>
      <c r="H407" s="10">
        <f t="shared" si="48"/>
        <v>-2.5419713752855536E-3</v>
      </c>
      <c r="I407">
        <f t="shared" si="44"/>
        <v>-1.5251828251713322E-2</v>
      </c>
      <c r="K407">
        <f t="shared" si="45"/>
        <v>-2.6248815098525824E-3</v>
      </c>
      <c r="M407">
        <f t="shared" si="46"/>
        <v>-2.6248815098525824E-3</v>
      </c>
      <c r="N407" s="13">
        <f t="shared" si="47"/>
        <v>6.8740904139228244E-9</v>
      </c>
      <c r="O407" s="13">
        <v>1</v>
      </c>
    </row>
    <row r="408" spans="4:15" x14ac:dyDescent="0.4">
      <c r="D408" s="6">
        <v>6.78000000000001</v>
      </c>
      <c r="E408" s="7">
        <f t="shared" si="42"/>
        <v>-1.6000908753663834E-2</v>
      </c>
      <c r="G408">
        <f t="shared" si="43"/>
        <v>2.4211671894153737</v>
      </c>
      <c r="H408" s="10">
        <f t="shared" si="48"/>
        <v>-2.5050865935830314E-3</v>
      </c>
      <c r="I408">
        <f t="shared" si="44"/>
        <v>-1.5030519561498187E-2</v>
      </c>
      <c r="K408">
        <f t="shared" si="45"/>
        <v>-2.5881984183504128E-3</v>
      </c>
      <c r="M408">
        <f t="shared" si="46"/>
        <v>-2.5881984183504128E-3</v>
      </c>
      <c r="N408" s="13">
        <f t="shared" si="47"/>
        <v>6.9075754161639165E-9</v>
      </c>
      <c r="O408" s="13">
        <v>1</v>
      </c>
    </row>
    <row r="409" spans="4:15" x14ac:dyDescent="0.4">
      <c r="D409" s="6">
        <v>6.8000000000000096</v>
      </c>
      <c r="E409" s="7">
        <f t="shared" si="42"/>
        <v>-1.5768642592141315E-2</v>
      </c>
      <c r="G409">
        <f t="shared" si="43"/>
        <v>2.4227695948443571</v>
      </c>
      <c r="H409" s="10">
        <f t="shared" si="48"/>
        <v>-2.4687232309559036E-3</v>
      </c>
      <c r="I409">
        <f t="shared" si="44"/>
        <v>-1.4812339385735422E-2</v>
      </c>
      <c r="K409">
        <f t="shared" si="45"/>
        <v>-2.552025844976187E-3</v>
      </c>
      <c r="M409">
        <f t="shared" si="46"/>
        <v>-2.552025844976187E-3</v>
      </c>
      <c r="N409" s="13">
        <f t="shared" si="47"/>
        <v>6.9393255026123072E-9</v>
      </c>
      <c r="O409" s="13">
        <v>1</v>
      </c>
    </row>
    <row r="410" spans="4:15" x14ac:dyDescent="0.4">
      <c r="D410" s="6">
        <v>6.8200000000000101</v>
      </c>
      <c r="E410" s="7">
        <f t="shared" si="42"/>
        <v>-1.5539661208414468E-2</v>
      </c>
      <c r="G410">
        <f t="shared" si="43"/>
        <v>2.4243720002733404</v>
      </c>
      <c r="H410" s="10">
        <f t="shared" si="48"/>
        <v>-2.4328741299213846E-3</v>
      </c>
      <c r="I410">
        <f t="shared" si="44"/>
        <v>-1.4597244779528309E-2</v>
      </c>
      <c r="K410">
        <f t="shared" si="45"/>
        <v>-2.5163567445594831E-3</v>
      </c>
      <c r="M410">
        <f t="shared" si="46"/>
        <v>-2.5163567445594831E-3</v>
      </c>
      <c r="N410" s="13">
        <f t="shared" si="47"/>
        <v>6.969346946813242E-9</v>
      </c>
      <c r="O410" s="13">
        <v>1</v>
      </c>
    </row>
    <row r="411" spans="4:15" x14ac:dyDescent="0.4">
      <c r="D411" s="6">
        <v>6.8400000000000096</v>
      </c>
      <c r="E411" s="7">
        <f t="shared" si="42"/>
        <v>-1.5313919491403118E-2</v>
      </c>
      <c r="G411">
        <f t="shared" si="43"/>
        <v>2.4259744057023238</v>
      </c>
      <c r="H411" s="10">
        <f t="shared" si="48"/>
        <v>-2.3975322279329706E-3</v>
      </c>
      <c r="I411">
        <f t="shared" si="44"/>
        <v>-1.4385193367597825E-2</v>
      </c>
      <c r="K411">
        <f t="shared" si="45"/>
        <v>-2.4811841674756327E-3</v>
      </c>
      <c r="M411">
        <f t="shared" si="46"/>
        <v>-2.4811841674756327E-3</v>
      </c>
      <c r="N411" s="13">
        <f t="shared" si="47"/>
        <v>6.9976469892491973E-9</v>
      </c>
      <c r="O411" s="13">
        <v>1</v>
      </c>
    </row>
    <row r="412" spans="4:15" x14ac:dyDescent="0.4">
      <c r="D412" s="6">
        <v>6.8600000000000101</v>
      </c>
      <c r="E412" s="7">
        <f t="shared" si="42"/>
        <v>-1.5091372928731901E-2</v>
      </c>
      <c r="G412">
        <f t="shared" si="43"/>
        <v>2.4275768111313076</v>
      </c>
      <c r="H412" s="10">
        <f t="shared" si="48"/>
        <v>-2.3626905561767962E-3</v>
      </c>
      <c r="I412">
        <f t="shared" si="44"/>
        <v>-1.4176143337060777E-2</v>
      </c>
      <c r="K412">
        <f t="shared" si="45"/>
        <v>-2.4465012583974113E-3</v>
      </c>
      <c r="M412">
        <f t="shared" si="46"/>
        <v>-2.4465012583974113E-3</v>
      </c>
      <c r="N412" s="13">
        <f t="shared" si="47"/>
        <v>7.0242338067126209E-9</v>
      </c>
      <c r="O412" s="13">
        <v>1</v>
      </c>
    </row>
    <row r="413" spans="4:15" x14ac:dyDescent="0.4">
      <c r="D413" s="6">
        <v>6.8800000000000097</v>
      </c>
      <c r="E413" s="7">
        <f t="shared" si="42"/>
        <v>-1.4871977599132396E-2</v>
      </c>
      <c r="G413">
        <f t="shared" si="43"/>
        <v>2.429179216560291</v>
      </c>
      <c r="H413" s="10">
        <f t="shared" si="48"/>
        <v>-2.3283422383821206E-3</v>
      </c>
      <c r="I413">
        <f t="shared" si="44"/>
        <v>-1.3970053430292725E-2</v>
      </c>
      <c r="K413">
        <f t="shared" si="45"/>
        <v>-2.4123012550618635E-3</v>
      </c>
      <c r="M413">
        <f t="shared" si="46"/>
        <v>-2.4123012550618635E-3</v>
      </c>
      <c r="N413" s="13">
        <f t="shared" si="47"/>
        <v>7.0491164818293399E-9</v>
      </c>
      <c r="O413" s="13">
        <v>1</v>
      </c>
    </row>
    <row r="414" spans="4:15" x14ac:dyDescent="0.4">
      <c r="D414" s="6">
        <v>6.9000000000000101</v>
      </c>
      <c r="E414" s="7">
        <f t="shared" si="42"/>
        <v>-1.4655690164934418E-2</v>
      </c>
      <c r="G414">
        <f t="shared" si="43"/>
        <v>2.4307816219892748</v>
      </c>
      <c r="H414" s="10">
        <f t="shared" si="48"/>
        <v>-2.2944804896457708E-3</v>
      </c>
      <c r="I414">
        <f t="shared" si="44"/>
        <v>-1.3766882937874625E-2</v>
      </c>
      <c r="K414">
        <f t="shared" si="45"/>
        <v>-2.3785774870516718E-3</v>
      </c>
      <c r="M414">
        <f t="shared" si="46"/>
        <v>-2.3785774870516718E-3</v>
      </c>
      <c r="N414" s="13">
        <f t="shared" si="47"/>
        <v>7.0723049726881216E-9</v>
      </c>
      <c r="O414" s="13">
        <v>1</v>
      </c>
    </row>
    <row r="415" spans="4:15" x14ac:dyDescent="0.4">
      <c r="D415" s="6">
        <v>6.9200000000000097</v>
      </c>
      <c r="E415" s="7">
        <f t="shared" si="42"/>
        <v>-1.4442467864645869E-2</v>
      </c>
      <c r="G415">
        <f t="shared" si="43"/>
        <v>2.4323840274182582</v>
      </c>
      <c r="H415" s="10">
        <f t="shared" si="48"/>
        <v>-2.2610986152704501E-3</v>
      </c>
      <c r="I415">
        <f t="shared" si="44"/>
        <v>-1.3566591691622699E-2</v>
      </c>
      <c r="K415">
        <f t="shared" si="45"/>
        <v>-2.3453233745914645E-3</v>
      </c>
      <c r="M415">
        <f t="shared" si="46"/>
        <v>-2.3453233745914645E-3</v>
      </c>
      <c r="N415" s="13">
        <f t="shared" si="47"/>
        <v>7.0938100826828047E-9</v>
      </c>
      <c r="O415" s="13">
        <v>1</v>
      </c>
    </row>
    <row r="416" spans="4:15" x14ac:dyDescent="0.4">
      <c r="D416" s="6">
        <v>6.9400000000000102</v>
      </c>
      <c r="E416" s="7">
        <f t="shared" si="42"/>
        <v>-1.423226850562E-2</v>
      </c>
      <c r="G416">
        <f t="shared" si="43"/>
        <v>2.4339864328472416</v>
      </c>
      <c r="H416" s="10">
        <f t="shared" si="48"/>
        <v>-2.2281900096167316E-3</v>
      </c>
      <c r="I416">
        <f t="shared" si="44"/>
        <v>-1.3369140057700389E-2</v>
      </c>
      <c r="K416">
        <f t="shared" si="45"/>
        <v>-2.3125324273584186E-3</v>
      </c>
      <c r="M416">
        <f t="shared" si="46"/>
        <v>-2.3125324273584186E-3</v>
      </c>
      <c r="N416" s="13">
        <f t="shared" si="47"/>
        <v>7.1136434305132383E-9</v>
      </c>
      <c r="O416" s="13">
        <v>1</v>
      </c>
    </row>
    <row r="417" spans="4:15" x14ac:dyDescent="0.4">
      <c r="D417" s="6">
        <v>6.9600000000000097</v>
      </c>
      <c r="E417" s="7">
        <f t="shared" si="42"/>
        <v>-1.4025050456809577E-2</v>
      </c>
      <c r="G417">
        <f t="shared" si="43"/>
        <v>2.435588838276225</v>
      </c>
      <c r="H417" s="10">
        <f t="shared" si="48"/>
        <v>-2.1957481549686594E-3</v>
      </c>
      <c r="I417">
        <f t="shared" si="44"/>
        <v>-1.3174488929811956E-2</v>
      </c>
      <c r="K417">
        <f t="shared" si="45"/>
        <v>-2.2801982433073463E-3</v>
      </c>
      <c r="M417">
        <f t="shared" si="46"/>
        <v>-2.2801982433073463E-3</v>
      </c>
      <c r="N417" s="13">
        <f t="shared" si="47"/>
        <v>7.1318174204120145E-9</v>
      </c>
      <c r="O417" s="13">
        <v>1</v>
      </c>
    </row>
    <row r="418" spans="4:15" x14ac:dyDescent="0.4">
      <c r="D418" s="6">
        <v>6.9800000000000102</v>
      </c>
      <c r="E418" s="7">
        <f t="shared" si="42"/>
        <v>-1.3820772641606752E-2</v>
      </c>
      <c r="G418">
        <f t="shared" si="43"/>
        <v>2.4371912437052083</v>
      </c>
      <c r="H418" s="10">
        <f t="shared" si="48"/>
        <v>-2.1637666204127643E-3</v>
      </c>
      <c r="I418">
        <f t="shared" si="44"/>
        <v>-1.2982599722476586E-2</v>
      </c>
      <c r="K418">
        <f t="shared" si="45"/>
        <v>-2.2483145075100752E-3</v>
      </c>
      <c r="M418">
        <f t="shared" si="46"/>
        <v>-2.2483145075100752E-3</v>
      </c>
      <c r="N418" s="13">
        <f t="shared" si="47"/>
        <v>7.1483452126196301E-9</v>
      </c>
      <c r="O418" s="13">
        <v>1</v>
      </c>
    </row>
    <row r="419" spans="4:15" x14ac:dyDescent="0.4">
      <c r="D419" s="6">
        <v>7.0000000000000098</v>
      </c>
      <c r="E419" s="7">
        <f t="shared" si="42"/>
        <v>-1.3619394530768079E-2</v>
      </c>
      <c r="G419">
        <f t="shared" si="43"/>
        <v>2.4387936491341917</v>
      </c>
      <c r="H419" s="10">
        <f t="shared" si="48"/>
        <v>-2.13223906073041E-3</v>
      </c>
      <c r="I419">
        <f t="shared" si="44"/>
        <v>-1.2793434364382461E-2</v>
      </c>
      <c r="K419">
        <f t="shared" si="45"/>
        <v>-2.2168749910088052E-3</v>
      </c>
      <c r="M419">
        <f t="shared" si="46"/>
        <v>-2.2168749910088052E-3</v>
      </c>
      <c r="N419" s="13">
        <f t="shared" si="47"/>
        <v>7.1632406940893602E-9</v>
      </c>
      <c r="O419" s="13">
        <v>1</v>
      </c>
    </row>
    <row r="420" spans="4:15" x14ac:dyDescent="0.4">
      <c r="D420" s="6">
        <v>7.0200000000000102</v>
      </c>
      <c r="E420" s="7">
        <f t="shared" si="42"/>
        <v>-1.342087613542362E-2</v>
      </c>
      <c r="G420">
        <f t="shared" si="43"/>
        <v>2.4403960545631755</v>
      </c>
      <c r="H420" s="10">
        <f t="shared" si="48"/>
        <v>-2.101159215303309E-3</v>
      </c>
      <c r="I420">
        <f t="shared" si="44"/>
        <v>-1.2606955291819854E-2</v>
      </c>
      <c r="K420">
        <f t="shared" si="45"/>
        <v>-2.1858735496835787E-3</v>
      </c>
      <c r="M420">
        <f t="shared" si="46"/>
        <v>-2.1858735496835787E-3</v>
      </c>
      <c r="N420" s="13">
        <f t="shared" si="47"/>
        <v>7.1765184494921316E-9</v>
      </c>
      <c r="O420" s="13">
        <v>1</v>
      </c>
    </row>
    <row r="421" spans="4:15" x14ac:dyDescent="0.4">
      <c r="D421" s="6">
        <v>7.0400000000000098</v>
      </c>
      <c r="E421" s="7">
        <f t="shared" si="42"/>
        <v>-1.3225178000169478E-2</v>
      </c>
      <c r="G421">
        <f t="shared" si="43"/>
        <v>2.4419984599921589</v>
      </c>
      <c r="H421" s="10">
        <f t="shared" si="48"/>
        <v>-2.0705209070320933E-3</v>
      </c>
      <c r="I421">
        <f t="shared" si="44"/>
        <v>-1.242312544219256E-2</v>
      </c>
      <c r="K421">
        <f t="shared" si="45"/>
        <v>-2.1553041231334893E-3</v>
      </c>
      <c r="M421">
        <f t="shared" si="46"/>
        <v>-2.1553041231334893E-3</v>
      </c>
      <c r="N421" s="13">
        <f t="shared" si="47"/>
        <v>7.1881937324960237E-9</v>
      </c>
      <c r="O421" s="13">
        <v>1</v>
      </c>
    </row>
    <row r="422" spans="4:15" x14ac:dyDescent="0.4">
      <c r="D422" s="6">
        <v>7.0600000000000103</v>
      </c>
      <c r="E422" s="7">
        <f t="shared" si="42"/>
        <v>-1.3032261196242734E-2</v>
      </c>
      <c r="G422">
        <f t="shared" si="43"/>
        <v>2.4436008654211423</v>
      </c>
      <c r="H422" s="10">
        <f t="shared" si="48"/>
        <v>-2.0403180412677897E-3</v>
      </c>
      <c r="I422">
        <f t="shared" si="44"/>
        <v>-1.2241908247606738E-2</v>
      </c>
      <c r="K422">
        <f t="shared" si="45"/>
        <v>-2.1251607335716354E-3</v>
      </c>
      <c r="M422">
        <f t="shared" si="46"/>
        <v>-2.1251607335716354E-3</v>
      </c>
      <c r="N422" s="13">
        <f t="shared" si="47"/>
        <v>7.1982824373650321E-9</v>
      </c>
      <c r="O422" s="13">
        <v>1</v>
      </c>
    </row>
    <row r="423" spans="4:15" x14ac:dyDescent="0.4">
      <c r="D423" s="6">
        <v>7.0800000000000098</v>
      </c>
      <c r="E423" s="7">
        <f t="shared" si="42"/>
        <v>-1.2842087314778155E-2</v>
      </c>
      <c r="G423">
        <f t="shared" si="43"/>
        <v>2.4452032708501261</v>
      </c>
      <c r="H423" s="10">
        <f t="shared" si="48"/>
        <v>-2.0105446047560993E-3</v>
      </c>
      <c r="I423">
        <f t="shared" si="44"/>
        <v>-1.2063267628536597E-2</v>
      </c>
      <c r="K423">
        <f t="shared" si="45"/>
        <v>-2.095437484733583E-3</v>
      </c>
      <c r="M423">
        <f t="shared" si="46"/>
        <v>-2.095437484733583E-3</v>
      </c>
      <c r="N423" s="13">
        <f t="shared" si="47"/>
        <v>7.2068010708714558E-9</v>
      </c>
      <c r="O423" s="13">
        <v>1</v>
      </c>
    </row>
    <row r="424" spans="4:15" x14ac:dyDescent="0.4">
      <c r="D424" s="6">
        <v>7.1000000000000103</v>
      </c>
      <c r="E424" s="7">
        <f t="shared" si="42"/>
        <v>-1.2654618460145615E-2</v>
      </c>
      <c r="G424">
        <f t="shared" si="43"/>
        <v>2.4468056762791095</v>
      </c>
      <c r="H424" s="10">
        <f t="shared" si="48"/>
        <v>-1.9811946645943066E-3</v>
      </c>
      <c r="I424">
        <f t="shared" si="44"/>
        <v>-1.1887167987565839E-2</v>
      </c>
      <c r="K424">
        <f t="shared" si="45"/>
        <v>-2.0661285607993778E-3</v>
      </c>
      <c r="M424">
        <f t="shared" si="46"/>
        <v>-2.0661285607993778E-3</v>
      </c>
      <c r="N424" s="13">
        <f t="shared" si="47"/>
        <v>7.213766724573814E-9</v>
      </c>
      <c r="O424" s="13">
        <v>1</v>
      </c>
    </row>
    <row r="425" spans="4:15" x14ac:dyDescent="0.4">
      <c r="D425" s="6">
        <v>7.1200000000000099</v>
      </c>
      <c r="E425" s="7">
        <f t="shared" si="42"/>
        <v>-1.2469817243367654E-2</v>
      </c>
      <c r="G425">
        <f t="shared" si="43"/>
        <v>2.4484080817080924</v>
      </c>
      <c r="H425" s="10">
        <f t="shared" si="48"/>
        <v>-1.9522623672007413E-3</v>
      </c>
      <c r="I425">
        <f t="shared" si="44"/>
        <v>-1.1713574203204447E-2</v>
      </c>
      <c r="K425">
        <f t="shared" si="45"/>
        <v>-2.0372282253286887E-3</v>
      </c>
      <c r="M425">
        <f t="shared" si="46"/>
        <v>-2.0372282253286887E-3</v>
      </c>
      <c r="N425" s="13">
        <f t="shared" si="47"/>
        <v>7.2191970474184834E-9</v>
      </c>
      <c r="O425" s="13">
        <v>1</v>
      </c>
    </row>
    <row r="426" spans="4:15" x14ac:dyDescent="0.4">
      <c r="D426" s="6">
        <v>7.1400000000000103</v>
      </c>
      <c r="E426" s="7">
        <f t="shared" si="42"/>
        <v>-1.2287646775616086E-2</v>
      </c>
      <c r="G426">
        <f t="shared" si="43"/>
        <v>2.4500104871370763</v>
      </c>
      <c r="H426" s="10">
        <f t="shared" si="48"/>
        <v>-1.9237419372966145E-3</v>
      </c>
      <c r="I426">
        <f t="shared" si="44"/>
        <v>-1.1542451623779686E-2</v>
      </c>
      <c r="K426">
        <f t="shared" si="45"/>
        <v>-2.0087308202091634E-3</v>
      </c>
      <c r="M426">
        <f t="shared" si="46"/>
        <v>-2.0087308202091634E-3</v>
      </c>
      <c r="N426" s="13">
        <f t="shared" si="47"/>
        <v>7.2231102187229428E-9</v>
      </c>
      <c r="O426" s="13">
        <v>1</v>
      </c>
    </row>
    <row r="427" spans="4:15" x14ac:dyDescent="0.4">
      <c r="D427" s="6">
        <v>7.1600000000000099</v>
      </c>
      <c r="E427" s="7">
        <f t="shared" si="42"/>
        <v>-1.2108070661787096E-2</v>
      </c>
      <c r="G427">
        <f t="shared" si="43"/>
        <v>2.4516128925660596</v>
      </c>
      <c r="H427" s="10">
        <f t="shared" si="48"/>
        <v>-1.895627676900139E-3</v>
      </c>
      <c r="I427">
        <f t="shared" si="44"/>
        <v>-1.1373766061400835E-2</v>
      </c>
      <c r="K427">
        <f t="shared" si="45"/>
        <v>-1.9806307646179325E-3</v>
      </c>
      <c r="M427">
        <f t="shared" si="46"/>
        <v>-1.9806307646179325E-3</v>
      </c>
      <c r="N427" s="13">
        <f t="shared" si="47"/>
        <v>7.2255249215588923E-9</v>
      </c>
      <c r="O427" s="13">
        <v>1</v>
      </c>
    </row>
    <row r="428" spans="4:15" x14ac:dyDescent="0.4">
      <c r="D428" s="6">
        <v>7.1800000000000104</v>
      </c>
      <c r="E428" s="7">
        <f t="shared" si="42"/>
        <v>-1.1931052994153755E-2</v>
      </c>
      <c r="G428">
        <f t="shared" si="43"/>
        <v>2.4532152979950435</v>
      </c>
      <c r="H428" s="10">
        <f t="shared" si="48"/>
        <v>-1.8679139643327776E-3</v>
      </c>
      <c r="I428">
        <f t="shared" si="44"/>
        <v>-1.1207483785996666E-2</v>
      </c>
      <c r="K428">
        <f t="shared" si="45"/>
        <v>-1.9529225539957557E-3</v>
      </c>
      <c r="M428">
        <f t="shared" si="46"/>
        <v>-1.9529225539957557E-3</v>
      </c>
      <c r="N428" s="13">
        <f t="shared" si="47"/>
        <v>7.226460316488584E-9</v>
      </c>
      <c r="O428" s="13">
        <v>1</v>
      </c>
    </row>
    <row r="429" spans="4:15" x14ac:dyDescent="0.4">
      <c r="D429" s="6">
        <v>7.2000000000000099</v>
      </c>
      <c r="E429" s="7">
        <f t="shared" si="42"/>
        <v>-1.1756558346095408E-2</v>
      </c>
      <c r="G429">
        <f t="shared" si="43"/>
        <v>2.4548177034240268</v>
      </c>
      <c r="H429" s="10">
        <f t="shared" si="48"/>
        <v>-1.840595253237518E-3</v>
      </c>
      <c r="I429">
        <f t="shared" si="44"/>
        <v>-1.1043571519425107E-2</v>
      </c>
      <c r="K429">
        <f t="shared" si="45"/>
        <v>-1.9256007590341712E-3</v>
      </c>
      <c r="M429">
        <f t="shared" si="46"/>
        <v>-1.9256007590341712E-3</v>
      </c>
      <c r="N429" s="13">
        <f t="shared" si="47"/>
        <v>7.2259360157448469E-9</v>
      </c>
      <c r="O429" s="13">
        <v>1</v>
      </c>
    </row>
    <row r="430" spans="4:15" x14ac:dyDescent="0.4">
      <c r="D430" s="6">
        <v>7.2200000000000104</v>
      </c>
      <c r="E430" s="7">
        <f t="shared" si="42"/>
        <v>-1.1584551765902845E-2</v>
      </c>
      <c r="G430">
        <f t="shared" si="43"/>
        <v>2.4564201088530107</v>
      </c>
      <c r="H430" s="10">
        <f t="shared" si="48"/>
        <v>-1.8136660716090186E-3</v>
      </c>
      <c r="I430">
        <f t="shared" si="44"/>
        <v>-1.0881996429654112E-2</v>
      </c>
      <c r="K430">
        <f t="shared" si="45"/>
        <v>-1.8986600246750328E-3</v>
      </c>
      <c r="M430">
        <f t="shared" si="46"/>
        <v>-1.8986600246750328E-3</v>
      </c>
      <c r="N430" s="13">
        <f t="shared" si="47"/>
        <v>7.2239720577878137E-9</v>
      </c>
      <c r="O430" s="13">
        <v>1</v>
      </c>
    </row>
    <row r="431" spans="4:15" x14ac:dyDescent="0.4">
      <c r="D431" s="6">
        <v>7.24000000000001</v>
      </c>
      <c r="E431" s="7">
        <f t="shared" si="42"/>
        <v>-1.141499877065873E-2</v>
      </c>
      <c r="G431">
        <f t="shared" si="43"/>
        <v>2.458022514281994</v>
      </c>
      <c r="H431" s="10">
        <f t="shared" si="48"/>
        <v>-1.7871210208355354E-3</v>
      </c>
      <c r="I431">
        <f t="shared" si="44"/>
        <v>-1.0722726125013212E-2</v>
      </c>
      <c r="K431">
        <f t="shared" si="45"/>
        <v>-1.8720950691227646E-3</v>
      </c>
      <c r="M431">
        <f t="shared" si="46"/>
        <v>-1.8720950691227646E-3</v>
      </c>
      <c r="N431" s="13">
        <f t="shared" si="47"/>
        <v>7.2205888823203737E-9</v>
      </c>
      <c r="O431" s="13">
        <v>1</v>
      </c>
    </row>
    <row r="432" spans="4:15" x14ac:dyDescent="0.4">
      <c r="D432" s="6">
        <v>7.2600000000000096</v>
      </c>
      <c r="E432" s="7">
        <f t="shared" si="42"/>
        <v>-1.1247865340192254E-2</v>
      </c>
      <c r="G432">
        <f t="shared" si="43"/>
        <v>2.459624919710977</v>
      </c>
      <c r="H432" s="10">
        <f t="shared" si="48"/>
        <v>-1.7609547747524656E-3</v>
      </c>
      <c r="I432">
        <f t="shared" si="44"/>
        <v>-1.0565728648514794E-2</v>
      </c>
      <c r="K432">
        <f t="shared" si="45"/>
        <v>-1.8459006828687463E-3</v>
      </c>
      <c r="M432">
        <f t="shared" si="46"/>
        <v>-1.8459006828687463E-3</v>
      </c>
      <c r="N432" s="13">
        <f t="shared" si="47"/>
        <v>7.2158073056995934E-9</v>
      </c>
      <c r="O432" s="13">
        <v>1</v>
      </c>
    </row>
    <row r="433" spans="4:15" x14ac:dyDescent="0.4">
      <c r="D433" s="6">
        <v>7.28000000000001</v>
      </c>
      <c r="E433" s="7">
        <f t="shared" si="42"/>
        <v>-1.108311791110737E-2</v>
      </c>
      <c r="G433">
        <f t="shared" si="43"/>
        <v>2.4612273251399608</v>
      </c>
      <c r="H433" s="10">
        <f t="shared" si="48"/>
        <v>-1.7351620787074168E-3</v>
      </c>
      <c r="I433">
        <f t="shared" si="44"/>
        <v>-1.0410972472244501E-2</v>
      </c>
      <c r="K433">
        <f t="shared" si="45"/>
        <v>-1.8200717277280822E-3</v>
      </c>
      <c r="M433">
        <f t="shared" si="46"/>
        <v>-1.8200717277280822E-3</v>
      </c>
      <c r="N433" s="13">
        <f t="shared" si="47"/>
        <v>7.2096484968125705E-9</v>
      </c>
      <c r="O433" s="13">
        <v>1</v>
      </c>
    </row>
    <row r="434" spans="4:15" x14ac:dyDescent="0.4">
      <c r="D434" s="6">
        <v>7.3000000000000096</v>
      </c>
      <c r="E434" s="7">
        <f t="shared" si="42"/>
        <v>-1.0920723370883805E-2</v>
      </c>
      <c r="G434">
        <f t="shared" si="43"/>
        <v>2.4628297305689442</v>
      </c>
      <c r="H434" s="10">
        <f t="shared" si="48"/>
        <v>-1.709737748636665E-3</v>
      </c>
      <c r="I434">
        <f t="shared" si="44"/>
        <v>-1.025842649181999E-2</v>
      </c>
      <c r="K434">
        <f t="shared" si="45"/>
        <v>-1.7946031358884119E-3</v>
      </c>
      <c r="M434">
        <f t="shared" si="46"/>
        <v>-1.7946031358884119E-3</v>
      </c>
      <c r="N434" s="13">
        <f t="shared" si="47"/>
        <v>7.2021339533889625E-9</v>
      </c>
      <c r="O434" s="13">
        <v>1</v>
      </c>
    </row>
    <row r="435" spans="4:15" x14ac:dyDescent="0.4">
      <c r="D435" s="6">
        <v>7.3200000000000101</v>
      </c>
      <c r="E435" s="7">
        <f t="shared" si="42"/>
        <v>-1.0760649052049957E-2</v>
      </c>
      <c r="G435">
        <f t="shared" si="43"/>
        <v>2.4644321359979275</v>
      </c>
      <c r="H435" s="10">
        <f t="shared" si="48"/>
        <v>-1.6846766701528702E-3</v>
      </c>
      <c r="I435">
        <f t="shared" si="44"/>
        <v>-1.0108060020917221E-2</v>
      </c>
      <c r="K435">
        <f t="shared" si="45"/>
        <v>-1.7694899089706613E-3</v>
      </c>
      <c r="M435">
        <f t="shared" si="46"/>
        <v>-1.7694899089706613E-3</v>
      </c>
      <c r="N435" s="13">
        <f t="shared" si="47"/>
        <v>7.1932854787636593E-9</v>
      </c>
      <c r="O435" s="13">
        <v>1</v>
      </c>
    </row>
    <row r="436" spans="4:15" x14ac:dyDescent="0.4">
      <c r="D436" s="6">
        <v>7.3400000000000096</v>
      </c>
      <c r="E436" s="7">
        <f t="shared" si="42"/>
        <v>-1.0602862726427055E-2</v>
      </c>
      <c r="G436">
        <f t="shared" si="43"/>
        <v>2.4660345414269114</v>
      </c>
      <c r="H436" s="10">
        <f t="shared" si="48"/>
        <v>-1.6599737976439478E-3</v>
      </c>
      <c r="I436">
        <f t="shared" si="44"/>
        <v>-9.9598427858636866E-3</v>
      </c>
      <c r="K436">
        <f t="shared" si="45"/>
        <v>-1.7447271171016478E-3</v>
      </c>
      <c r="M436">
        <f t="shared" si="46"/>
        <v>-1.7447271171016478E-3</v>
      </c>
      <c r="N436" s="13">
        <f t="shared" si="47"/>
        <v>7.1831251590989502E-9</v>
      </c>
      <c r="O436" s="13">
        <v>1</v>
      </c>
    </row>
    <row r="437" spans="4:15" x14ac:dyDescent="0.4">
      <c r="D437" s="6">
        <v>7.3600000000000101</v>
      </c>
      <c r="E437" s="7">
        <f t="shared" si="42"/>
        <v>-1.0447332599443675E-2</v>
      </c>
      <c r="G437">
        <f t="shared" si="43"/>
        <v>2.4676369468558947</v>
      </c>
      <c r="H437" s="10">
        <f t="shared" si="48"/>
        <v>-1.6356241533829544E-3</v>
      </c>
      <c r="I437">
        <f t="shared" si="44"/>
        <v>-9.8137449202977262E-3</v>
      </c>
      <c r="K437">
        <f t="shared" si="45"/>
        <v>-1.7203098979983959E-3</v>
      </c>
      <c r="M437">
        <f t="shared" si="46"/>
        <v>-1.7203098979983959E-3</v>
      </c>
      <c r="N437" s="13">
        <f t="shared" si="47"/>
        <v>7.1716753410717785E-9</v>
      </c>
      <c r="O437" s="13">
        <v>1</v>
      </c>
    </row>
    <row r="438" spans="4:15" x14ac:dyDescent="0.4">
      <c r="D438" s="6">
        <v>7.3800000000000097</v>
      </c>
      <c r="E438" s="7">
        <f t="shared" si="42"/>
        <v>-1.0294027304519967E-2</v>
      </c>
      <c r="G438">
        <f t="shared" si="43"/>
        <v>2.4692393522848781</v>
      </c>
      <c r="H438" s="10">
        <f t="shared" si="48"/>
        <v>-1.6116228266488876E-3</v>
      </c>
      <c r="I438">
        <f t="shared" si="44"/>
        <v>-9.6697369598933262E-3</v>
      </c>
      <c r="K438">
        <f t="shared" si="45"/>
        <v>-1.6962334560640176E-3</v>
      </c>
      <c r="M438">
        <f t="shared" si="46"/>
        <v>-1.6962334560640176E-3</v>
      </c>
      <c r="N438" s="13">
        <f t="shared" si="47"/>
        <v>7.1589586100244586E-9</v>
      </c>
      <c r="O438" s="13">
        <v>1</v>
      </c>
    </row>
    <row r="439" spans="4:15" x14ac:dyDescent="0.4">
      <c r="D439" s="6">
        <v>7.4000000000000101</v>
      </c>
      <c r="E439" s="7">
        <f t="shared" si="42"/>
        <v>-1.0142915897520682E-2</v>
      </c>
      <c r="G439">
        <f t="shared" si="43"/>
        <v>2.4708417577138615</v>
      </c>
      <c r="H439" s="10">
        <f t="shared" si="48"/>
        <v>-1.5879649728582582E-3</v>
      </c>
      <c r="I439">
        <f t="shared" si="44"/>
        <v>-9.5277898371495494E-3</v>
      </c>
      <c r="K439">
        <f t="shared" si="45"/>
        <v>-1.6724930614950284E-3</v>
      </c>
      <c r="M439">
        <f t="shared" si="46"/>
        <v>-1.6724930614950284E-3</v>
      </c>
      <c r="N439" s="13">
        <f t="shared" si="47"/>
        <v>7.1449977685856761E-9</v>
      </c>
      <c r="O439" s="13">
        <v>1</v>
      </c>
    </row>
    <row r="440" spans="4:15" x14ac:dyDescent="0.4">
      <c r="D440" s="6">
        <v>7.4200000000000097</v>
      </c>
      <c r="E440" s="7">
        <f t="shared" si="42"/>
        <v>-9.9939678512764273E-3</v>
      </c>
      <c r="G440">
        <f t="shared" si="43"/>
        <v>2.4724441631428449</v>
      </c>
      <c r="H440" s="10">
        <f t="shared" si="48"/>
        <v>-1.5646458127073432E-3</v>
      </c>
      <c r="I440">
        <f t="shared" si="44"/>
        <v>-9.3878748762440591E-3</v>
      </c>
      <c r="K440">
        <f t="shared" si="45"/>
        <v>-1.6490840494000467E-3</v>
      </c>
      <c r="M440">
        <f t="shared" si="46"/>
        <v>-1.6490840494000467E-3</v>
      </c>
      <c r="N440" s="13">
        <f t="shared" si="47"/>
        <v>7.1298158157730133E-9</v>
      </c>
      <c r="O440" s="13">
        <v>1</v>
      </c>
    </row>
    <row r="441" spans="4:15" x14ac:dyDescent="0.4">
      <c r="D441" s="6">
        <v>7.4400000000000102</v>
      </c>
      <c r="E441" s="7">
        <f t="shared" si="42"/>
        <v>-9.847153050172211E-3</v>
      </c>
      <c r="G441">
        <f t="shared" si="43"/>
        <v>2.4740465685718283</v>
      </c>
      <c r="H441" s="10">
        <f t="shared" si="48"/>
        <v>-1.5416606313249722E-3</v>
      </c>
      <c r="I441">
        <f t="shared" si="44"/>
        <v>-9.2499637879498338E-3</v>
      </c>
      <c r="K441">
        <f t="shared" si="45"/>
        <v>-1.6260018189296018E-3</v>
      </c>
      <c r="M441">
        <f t="shared" si="46"/>
        <v>-1.6260018189296018E-3</v>
      </c>
      <c r="N441" s="13">
        <f t="shared" si="47"/>
        <v>7.113435926559339E-9</v>
      </c>
      <c r="O441" s="13">
        <v>1</v>
      </c>
    </row>
    <row r="442" spans="4:15" x14ac:dyDescent="0.4">
      <c r="D442" s="6">
        <v>7.4600000000000097</v>
      </c>
      <c r="E442" s="7">
        <f t="shared" si="42"/>
        <v>-9.7024417848027063E-3</v>
      </c>
      <c r="G442">
        <f t="shared" si="43"/>
        <v>2.4756489740008121</v>
      </c>
      <c r="H442" s="10">
        <f t="shared" si="48"/>
        <v>-1.5190047774357625E-3</v>
      </c>
      <c r="I442">
        <f t="shared" si="44"/>
        <v>-9.1140286646145749E-3</v>
      </c>
      <c r="K442">
        <f t="shared" si="45"/>
        <v>-1.6032418324171062E-3</v>
      </c>
      <c r="M442">
        <f t="shared" si="46"/>
        <v>-1.6032418324171062E-3</v>
      </c>
      <c r="N442" s="13">
        <f t="shared" si="47"/>
        <v>7.0958814319299258E-9</v>
      </c>
      <c r="O442" s="13">
        <v>1</v>
      </c>
    </row>
    <row r="443" spans="4:15" x14ac:dyDescent="0.4">
      <c r="D443" s="6">
        <v>7.4800000000000102</v>
      </c>
      <c r="E443" s="7">
        <f t="shared" si="42"/>
        <v>-9.559804746693306E-3</v>
      </c>
      <c r="G443">
        <f t="shared" si="43"/>
        <v>2.4772513794297955</v>
      </c>
      <c r="H443" s="10">
        <f t="shared" si="48"/>
        <v>-1.4966736625336521E-3</v>
      </c>
      <c r="I443">
        <f t="shared" si="44"/>
        <v>-8.9800419752019134E-3</v>
      </c>
      <c r="K443">
        <f t="shared" si="45"/>
        <v>-1.5807996145307127E-3</v>
      </c>
      <c r="M443">
        <f t="shared" si="46"/>
        <v>-1.5807996145307127E-3</v>
      </c>
      <c r="N443" s="13">
        <f t="shared" si="47"/>
        <v>7.0771757994117456E-9</v>
      </c>
      <c r="O443" s="13">
        <v>1</v>
      </c>
    </row>
    <row r="444" spans="4:15" x14ac:dyDescent="0.4">
      <c r="D444" s="6">
        <v>7.5000000000000098</v>
      </c>
      <c r="E444" s="7">
        <f t="shared" si="42"/>
        <v>-9.4192130230864746E-3</v>
      </c>
      <c r="G444">
        <f t="shared" si="43"/>
        <v>2.4788537848587788</v>
      </c>
      <c r="H444" s="10">
        <f t="shared" si="48"/>
        <v>-1.4746627600656557E-3</v>
      </c>
      <c r="I444">
        <f t="shared" si="44"/>
        <v>-8.8479765603939331E-3</v>
      </c>
      <c r="K444">
        <f t="shared" si="45"/>
        <v>-1.5586707514360367E-3</v>
      </c>
      <c r="M444">
        <f t="shared" si="46"/>
        <v>-1.5586707514360367E-3</v>
      </c>
      <c r="N444" s="13">
        <f t="shared" si="47"/>
        <v>7.0573426140860189E-9</v>
      </c>
      <c r="O444" s="13">
        <v>1</v>
      </c>
    </row>
    <row r="445" spans="4:15" x14ac:dyDescent="0.4">
      <c r="D445" s="6">
        <v>7.5200000000000102</v>
      </c>
      <c r="E445" s="7">
        <f t="shared" si="42"/>
        <v>-9.2806380917923922E-3</v>
      </c>
      <c r="G445">
        <f t="shared" si="43"/>
        <v>2.4804561902877627</v>
      </c>
      <c r="H445" s="10">
        <f t="shared" si="48"/>
        <v>-1.4529676046256869E-3</v>
      </c>
      <c r="I445">
        <f t="shared" si="44"/>
        <v>-8.7178056277541216E-3</v>
      </c>
      <c r="K445">
        <f t="shared" si="45"/>
        <v>-1.5368508899695364E-3</v>
      </c>
      <c r="M445">
        <f t="shared" si="46"/>
        <v>-1.5368508899695364E-3</v>
      </c>
      <c r="N445" s="13">
        <f t="shared" si="47"/>
        <v>7.0364055600776848E-9</v>
      </c>
      <c r="O445" s="13">
        <v>1</v>
      </c>
    </row>
    <row r="446" spans="4:15" x14ac:dyDescent="0.4">
      <c r="D446" s="6">
        <v>7.5400000000000098</v>
      </c>
      <c r="E446" s="7">
        <f t="shared" si="42"/>
        <v>-9.1440518161034403E-3</v>
      </c>
      <c r="G446">
        <f t="shared" si="43"/>
        <v>2.482058595716746</v>
      </c>
      <c r="H446" s="10">
        <f t="shared" si="48"/>
        <v>-1.4315837911583749E-3</v>
      </c>
      <c r="I446">
        <f t="shared" si="44"/>
        <v>-8.5895027469502488E-3</v>
      </c>
      <c r="K446">
        <f t="shared" si="45"/>
        <v>-1.5153357368225698E-3</v>
      </c>
      <c r="M446">
        <f t="shared" si="46"/>
        <v>-1.5153357368225698E-3</v>
      </c>
      <c r="N446" s="13">
        <f t="shared" si="47"/>
        <v>7.014388402538258E-9</v>
      </c>
      <c r="O446" s="13">
        <v>1</v>
      </c>
    </row>
    <row r="447" spans="4:15" x14ac:dyDescent="0.4">
      <c r="D447" s="6">
        <v>7.5600000000000103</v>
      </c>
      <c r="E447" s="7">
        <f t="shared" si="42"/>
        <v>-9.0094264397715691E-3</v>
      </c>
      <c r="G447">
        <f t="shared" si="43"/>
        <v>2.4836610011457294</v>
      </c>
      <c r="H447" s="10">
        <f t="shared" si="48"/>
        <v>-1.410506974172726E-3</v>
      </c>
      <c r="I447">
        <f t="shared" si="44"/>
        <v>-8.4630418450363561E-3</v>
      </c>
      <c r="K447">
        <f t="shared" si="45"/>
        <v>-1.494121057735805E-3</v>
      </c>
      <c r="M447">
        <f t="shared" si="46"/>
        <v>-1.494121057735805E-3</v>
      </c>
      <c r="N447" s="13">
        <f t="shared" si="47"/>
        <v>6.9913149700935685E-9</v>
      </c>
      <c r="O447" s="13">
        <v>1</v>
      </c>
    </row>
    <row r="448" spans="4:15" x14ac:dyDescent="0.4">
      <c r="D448" s="6">
        <v>7.5800000000000098</v>
      </c>
      <c r="E448" s="7">
        <f t="shared" si="42"/>
        <v>-8.8767345820480546E-3</v>
      </c>
      <c r="G448">
        <f t="shared" si="43"/>
        <v>2.4852634065747128</v>
      </c>
      <c r="H448" s="10">
        <f t="shared" si="48"/>
        <v>-1.389732866965553E-3</v>
      </c>
      <c r="I448">
        <f t="shared" si="44"/>
        <v>-8.338397201793319E-3</v>
      </c>
      <c r="K448">
        <f t="shared" si="45"/>
        <v>-1.4732026767040342E-3</v>
      </c>
      <c r="M448">
        <f t="shared" si="46"/>
        <v>-1.4732026767040342E-3</v>
      </c>
      <c r="N448" s="13">
        <f t="shared" si="47"/>
        <v>6.9672091377782519E-9</v>
      </c>
      <c r="O448" s="13">
        <v>1</v>
      </c>
    </row>
    <row r="449" spans="4:15" x14ac:dyDescent="0.4">
      <c r="D449" s="6">
        <v>7.6000000000000103</v>
      </c>
      <c r="E449" s="7">
        <f t="shared" si="42"/>
        <v>-8.7459492327847492E-3</v>
      </c>
      <c r="G449">
        <f t="shared" si="43"/>
        <v>2.4868658120036966</v>
      </c>
      <c r="H449" s="10">
        <f t="shared" si="48"/>
        <v>-1.3692572408545319E-3</v>
      </c>
      <c r="I449">
        <f t="shared" si="44"/>
        <v>-8.2155434451271908E-3</v>
      </c>
      <c r="K449">
        <f t="shared" si="45"/>
        <v>-1.4525764751912311E-3</v>
      </c>
      <c r="M449">
        <f t="shared" si="46"/>
        <v>-1.4525764751912311E-3</v>
      </c>
      <c r="N449" s="13">
        <f t="shared" si="47"/>
        <v>6.9420948104538009E-9</v>
      </c>
      <c r="O449" s="13">
        <v>1</v>
      </c>
    </row>
    <row r="450" spans="4:15" x14ac:dyDescent="0.4">
      <c r="D450" s="6">
        <v>7.6200000000000099</v>
      </c>
      <c r="E450" s="7">
        <f t="shared" si="42"/>
        <v>-8.6170437475962952E-3</v>
      </c>
      <c r="G450">
        <f t="shared" si="43"/>
        <v>2.48846821743268</v>
      </c>
      <c r="H450" s="10">
        <f t="shared" si="48"/>
        <v>-1.3490759244208033E-3</v>
      </c>
      <c r="I450">
        <f t="shared" si="44"/>
        <v>-8.0944555465248189E-3</v>
      </c>
      <c r="K450">
        <f t="shared" si="45"/>
        <v>-1.4322383913556744E-3</v>
      </c>
      <c r="M450">
        <f t="shared" si="46"/>
        <v>-1.4322383913556744E-3</v>
      </c>
      <c r="N450" s="13">
        <f t="shared" si="47"/>
        <v>6.915995906693529E-9</v>
      </c>
      <c r="O450" s="13">
        <v>1</v>
      </c>
    </row>
    <row r="451" spans="4:15" x14ac:dyDescent="0.4">
      <c r="D451" s="6">
        <v>7.6400000000000103</v>
      </c>
      <c r="E451" s="7">
        <f t="shared" si="42"/>
        <v>-8.4899918430824568E-3</v>
      </c>
      <c r="G451">
        <f t="shared" si="43"/>
        <v>2.4900706228616634</v>
      </c>
      <c r="H451" s="10">
        <f t="shared" si="48"/>
        <v>-1.3291848027609831E-3</v>
      </c>
      <c r="I451">
        <f t="shared" si="44"/>
        <v>-7.9751088165658981E-3</v>
      </c>
      <c r="K451">
        <f t="shared" si="45"/>
        <v>-1.4121844192850873E-3</v>
      </c>
      <c r="M451">
        <f t="shared" si="46"/>
        <v>-1.4121844192850873E-3</v>
      </c>
      <c r="N451" s="13">
        <f t="shared" si="47"/>
        <v>6.8889363431483464E-9</v>
      </c>
      <c r="O451" s="13">
        <v>1</v>
      </c>
    </row>
    <row r="452" spans="4:15" x14ac:dyDescent="0.4">
      <c r="D452" s="6">
        <v>7.6600000000000099</v>
      </c>
      <c r="E452" s="7">
        <f t="shared" si="42"/>
        <v>-8.3647675921100367E-3</v>
      </c>
      <c r="G452">
        <f t="shared" si="43"/>
        <v>2.4916730282906472</v>
      </c>
      <c r="H452" s="10">
        <f t="shared" si="48"/>
        <v>-1.3095798167485069E-3</v>
      </c>
      <c r="I452">
        <f t="shared" si="44"/>
        <v>-7.8574789004910404E-3</v>
      </c>
      <c r="K452">
        <f t="shared" si="45"/>
        <v>-1.3924106082416248E-3</v>
      </c>
      <c r="M452">
        <f t="shared" si="46"/>
        <v>-1.3924106082416248E-3</v>
      </c>
      <c r="N452" s="13">
        <f t="shared" si="47"/>
        <v>6.8609400193763709E-9</v>
      </c>
      <c r="O452" s="13">
        <v>1</v>
      </c>
    </row>
    <row r="453" spans="4:15" x14ac:dyDescent="0.4">
      <c r="D453" s="6">
        <v>7.6800000000000104</v>
      </c>
      <c r="E453" s="7">
        <f t="shared" si="42"/>
        <v>-8.2413454191535302E-3</v>
      </c>
      <c r="G453">
        <f t="shared" si="43"/>
        <v>2.4932754337196306</v>
      </c>
      <c r="H453" s="10">
        <f t="shared" si="48"/>
        <v>-1.2902569623041659E-3</v>
      </c>
      <c r="I453">
        <f t="shared" si="44"/>
        <v>-7.7415417738249948E-3</v>
      </c>
      <c r="K453">
        <f t="shared" si="45"/>
        <v>-1.3729130619166967E-3</v>
      </c>
      <c r="M453">
        <f t="shared" si="46"/>
        <v>-1.3729130619166967E-3</v>
      </c>
      <c r="N453" s="13">
        <f t="shared" si="47"/>
        <v>6.8320308031566241E-9</v>
      </c>
      <c r="O453" s="13">
        <v>1</v>
      </c>
    </row>
    <row r="454" spans="4:15" x14ac:dyDescent="0.4">
      <c r="D454" s="6">
        <v>7.7000000000000099</v>
      </c>
      <c r="E454" s="7">
        <f t="shared" si="42"/>
        <v>-8.1197000956940227E-3</v>
      </c>
      <c r="G454">
        <f t="shared" si="43"/>
        <v>2.4948778391486135</v>
      </c>
      <c r="H454" s="10">
        <f t="shared" si="48"/>
        <v>-1.2712122896757626E-3</v>
      </c>
      <c r="I454">
        <f t="shared" si="44"/>
        <v>-7.6272737380545762E-3</v>
      </c>
      <c r="K454">
        <f t="shared" si="45"/>
        <v>-1.3536879376953453E-3</v>
      </c>
      <c r="M454">
        <f t="shared" si="46"/>
        <v>-1.3536879376953453E-3</v>
      </c>
      <c r="N454" s="13">
        <f t="shared" si="47"/>
        <v>6.8022325162500946E-9</v>
      </c>
      <c r="O454" s="13">
        <v>1</v>
      </c>
    </row>
    <row r="455" spans="4:15" x14ac:dyDescent="0.4">
      <c r="D455" s="6">
        <v>7.7200000000000104</v>
      </c>
      <c r="E455" s="7">
        <f t="shared" si="42"/>
        <v>-7.9998067356754909E-3</v>
      </c>
      <c r="G455">
        <f t="shared" si="43"/>
        <v>2.4964802445775973</v>
      </c>
      <c r="H455" s="10">
        <f t="shared" si="48"/>
        <v>-1.2524419027267538E-3</v>
      </c>
      <c r="I455">
        <f t="shared" si="44"/>
        <v>-7.5146514163605231E-3</v>
      </c>
      <c r="K455">
        <f t="shared" si="45"/>
        <v>-1.3347314459301836E-3</v>
      </c>
      <c r="M455">
        <f t="shared" si="46"/>
        <v>-1.3347314459301836E-3</v>
      </c>
      <c r="N455" s="13">
        <f t="shared" si="47"/>
        <v>6.7715689206291508E-9</v>
      </c>
      <c r="O455" s="13">
        <v>1</v>
      </c>
    </row>
    <row r="456" spans="4:15" x14ac:dyDescent="0.4">
      <c r="D456" s="6">
        <v>7.74000000000001</v>
      </c>
      <c r="E456" s="7">
        <f t="shared" si="42"/>
        <v>-7.8816407910179843E-3</v>
      </c>
      <c r="G456">
        <f t="shared" si="43"/>
        <v>2.4980826500065807</v>
      </c>
      <c r="H456" s="10">
        <f t="shared" si="48"/>
        <v>-1.2339419582338004E-3</v>
      </c>
      <c r="I456">
        <f t="shared" si="44"/>
        <v>-7.4036517494028026E-3</v>
      </c>
      <c r="K456">
        <f t="shared" si="45"/>
        <v>-1.3160398492248536E-3</v>
      </c>
      <c r="M456">
        <f t="shared" si="46"/>
        <v>-1.3160398492248536E-3</v>
      </c>
      <c r="N456" s="13">
        <f t="shared" si="47"/>
        <v>6.7400637051788595E-9</v>
      </c>
      <c r="O456" s="13">
        <v>1</v>
      </c>
    </row>
    <row r="457" spans="4:15" x14ac:dyDescent="0.4">
      <c r="D457" s="6">
        <v>7.7600000000000096</v>
      </c>
      <c r="E457" s="7">
        <f t="shared" si="42"/>
        <v>-7.7651780471869368E-3</v>
      </c>
      <c r="G457">
        <f t="shared" si="43"/>
        <v>2.4996850554355641</v>
      </c>
      <c r="H457" s="10">
        <f t="shared" si="48"/>
        <v>-1.2157086651931005E-3</v>
      </c>
      <c r="I457">
        <f t="shared" si="44"/>
        <v>-7.294251991158603E-3</v>
      </c>
      <c r="K457">
        <f t="shared" si="45"/>
        <v>-1.2976094617266241E-3</v>
      </c>
      <c r="M457">
        <f t="shared" si="46"/>
        <v>-1.2976094617266241E-3</v>
      </c>
      <c r="N457" s="13">
        <f t="shared" si="47"/>
        <v>6.7077404728256292E-9</v>
      </c>
      <c r="O457" s="13">
        <v>1</v>
      </c>
    </row>
    <row r="458" spans="4:15" x14ac:dyDescent="0.4">
      <c r="D458" s="6">
        <v>7.78000000000001</v>
      </c>
      <c r="E458" s="7">
        <f t="shared" si="42"/>
        <v>-7.650394618817999E-3</v>
      </c>
      <c r="G458">
        <f t="shared" si="43"/>
        <v>2.5012874608645479</v>
      </c>
      <c r="H458" s="10">
        <f t="shared" si="48"/>
        <v>-1.1977382841354195E-3</v>
      </c>
      <c r="I458">
        <f t="shared" si="44"/>
        <v>-7.1864297048125168E-3</v>
      </c>
      <c r="K458">
        <f t="shared" si="45"/>
        <v>-1.2794366484283491E-3</v>
      </c>
      <c r="M458">
        <f t="shared" si="46"/>
        <v>-1.2794366484283491E-3</v>
      </c>
      <c r="N458" s="13">
        <f t="shared" si="47"/>
        <v>6.6746227281402418E-9</v>
      </c>
      <c r="O458" s="13">
        <v>1</v>
      </c>
    </row>
    <row r="459" spans="4:15" x14ac:dyDescent="0.4">
      <c r="D459" s="6">
        <v>7.8000000000000096</v>
      </c>
      <c r="E459" s="7">
        <f t="shared" si="42"/>
        <v>-7.5372669453967764E-3</v>
      </c>
      <c r="G459">
        <f t="shared" si="43"/>
        <v>2.5028898662935313</v>
      </c>
      <c r="H459" s="10">
        <f t="shared" si="48"/>
        <v>-1.1800271264497126E-3</v>
      </c>
      <c r="I459">
        <f t="shared" si="44"/>
        <v>-7.0801627586982753E-3</v>
      </c>
      <c r="K459">
        <f t="shared" si="45"/>
        <v>-1.2615178244794259E-3</v>
      </c>
      <c r="M459">
        <f t="shared" si="46"/>
        <v>-1.2615178244794259E-3</v>
      </c>
      <c r="N459" s="13">
        <f t="shared" si="47"/>
        <v>6.640733865369915E-9</v>
      </c>
      <c r="O459" s="13">
        <v>1</v>
      </c>
    </row>
    <row r="460" spans="4:15" x14ac:dyDescent="0.4">
      <c r="D460" s="6">
        <v>7.8200000000000101</v>
      </c>
      <c r="E460" s="7">
        <f t="shared" si="42"/>
        <v>-7.4257717869927412E-3</v>
      </c>
      <c r="G460">
        <f t="shared" si="43"/>
        <v>2.5044922717225147</v>
      </c>
      <c r="H460" s="10">
        <f t="shared" si="48"/>
        <v>-1.1625715537152323E-3</v>
      </c>
      <c r="I460">
        <f t="shared" si="44"/>
        <v>-6.9754293222913941E-3</v>
      </c>
      <c r="K460">
        <f t="shared" si="45"/>
        <v>-1.2438494545057807E-3</v>
      </c>
      <c r="M460">
        <f t="shared" si="46"/>
        <v>-1.2438494545057807E-3</v>
      </c>
      <c r="N460" s="13">
        <f t="shared" si="47"/>
        <v>6.6060971569182145E-9</v>
      </c>
      <c r="O460" s="13">
        <v>1</v>
      </c>
    </row>
    <row r="461" spans="4:15" x14ac:dyDescent="0.4">
      <c r="D461" s="6">
        <v>7.8400000000000096</v>
      </c>
      <c r="E461" s="7">
        <f t="shared" si="42"/>
        <v>-7.3158862200468086E-3</v>
      </c>
      <c r="G461">
        <f t="shared" si="43"/>
        <v>2.506094677151498</v>
      </c>
      <c r="H461" s="10">
        <f t="shared" si="48"/>
        <v>-1.1453679770420326E-3</v>
      </c>
      <c r="I461">
        <f t="shared" si="44"/>
        <v>-6.872207862252195E-3</v>
      </c>
      <c r="K461">
        <f t="shared" si="45"/>
        <v>-1.2264280519387002E-3</v>
      </c>
      <c r="M461">
        <f t="shared" si="46"/>
        <v>-1.2264280519387002E-3</v>
      </c>
      <c r="N461" s="13">
        <f t="shared" si="47"/>
        <v>6.5707357422533658E-9</v>
      </c>
      <c r="O461" s="13">
        <v>1</v>
      </c>
    </row>
    <row r="462" spans="4:15" x14ac:dyDescent="0.4">
      <c r="D462" s="6">
        <v>7.8600000000000101</v>
      </c>
      <c r="E462" s="7">
        <f t="shared" si="42"/>
        <v>-7.2075876332118273E-3</v>
      </c>
      <c r="G462">
        <f t="shared" si="43"/>
        <v>2.5076970825804814</v>
      </c>
      <c r="H462" s="10">
        <f t="shared" si="48"/>
        <v>-1.1284128564197631E-3</v>
      </c>
      <c r="I462">
        <f t="shared" si="44"/>
        <v>-6.770477138518579E-3</v>
      </c>
      <c r="K462">
        <f t="shared" si="45"/>
        <v>-1.2092501783524884E-3</v>
      </c>
      <c r="M462">
        <f t="shared" si="46"/>
        <v>-1.2092501783524884E-3</v>
      </c>
      <c r="N462" s="13">
        <f t="shared" si="47"/>
        <v>6.5346726172550746E-9</v>
      </c>
      <c r="O462" s="13">
        <v>1</v>
      </c>
    </row>
    <row r="463" spans="4:15" x14ac:dyDescent="0.4">
      <c r="D463" s="6">
        <v>7.8800000000000097</v>
      </c>
      <c r="E463" s="7">
        <f t="shared" si="42"/>
        <v>-7.1008537232454981E-3</v>
      </c>
      <c r="G463">
        <f t="shared" si="43"/>
        <v>2.5092994880094648</v>
      </c>
      <c r="H463" s="10">
        <f t="shared" si="48"/>
        <v>-1.1117027000746664E-3</v>
      </c>
      <c r="I463">
        <f t="shared" si="44"/>
        <v>-6.6702162004479981E-3</v>
      </c>
      <c r="K463">
        <f t="shared" si="45"/>
        <v>-1.1923124428107189E-3</v>
      </c>
      <c r="M463">
        <f t="shared" si="46"/>
        <v>-1.1923124428107189E-3</v>
      </c>
      <c r="N463" s="13">
        <f t="shared" si="47"/>
        <v>6.4979306239725684E-9</v>
      </c>
      <c r="O463" s="13">
        <v>1</v>
      </c>
    </row>
    <row r="464" spans="4:15" x14ac:dyDescent="0.4">
      <c r="D464" s="6">
        <v>7.9000000000000101</v>
      </c>
      <c r="E464" s="7">
        <f t="shared" si="42"/>
        <v>-6.9956624909549518E-3</v>
      </c>
      <c r="G464">
        <f t="shared" si="43"/>
        <v>2.5109018934384486</v>
      </c>
      <c r="H464" s="10">
        <f t="shared" si="48"/>
        <v>-1.0952340638346661E-3</v>
      </c>
      <c r="I464">
        <f t="shared" si="44"/>
        <v>-6.5714043830079963E-3</v>
      </c>
      <c r="K464">
        <f t="shared" si="45"/>
        <v>-1.1756115012211219E-3</v>
      </c>
      <c r="M464">
        <f t="shared" si="46"/>
        <v>-1.1756115012211219E-3</v>
      </c>
      <c r="N464" s="13">
        <f t="shared" si="47"/>
        <v>6.4605324408136222E-9</v>
      </c>
      <c r="O464" s="13">
        <v>1</v>
      </c>
    </row>
    <row r="465" spans="4:15" x14ac:dyDescent="0.4">
      <c r="D465" s="6">
        <v>7.9200000000000097</v>
      </c>
      <c r="E465" s="7">
        <f t="shared" si="42"/>
        <v>-6.8919922371925429E-3</v>
      </c>
      <c r="G465">
        <f t="shared" si="43"/>
        <v>2.512504298867432</v>
      </c>
      <c r="H465" s="10">
        <f t="shared" si="48"/>
        <v>-1.079003550502472E-3</v>
      </c>
      <c r="I465">
        <f t="shared" si="44"/>
        <v>-6.4740213030148319E-3</v>
      </c>
      <c r="K465">
        <f t="shared" si="45"/>
        <v>-1.1591440556988943E-3</v>
      </c>
      <c r="M465">
        <f t="shared" si="46"/>
        <v>-1.1591440556988943E-3</v>
      </c>
      <c r="N465" s="13">
        <f t="shared" si="47"/>
        <v>6.4225005731377847E-9</v>
      </c>
      <c r="O465" s="13">
        <v>1</v>
      </c>
    </row>
    <row r="466" spans="4:15" x14ac:dyDescent="0.4">
      <c r="D466" s="6">
        <v>7.9400000000000102</v>
      </c>
      <c r="E466" s="7">
        <f t="shared" si="42"/>
        <v>-6.7898215589021083E-3</v>
      </c>
      <c r="G466">
        <f t="shared" si="43"/>
        <v>2.5141067042964154</v>
      </c>
      <c r="H466" s="10">
        <f t="shared" si="48"/>
        <v>-1.0630078092365863E-3</v>
      </c>
      <c r="I466">
        <f t="shared" si="44"/>
        <v>-6.3780468554195183E-3</v>
      </c>
      <c r="K466">
        <f t="shared" si="45"/>
        <v>-1.1429068539383401E-3</v>
      </c>
      <c r="M466">
        <f t="shared" si="46"/>
        <v>-1.1429068539383401E-3</v>
      </c>
      <c r="N466" s="13">
        <f t="shared" si="47"/>
        <v>6.3838573442528569E-9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-6.6891293452152178E-3</v>
      </c>
      <c r="G467">
        <f t="shared" si="43"/>
        <v>2.5157091097253992</v>
      </c>
      <c r="H467" s="10">
        <f t="shared" si="48"/>
        <v>-1.0472435349401362E-3</v>
      </c>
      <c r="I467">
        <f t="shared" si="44"/>
        <v>-6.2834612096408175E-3</v>
      </c>
      <c r="K467">
        <f t="shared" si="45"/>
        <v>-1.1268966885928393E-3</v>
      </c>
      <c r="M467">
        <f t="shared" si="46"/>
        <v>-1.1268966885928393E-3</v>
      </c>
      <c r="N467" s="13">
        <f t="shared" si="47"/>
        <v>6.3446248868211189E-9</v>
      </c>
      <c r="O467" s="13">
        <v>1</v>
      </c>
    </row>
    <row r="468" spans="4:15" x14ac:dyDescent="0.4">
      <c r="D468" s="6">
        <v>7.9800000000000102</v>
      </c>
      <c r="E468" s="7">
        <f t="shared" si="49"/>
        <v>-6.5898947735967229E-3</v>
      </c>
      <c r="G468">
        <f t="shared" si="43"/>
        <v>2.5173115151543826</v>
      </c>
      <c r="H468" s="10">
        <f t="shared" si="48"/>
        <v>-1.0317074676574247E-3</v>
      </c>
      <c r="I468">
        <f t="shared" ref="I468:I469" si="50">H468*$E$6</f>
        <v>-6.1902448059445482E-3</v>
      </c>
      <c r="K468">
        <f t="shared" ref="K468:K469" si="51">(1/2)*($L$9*$L$4*EXP(-$L$7*$O$6*(G468/$O$6-1))-($L$9*$L$6*EXP(-$L$5*$O$6*(G468/$O$6-1))))</f>
        <v>-1.1111103966629113E-3</v>
      </c>
      <c r="M468">
        <f t="shared" ref="M468:M469" si="52">(1/2)*($L$9*$O$4*EXP(-$O$8*$O$6*(G468/$O$6-1))-($L$9*$O$7*EXP(-$O$5*$O$6*(G468/$O$6-1))))</f>
        <v>-1.1111103966629113E-3</v>
      </c>
      <c r="N468" s="13">
        <f t="shared" ref="N468:N469" si="53">(M468-H468)^2*O468</f>
        <v>6.3048251346503433E-9</v>
      </c>
      <c r="O468" s="13">
        <v>1</v>
      </c>
    </row>
    <row r="469" spans="4:15" x14ac:dyDescent="0.4">
      <c r="D469" s="6">
        <v>8.0000000000000107</v>
      </c>
      <c r="E469" s="7">
        <f t="shared" si="49"/>
        <v>-6.4920973060391077E-3</v>
      </c>
      <c r="G469">
        <f t="shared" si="43"/>
        <v>2.5189139205833659</v>
      </c>
      <c r="H469" s="10">
        <f t="shared" si="48"/>
        <v>-1.0163963919781228E-3</v>
      </c>
      <c r="I469">
        <f t="shared" si="50"/>
        <v>-6.0983783518687371E-3</v>
      </c>
      <c r="K469">
        <f t="shared" si="51"/>
        <v>-1.0955448588923697E-3</v>
      </c>
      <c r="M469">
        <f t="shared" si="52"/>
        <v>-1.0955448588923697E-3</v>
      </c>
      <c r="N469" s="13">
        <f t="shared" si="53"/>
        <v>6.2644798148756313E-9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8"/>
  <sheetViews>
    <sheetView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T9" sqref="T9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178</v>
      </c>
      <c r="E1" s="1" t="s">
        <v>164</v>
      </c>
      <c r="F1" s="1"/>
      <c r="H1" s="1"/>
      <c r="I1" s="1"/>
      <c r="J1" s="1"/>
      <c r="L1" s="1"/>
      <c r="M1" s="1"/>
      <c r="N1" s="1"/>
      <c r="Q1" s="26" t="s">
        <v>165</v>
      </c>
      <c r="X1" s="26" t="s">
        <v>165</v>
      </c>
      <c r="AC1" s="24"/>
      <c r="AF1" s="26" t="s">
        <v>165</v>
      </c>
      <c r="AH1" s="25"/>
    </row>
    <row r="2" spans="1:34" x14ac:dyDescent="0.4">
      <c r="D2" s="2" t="s">
        <v>163</v>
      </c>
      <c r="E2" s="34" t="s">
        <v>74</v>
      </c>
      <c r="F2" s="12" t="s">
        <v>85</v>
      </c>
      <c r="H2" s="2" t="s">
        <v>163</v>
      </c>
      <c r="I2" s="34" t="s">
        <v>74</v>
      </c>
      <c r="J2" s="12" t="s">
        <v>85</v>
      </c>
      <c r="L2" s="2" t="s">
        <v>163</v>
      </c>
      <c r="M2" s="34" t="s">
        <v>74</v>
      </c>
      <c r="N2" s="12" t="s">
        <v>85</v>
      </c>
      <c r="Q2" s="39" t="s">
        <v>175</v>
      </c>
      <c r="R2" s="38"/>
      <c r="S2" s="38"/>
      <c r="T2" s="40"/>
      <c r="U2" s="38"/>
      <c r="V2" s="38"/>
      <c r="X2" s="39" t="s">
        <v>176</v>
      </c>
      <c r="AB2" s="44"/>
      <c r="AC2" s="38"/>
      <c r="AD2" s="40"/>
      <c r="AF2" s="39" t="s">
        <v>177</v>
      </c>
      <c r="AG2" s="47"/>
      <c r="AH2" s="40"/>
    </row>
    <row r="3" spans="1:34" x14ac:dyDescent="0.4">
      <c r="A3" s="1" t="s">
        <v>113</v>
      </c>
      <c r="B3" s="1" t="s">
        <v>114</v>
      </c>
      <c r="C3" s="1" t="s">
        <v>115</v>
      </c>
      <c r="D3" s="2" t="s">
        <v>158</v>
      </c>
      <c r="E3" s="34" t="s">
        <v>158</v>
      </c>
      <c r="F3" s="12" t="s">
        <v>158</v>
      </c>
      <c r="H3" s="2" t="s">
        <v>162</v>
      </c>
      <c r="I3" s="34" t="s">
        <v>162</v>
      </c>
      <c r="J3" s="12" t="s">
        <v>162</v>
      </c>
      <c r="L3" s="2" t="s">
        <v>240</v>
      </c>
      <c r="M3" s="34" t="s">
        <v>241</v>
      </c>
      <c r="N3" s="12" t="s">
        <v>241</v>
      </c>
      <c r="P3" s="11" t="s">
        <v>166</v>
      </c>
      <c r="Q3" s="26" t="s">
        <v>171</v>
      </c>
      <c r="R3" t="s">
        <v>172</v>
      </c>
      <c r="S3" t="s">
        <v>167</v>
      </c>
      <c r="T3" s="27" t="s">
        <v>181</v>
      </c>
      <c r="V3" t="s">
        <v>235</v>
      </c>
      <c r="X3" s="26" t="s">
        <v>171</v>
      </c>
      <c r="Y3" t="s">
        <v>172</v>
      </c>
      <c r="Z3" t="s">
        <v>167</v>
      </c>
      <c r="AA3" t="s">
        <v>181</v>
      </c>
      <c r="AB3" s="44" t="s">
        <v>179</v>
      </c>
      <c r="AC3" t="s">
        <v>241</v>
      </c>
      <c r="AD3" s="27" t="s">
        <v>183</v>
      </c>
      <c r="AF3" s="26" t="s">
        <v>181</v>
      </c>
      <c r="AG3" s="46" t="s">
        <v>180</v>
      </c>
      <c r="AH3" s="27" t="s">
        <v>241</v>
      </c>
    </row>
    <row r="4" spans="1:34" x14ac:dyDescent="0.4">
      <c r="A4" s="1" t="s">
        <v>186</v>
      </c>
      <c r="P4" s="11" t="s">
        <v>185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238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85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170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238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116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168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187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190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227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228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238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192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191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219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220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221</v>
      </c>
      <c r="B11" s="5"/>
      <c r="C11" s="20"/>
      <c r="D11" s="35"/>
      <c r="H11" s="35"/>
      <c r="J11" s="37"/>
      <c r="L11" s="35"/>
      <c r="N11" s="37"/>
      <c r="P11" s="11" t="s">
        <v>222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117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168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238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118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168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119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169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238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120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173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238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223</v>
      </c>
      <c r="B16" s="5"/>
      <c r="C16" s="20"/>
      <c r="D16" s="35"/>
      <c r="H16" s="35"/>
      <c r="J16" s="37"/>
      <c r="L16" s="35"/>
      <c r="N16" s="37"/>
      <c r="P16" s="11" t="s">
        <v>224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225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224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238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226</v>
      </c>
      <c r="B18" s="5"/>
      <c r="C18" s="20"/>
      <c r="D18" s="35"/>
      <c r="H18" s="35"/>
      <c r="J18" s="37"/>
      <c r="L18" s="35"/>
      <c r="N18" s="37"/>
      <c r="P18" s="11" t="s">
        <v>197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121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170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238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122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168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188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193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123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174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124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170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125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170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194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195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126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170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127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168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128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169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105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169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238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129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168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196</v>
      </c>
      <c r="B31" s="5"/>
      <c r="C31" s="20"/>
      <c r="D31" s="35"/>
      <c r="H31" s="35"/>
      <c r="J31" s="37"/>
      <c r="L31" s="35"/>
      <c r="N31" s="37"/>
      <c r="P31" s="11" t="s">
        <v>197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130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173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238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229</v>
      </c>
      <c r="B33" s="5"/>
      <c r="C33" s="20"/>
      <c r="D33" s="35"/>
      <c r="H33" s="35"/>
      <c r="J33" s="37"/>
      <c r="L33" s="35"/>
      <c r="N33" s="37"/>
      <c r="P33" s="11" t="s">
        <v>190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230</v>
      </c>
      <c r="B34" s="5"/>
      <c r="C34" s="20"/>
      <c r="D34" s="35"/>
      <c r="H34" s="35"/>
      <c r="J34" s="37"/>
      <c r="L34" s="35"/>
      <c r="N34" s="37"/>
      <c r="P34" s="11" t="s">
        <v>231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232</v>
      </c>
      <c r="B35" s="5"/>
      <c r="C35" s="20"/>
      <c r="D35" s="35"/>
      <c r="H35" s="35"/>
      <c r="J35" s="37"/>
      <c r="L35" s="35"/>
      <c r="N35" s="37"/>
      <c r="P35" s="11" t="s">
        <v>197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131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170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198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199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132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168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133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168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134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170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135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170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200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193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136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168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159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169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137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169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112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169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242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138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168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139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169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201</v>
      </c>
      <c r="B49" s="5"/>
      <c r="C49" s="20"/>
      <c r="D49" s="35"/>
      <c r="H49" s="35"/>
      <c r="J49" s="37"/>
      <c r="L49" s="35"/>
      <c r="N49" s="37"/>
      <c r="P49" s="11" t="s">
        <v>202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203</v>
      </c>
      <c r="B50" s="5"/>
      <c r="C50" s="20"/>
      <c r="D50" s="35"/>
      <c r="H50" s="35"/>
      <c r="J50" s="37"/>
      <c r="L50" s="35"/>
      <c r="N50" s="37"/>
      <c r="P50" s="11" t="s">
        <v>189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233</v>
      </c>
      <c r="B51" s="5"/>
      <c r="C51" s="20"/>
      <c r="D51" s="35"/>
      <c r="H51" s="35"/>
      <c r="J51" s="37"/>
      <c r="L51" s="35"/>
      <c r="N51" s="37"/>
      <c r="P51" s="11" t="s">
        <v>231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234</v>
      </c>
      <c r="B52" s="5"/>
      <c r="C52" s="20"/>
      <c r="D52" s="35"/>
      <c r="H52" s="35"/>
      <c r="J52" s="37"/>
      <c r="L52" s="35"/>
      <c r="N52" s="37"/>
      <c r="P52" s="11" t="s">
        <v>197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140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170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238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141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170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204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174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142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169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205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174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160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174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206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174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207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174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143</v>
      </c>
      <c r="B61" s="5">
        <v>0.47799999999999998</v>
      </c>
      <c r="C61" s="20">
        <v>2.27</v>
      </c>
      <c r="D61" s="35">
        <v>4.6399999999999997</v>
      </c>
      <c r="H61" s="35">
        <f t="shared" ref="H61:H80" si="44">((L61+SQRT(L61^2-4))/2)^2</f>
        <v>2.9483101851292712</v>
      </c>
      <c r="J61" s="37"/>
      <c r="L61" s="35">
        <f t="shared" ref="L61:L80" si="45">3*B61*(D61-1)/C61</f>
        <v>2.2994537444933916</v>
      </c>
      <c r="N61" s="37"/>
      <c r="P61" s="11" t="s">
        <v>168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144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168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208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190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145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190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209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193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146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168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237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147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80" si="52">((N68+SQRT(N68^2-4))/2)^2</f>
        <v>4.7600432310165832</v>
      </c>
      <c r="L68" s="35">
        <f t="shared" si="45"/>
        <v>2.3036984924623112</v>
      </c>
      <c r="N68" s="37">
        <f t="shared" ref="N68:N80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210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193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148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168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9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80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149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170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150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170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151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168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211</v>
      </c>
      <c r="B74" s="5"/>
      <c r="C74" s="20"/>
      <c r="D74" s="35"/>
      <c r="H74" s="35"/>
      <c r="J74" s="37"/>
      <c r="L74" s="35"/>
      <c r="N74" s="37"/>
      <c r="P74" s="11" t="s">
        <v>193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152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169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153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169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80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154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169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242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272</v>
      </c>
      <c r="B78" s="5"/>
      <c r="C78" s="20"/>
      <c r="D78" s="35"/>
      <c r="H78" s="35"/>
      <c r="I78" s="36"/>
      <c r="J78" s="37"/>
      <c r="L78" s="35"/>
      <c r="M78" s="36"/>
      <c r="N78" s="37"/>
      <c r="P78" s="11" t="s">
        <v>273</v>
      </c>
      <c r="Q78" s="26">
        <v>-0.30499999999999999</v>
      </c>
      <c r="R78">
        <v>31.821999999999999</v>
      </c>
      <c r="S78">
        <v>4.1000000000000002E-2</v>
      </c>
      <c r="T78" s="27">
        <v>5.0860000000000003</v>
      </c>
      <c r="X78" s="26">
        <v>-0.30499999999999999</v>
      </c>
      <c r="Y78">
        <v>31.712</v>
      </c>
      <c r="Z78">
        <v>4.2999999999999997E-2</v>
      </c>
      <c r="AA78" s="42">
        <v>7.6429999999999998</v>
      </c>
      <c r="AB78" s="45"/>
      <c r="AC78" s="42"/>
      <c r="AD78" s="43"/>
      <c r="AF78" s="41">
        <v>7.76</v>
      </c>
      <c r="AG78" s="48"/>
      <c r="AH78" s="43"/>
    </row>
    <row r="79" spans="1:34" x14ac:dyDescent="0.4">
      <c r="A79" s="1" t="s">
        <v>155</v>
      </c>
      <c r="B79" s="5">
        <v>0.33100000000000002</v>
      </c>
      <c r="C79" s="20">
        <v>1.9</v>
      </c>
      <c r="D79" s="35">
        <v>5.4</v>
      </c>
      <c r="F79" s="12">
        <v>5.7960000000000003</v>
      </c>
      <c r="H79" s="35">
        <f t="shared" si="44"/>
        <v>2.9489608319659562</v>
      </c>
      <c r="J79" s="37">
        <f t="shared" si="52"/>
        <v>4.0349111144183709</v>
      </c>
      <c r="L79" s="35">
        <f t="shared" si="45"/>
        <v>2.2995789473684218</v>
      </c>
      <c r="N79" s="37">
        <f t="shared" si="53"/>
        <v>2.5065410526315794</v>
      </c>
      <c r="P79" s="11" t="s">
        <v>170</v>
      </c>
      <c r="Q79" s="26">
        <v>-2.359</v>
      </c>
      <c r="R79">
        <v>31.539000000000001</v>
      </c>
      <c r="S79">
        <v>0.158</v>
      </c>
      <c r="T79" s="27">
        <v>4.1470000000000002</v>
      </c>
      <c r="X79" s="26">
        <v>-2.36</v>
      </c>
      <c r="Y79">
        <v>31.460999999999999</v>
      </c>
      <c r="Z79">
        <v>0.16500000000000001</v>
      </c>
      <c r="AA79" s="42">
        <v>6.5419999999999998</v>
      </c>
      <c r="AB79" s="45">
        <f t="shared" si="56"/>
        <v>6.2287267521992531</v>
      </c>
      <c r="AC79" s="42">
        <f>3*B79*(AA79-1)/C79</f>
        <v>2.896424210526316</v>
      </c>
      <c r="AD79" s="43">
        <f t="shared" si="61"/>
        <v>0.14940403508771935</v>
      </c>
      <c r="AF79" s="41">
        <v>6.88</v>
      </c>
      <c r="AG79" s="48">
        <f t="shared" si="58"/>
        <v>7.3069254009029958</v>
      </c>
      <c r="AH79" s="43">
        <f>3*B79*(AF79-1)/C79</f>
        <v>3.0730736842105264</v>
      </c>
    </row>
    <row r="80" spans="1:34" x14ac:dyDescent="0.4">
      <c r="A80" s="1" t="s">
        <v>156</v>
      </c>
      <c r="B80" s="5">
        <v>0.30299999999999999</v>
      </c>
      <c r="C80" s="20">
        <v>1.93</v>
      </c>
      <c r="D80" s="35">
        <v>5.88</v>
      </c>
      <c r="F80" s="12">
        <v>5.5</v>
      </c>
      <c r="H80" s="35">
        <f t="shared" si="44"/>
        <v>2.9428556121160234</v>
      </c>
      <c r="J80" s="37">
        <f t="shared" si="52"/>
        <v>1.989292447907552</v>
      </c>
      <c r="L80" s="35">
        <f t="shared" si="45"/>
        <v>2.2984041450777206</v>
      </c>
      <c r="N80" s="37">
        <f t="shared" si="53"/>
        <v>2.1194300518134717</v>
      </c>
      <c r="P80" s="11" t="s">
        <v>169</v>
      </c>
      <c r="Q80" s="26">
        <v>-3.7069999999999999</v>
      </c>
      <c r="R80">
        <v>32.125</v>
      </c>
      <c r="S80">
        <v>0.23899999999999999</v>
      </c>
      <c r="T80" s="27">
        <v>3.62</v>
      </c>
      <c r="X80" s="26">
        <v>-3.7090000000000001</v>
      </c>
      <c r="Y80">
        <v>32.064</v>
      </c>
      <c r="Z80">
        <v>0.248</v>
      </c>
      <c r="AA80" s="42">
        <v>5.92</v>
      </c>
      <c r="AB80" s="45">
        <f>((AC80+SQRT(AC80^2-4))/2)^2</f>
        <v>3.0407514718788109</v>
      </c>
      <c r="AC80" s="42">
        <f>3*B80*(AA80-1)/C80</f>
        <v>2.3172435233160624</v>
      </c>
      <c r="AD80" s="43">
        <f t="shared" si="61"/>
        <v>5.2873920552677069E-2</v>
      </c>
      <c r="AF80" s="41">
        <v>6.3490000000000002</v>
      </c>
      <c r="AG80" s="48">
        <f t="shared" si="58"/>
        <v>4.1031355520345727</v>
      </c>
      <c r="AH80" s="43">
        <f>3*B80*(AF80-1)/C80</f>
        <v>2.5192958549222797</v>
      </c>
    </row>
    <row r="81" spans="1:34" x14ac:dyDescent="0.4">
      <c r="A81" s="1" t="s">
        <v>161</v>
      </c>
      <c r="B81" s="5"/>
      <c r="C81" s="20"/>
      <c r="D81" s="35"/>
      <c r="F81" s="12">
        <v>4.734</v>
      </c>
      <c r="H81" s="35"/>
      <c r="J81" s="37"/>
      <c r="L81" s="35"/>
      <c r="N81" s="37"/>
      <c r="P81" s="11" t="s">
        <v>190</v>
      </c>
      <c r="Q81" s="26">
        <v>-3.8740000000000001</v>
      </c>
      <c r="R81">
        <v>36.838000000000001</v>
      </c>
      <c r="S81">
        <v>0.26</v>
      </c>
      <c r="T81" s="27">
        <v>3.4940000000000002</v>
      </c>
      <c r="X81" s="26">
        <v>-3.8759999999999999</v>
      </c>
      <c r="Y81">
        <v>36.768999999999998</v>
      </c>
      <c r="Z81">
        <v>0.27</v>
      </c>
      <c r="AA81" s="42">
        <v>5.79</v>
      </c>
      <c r="AB81" s="45"/>
      <c r="AC81" s="42"/>
      <c r="AD81" s="43"/>
      <c r="AF81" s="41"/>
      <c r="AG81" s="48"/>
      <c r="AH81" s="43"/>
    </row>
    <row r="82" spans="1:34" x14ac:dyDescent="0.4">
      <c r="A82" s="1" t="s">
        <v>212</v>
      </c>
      <c r="P82" s="11" t="s">
        <v>213</v>
      </c>
      <c r="Q82" s="26">
        <v>-4.1059999999999999</v>
      </c>
      <c r="R82">
        <v>45.344999999999999</v>
      </c>
      <c r="S82">
        <v>0.151</v>
      </c>
      <c r="T82" s="27">
        <v>2.0489999999999999</v>
      </c>
      <c r="X82" s="26">
        <v>-4.1070000000000002</v>
      </c>
      <c r="Y82">
        <v>45.307000000000002</v>
      </c>
      <c r="Z82">
        <v>0.156</v>
      </c>
      <c r="AA82" s="42">
        <v>4.1829999999999998</v>
      </c>
    </row>
    <row r="83" spans="1:34" x14ac:dyDescent="0.4">
      <c r="A83" s="1" t="s">
        <v>157</v>
      </c>
      <c r="B83" s="5">
        <v>0.48299999999999998</v>
      </c>
      <c r="C83" s="20">
        <v>1.99</v>
      </c>
      <c r="D83" s="35">
        <v>4.16</v>
      </c>
      <c r="F83" s="12">
        <v>4.1849999999999996</v>
      </c>
      <c r="H83" s="35">
        <f>((L83+SQRT(L83^2-4))/2)^2</f>
        <v>2.9559538459069254</v>
      </c>
      <c r="J83" s="37">
        <f>((N83+SQRT(N83^2-4))/2)^2</f>
        <v>3.0505450632784701</v>
      </c>
      <c r="L83" s="35">
        <f>3*B83*(D83-1)/C83</f>
        <v>2.3009246231155775</v>
      </c>
      <c r="N83" s="37">
        <f>3*B83*(F83-1)/C83</f>
        <v>2.3191281407035169</v>
      </c>
      <c r="P83" s="11" t="s">
        <v>169</v>
      </c>
      <c r="Q83" s="26">
        <v>-7.4139999999999997</v>
      </c>
      <c r="R83">
        <v>32.058999999999997</v>
      </c>
      <c r="S83">
        <v>0.34599999999999997</v>
      </c>
      <c r="T83" s="27">
        <v>2.3109999999999999</v>
      </c>
      <c r="X83" s="26">
        <v>-7.415</v>
      </c>
      <c r="Y83">
        <v>32.029000000000003</v>
      </c>
      <c r="Z83">
        <v>0.35699999999999998</v>
      </c>
      <c r="AA83" s="42">
        <v>4.4610000000000003</v>
      </c>
      <c r="AB83" s="45">
        <f t="shared" ref="AB83" si="62">((AC83+SQRT(AC83^2-4))/2)^2</f>
        <v>4.107416651415507</v>
      </c>
      <c r="AC83" s="42">
        <f>3*B83*(AA83-1)/C83</f>
        <v>2.5200949748743717</v>
      </c>
      <c r="AD83" s="43">
        <f t="shared" ref="AD83" si="63" xml:space="preserve"> ((SQRT(AB83))^3/(AB83-1)+(SQRT(1/AB83)^3/(1/AB83-1))-2)/6</f>
        <v>8.6682495812395288E-2</v>
      </c>
      <c r="AF83" s="41">
        <v>5.1589999999999998</v>
      </c>
      <c r="AG83" s="48">
        <f t="shared" ref="AG83" si="64">((AH83+SQRT(AH83^2-4))/2)^2</f>
        <v>7.0285492397598466</v>
      </c>
      <c r="AH83" s="43">
        <f>3*B83*(AF83-1)/C83</f>
        <v>3.0283371859296477</v>
      </c>
    </row>
    <row r="84" spans="1:34" x14ac:dyDescent="0.4">
      <c r="A84" s="1" t="s">
        <v>214</v>
      </c>
      <c r="P84" s="11" t="s">
        <v>199</v>
      </c>
      <c r="Q84" s="26">
        <v>-9.4949999999999992</v>
      </c>
      <c r="R84">
        <v>25.251000000000001</v>
      </c>
      <c r="S84">
        <v>0.57699999999999996</v>
      </c>
      <c r="T84" s="27">
        <v>2.9</v>
      </c>
      <c r="X84" s="26">
        <v>-9.4969999999999999</v>
      </c>
      <c r="Y84">
        <v>25.216000000000001</v>
      </c>
      <c r="Z84">
        <v>0.59699999999999998</v>
      </c>
      <c r="AA84" s="42">
        <v>5.1619999999999999</v>
      </c>
    </row>
    <row r="85" spans="1:34" x14ac:dyDescent="0.4">
      <c r="A85" s="1" t="s">
        <v>215</v>
      </c>
      <c r="P85" s="11" t="s">
        <v>216</v>
      </c>
      <c r="Q85" s="26">
        <v>-11.291</v>
      </c>
      <c r="R85">
        <v>20.027999999999999</v>
      </c>
      <c r="S85">
        <v>0.89900000000000002</v>
      </c>
      <c r="T85" s="27">
        <v>3.9710000000000001</v>
      </c>
      <c r="X85" s="26">
        <v>-11.294</v>
      </c>
      <c r="Y85">
        <v>1.984</v>
      </c>
      <c r="Z85">
        <v>0.93500000000000005</v>
      </c>
      <c r="AA85" s="42">
        <v>6.3220000000000001</v>
      </c>
    </row>
    <row r="86" spans="1:34" x14ac:dyDescent="0.4">
      <c r="A86" s="1" t="s">
        <v>217</v>
      </c>
      <c r="P86" s="11" t="s">
        <v>218</v>
      </c>
      <c r="Q86" s="26">
        <v>-12.936999999999999</v>
      </c>
      <c r="R86">
        <v>18.486999999999998</v>
      </c>
      <c r="S86">
        <v>1.272</v>
      </c>
      <c r="T86" s="27">
        <v>4.274</v>
      </c>
      <c r="X86" s="26">
        <v>-12.94</v>
      </c>
      <c r="Y86">
        <v>18.440000000000001</v>
      </c>
      <c r="Z86">
        <v>1.325</v>
      </c>
      <c r="AA86" s="42">
        <v>6.68</v>
      </c>
    </row>
    <row r="87" spans="1:34" x14ac:dyDescent="0.4">
      <c r="A87" s="1" t="s">
        <v>236</v>
      </c>
    </row>
    <row r="88" spans="1:34" x14ac:dyDescent="0.4">
      <c r="C88" s="1" t="s">
        <v>239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1FEA-A925-4D5B-9EB7-426F64DE237E}">
  <dimension ref="A1:O469"/>
  <sheetViews>
    <sheetView topLeftCell="A13" workbookViewId="0">
      <selection activeCell="M21" sqref="M21:M25"/>
    </sheetView>
  </sheetViews>
  <sheetFormatPr defaultRowHeight="18.75" x14ac:dyDescent="0.4"/>
  <sheetData>
    <row r="1" spans="1:10" x14ac:dyDescent="0.4">
      <c r="A1" s="38" t="s">
        <v>270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4">
      <c r="A2" s="38"/>
      <c r="B2" s="64"/>
      <c r="C2" s="64"/>
      <c r="D2" s="64"/>
      <c r="E2" s="64"/>
      <c r="F2" s="64"/>
      <c r="G2" s="64"/>
      <c r="H2" s="64"/>
      <c r="I2" s="64"/>
      <c r="J2" s="64"/>
    </row>
    <row r="3" spans="1:10" x14ac:dyDescent="0.4">
      <c r="A3" s="65" t="s">
        <v>45</v>
      </c>
      <c r="B3" s="66" t="s">
        <v>186</v>
      </c>
      <c r="C3" s="64"/>
      <c r="D3" s="65" t="s">
        <v>170</v>
      </c>
      <c r="E3" s="66" t="s">
        <v>269</v>
      </c>
      <c r="F3" s="64"/>
      <c r="G3" s="65" t="s">
        <v>168</v>
      </c>
      <c r="H3" s="66" t="s">
        <v>269</v>
      </c>
      <c r="I3" s="64"/>
      <c r="J3" s="64"/>
    </row>
    <row r="4" spans="1:10" x14ac:dyDescent="0.4">
      <c r="A4" s="65" t="s">
        <v>11</v>
      </c>
      <c r="B4" s="69">
        <v>-1.1160000000000001</v>
      </c>
      <c r="C4" s="64"/>
      <c r="D4" s="65" t="s">
        <v>11</v>
      </c>
      <c r="E4" s="67">
        <v>-1.1214999999999999</v>
      </c>
      <c r="F4" s="64"/>
      <c r="G4" s="65" t="s">
        <v>11</v>
      </c>
      <c r="H4" s="67">
        <v>-1.1173999999999999</v>
      </c>
      <c r="I4" s="65" t="s">
        <v>2</v>
      </c>
      <c r="J4" s="67">
        <v>3.9</v>
      </c>
    </row>
    <row r="5" spans="1:10" x14ac:dyDescent="0.4">
      <c r="A5" s="65" t="s">
        <v>20</v>
      </c>
      <c r="B5" s="69">
        <v>39.994</v>
      </c>
      <c r="C5" s="64"/>
      <c r="D5" s="65" t="s">
        <v>20</v>
      </c>
      <c r="E5" s="67">
        <v>70.709999999999994</v>
      </c>
      <c r="F5" s="64"/>
      <c r="G5" s="65" t="s">
        <v>20</v>
      </c>
      <c r="H5" s="64">
        <v>41.868000000000002</v>
      </c>
      <c r="I5" s="65" t="s">
        <v>249</v>
      </c>
      <c r="J5" s="67">
        <v>6.3559999999999999</v>
      </c>
    </row>
    <row r="6" spans="1:10" x14ac:dyDescent="0.4">
      <c r="A6" s="65" t="s">
        <v>0</v>
      </c>
      <c r="B6" s="67">
        <v>1E-3</v>
      </c>
      <c r="C6" s="64"/>
      <c r="D6" s="65" t="s">
        <v>0</v>
      </c>
      <c r="E6" s="67">
        <v>1E-3</v>
      </c>
      <c r="F6" s="64"/>
      <c r="G6" s="65" t="s">
        <v>0</v>
      </c>
      <c r="H6" s="67">
        <v>1E-3</v>
      </c>
      <c r="I6" s="64"/>
      <c r="J6" s="64"/>
    </row>
    <row r="7" spans="1:10" x14ac:dyDescent="0.4">
      <c r="A7" s="68" t="s">
        <v>1</v>
      </c>
      <c r="B7" s="67">
        <v>4.6440000000000001</v>
      </c>
      <c r="C7" s="64"/>
      <c r="D7" s="68" t="s">
        <v>1</v>
      </c>
      <c r="E7" s="67">
        <v>4.6440000000000001</v>
      </c>
      <c r="F7" s="64"/>
      <c r="G7" s="68" t="s">
        <v>1</v>
      </c>
      <c r="H7" s="67">
        <v>4.6440000000000001</v>
      </c>
      <c r="J7" s="64"/>
    </row>
    <row r="9" spans="1:10" x14ac:dyDescent="0.4">
      <c r="A9" s="65" t="s">
        <v>45</v>
      </c>
      <c r="B9" s="66" t="s">
        <v>85</v>
      </c>
      <c r="C9" s="64"/>
      <c r="D9" s="65" t="s">
        <v>170</v>
      </c>
      <c r="E9" s="66" t="s">
        <v>85</v>
      </c>
      <c r="F9" s="64"/>
      <c r="G9" s="65" t="s">
        <v>168</v>
      </c>
      <c r="H9" s="66" t="s">
        <v>85</v>
      </c>
      <c r="I9" s="64"/>
      <c r="J9" s="64"/>
    </row>
    <row r="10" spans="1:10" x14ac:dyDescent="0.4">
      <c r="A10" s="65" t="s">
        <v>11</v>
      </c>
      <c r="B10" s="69">
        <v>-1.9059999999999999</v>
      </c>
      <c r="C10" s="64"/>
      <c r="D10" s="65" t="s">
        <v>11</v>
      </c>
      <c r="E10" s="67">
        <v>-1.9037999999999999</v>
      </c>
      <c r="F10" s="64"/>
      <c r="G10" s="65" t="s">
        <v>11</v>
      </c>
      <c r="H10" s="67">
        <v>-1.9064000000000001</v>
      </c>
      <c r="I10" s="65" t="s">
        <v>2</v>
      </c>
      <c r="J10" s="67">
        <v>3.0779999999999998</v>
      </c>
    </row>
    <row r="11" spans="1:10" x14ac:dyDescent="0.4">
      <c r="A11" s="65" t="s">
        <v>20</v>
      </c>
      <c r="B11" s="69">
        <v>20.154</v>
      </c>
      <c r="C11" s="64"/>
      <c r="D11" s="65" t="s">
        <v>20</v>
      </c>
      <c r="E11" s="67">
        <v>20.120999999999999</v>
      </c>
      <c r="F11" s="64"/>
      <c r="G11" s="65" t="s">
        <v>20</v>
      </c>
      <c r="H11">
        <v>20.190000000000001</v>
      </c>
      <c r="I11" s="65" t="s">
        <v>249</v>
      </c>
      <c r="J11" s="67">
        <v>4.923</v>
      </c>
    </row>
    <row r="12" spans="1:10" x14ac:dyDescent="0.4">
      <c r="A12" s="65" t="s">
        <v>0</v>
      </c>
      <c r="B12" s="67">
        <v>8.5000000000000006E-2</v>
      </c>
      <c r="C12" s="64"/>
      <c r="D12" s="65" t="s">
        <v>0</v>
      </c>
      <c r="E12" s="67">
        <v>8.5000000000000006E-2</v>
      </c>
      <c r="F12" s="64"/>
      <c r="G12" s="65" t="s">
        <v>0</v>
      </c>
      <c r="H12" s="67">
        <v>8.5000000000000006E-2</v>
      </c>
      <c r="I12" s="64"/>
      <c r="J12" s="64"/>
    </row>
    <row r="13" spans="1:10" x14ac:dyDescent="0.4">
      <c r="A13" s="68" t="s">
        <v>1</v>
      </c>
      <c r="B13" s="67">
        <v>2.2709999999999999</v>
      </c>
      <c r="C13" s="64"/>
      <c r="D13" s="68" t="s">
        <v>1</v>
      </c>
      <c r="E13" s="67">
        <v>2.2709999999999999</v>
      </c>
      <c r="F13" s="64"/>
      <c r="G13" s="68" t="s">
        <v>1</v>
      </c>
      <c r="H13" s="67">
        <v>2.2709999999999999</v>
      </c>
      <c r="I13" s="64"/>
      <c r="J13" s="64"/>
    </row>
    <row r="15" spans="1:10" x14ac:dyDescent="0.4">
      <c r="A15" s="65" t="s">
        <v>45</v>
      </c>
      <c r="B15" s="66" t="s">
        <v>116</v>
      </c>
      <c r="C15" s="64"/>
      <c r="D15" s="65" t="s">
        <v>170</v>
      </c>
      <c r="E15" s="66" t="s">
        <v>116</v>
      </c>
      <c r="F15" s="64"/>
      <c r="G15" s="65" t="s">
        <v>168</v>
      </c>
      <c r="H15" s="66" t="s">
        <v>116</v>
      </c>
      <c r="I15" s="64"/>
      <c r="J15" s="64"/>
    </row>
    <row r="16" spans="1:10" x14ac:dyDescent="0.4">
      <c r="A16" s="65" t="s">
        <v>11</v>
      </c>
      <c r="B16" s="69"/>
      <c r="C16" s="64"/>
      <c r="D16" s="65" t="s">
        <v>11</v>
      </c>
      <c r="E16" s="67">
        <v>-3.6436999999999999</v>
      </c>
      <c r="F16" s="64"/>
      <c r="G16" s="65" t="s">
        <v>11</v>
      </c>
      <c r="H16" s="67">
        <v>-3.7393999999999998</v>
      </c>
      <c r="I16" s="65" t="s">
        <v>2</v>
      </c>
      <c r="J16" s="67">
        <v>2.2599999999999998</v>
      </c>
    </row>
    <row r="17" spans="1:15" x14ac:dyDescent="0.4">
      <c r="A17" s="65" t="s">
        <v>20</v>
      </c>
      <c r="B17" s="69"/>
      <c r="C17" s="64"/>
      <c r="D17" s="65" t="s">
        <v>20</v>
      </c>
      <c r="E17" s="67">
        <v>7.8150000000000004</v>
      </c>
      <c r="F17" s="64"/>
      <c r="G17" s="65" t="s">
        <v>20</v>
      </c>
      <c r="H17">
        <v>7.8940000000000001</v>
      </c>
      <c r="I17" s="65" t="s">
        <v>249</v>
      </c>
      <c r="J17" s="67">
        <v>3.57</v>
      </c>
    </row>
    <row r="18" spans="1:15" x14ac:dyDescent="0.4">
      <c r="A18" s="65" t="s">
        <v>0</v>
      </c>
      <c r="B18" s="67">
        <v>0.751</v>
      </c>
      <c r="C18" s="64"/>
      <c r="D18" s="65" t="s">
        <v>0</v>
      </c>
      <c r="E18" s="67">
        <v>0.751</v>
      </c>
      <c r="F18" s="64"/>
      <c r="G18" s="65" t="s">
        <v>0</v>
      </c>
      <c r="H18" s="67">
        <v>0.751</v>
      </c>
      <c r="I18" s="64"/>
      <c r="J18" s="64"/>
    </row>
    <row r="19" spans="1:15" x14ac:dyDescent="0.4">
      <c r="A19" s="68" t="s">
        <v>1</v>
      </c>
      <c r="B19" s="67">
        <v>2.2349999999999999</v>
      </c>
      <c r="C19" s="64"/>
      <c r="D19" s="68" t="s">
        <v>1</v>
      </c>
      <c r="E19" s="67">
        <v>2.2349999999999999</v>
      </c>
      <c r="F19" s="64"/>
      <c r="G19" s="68" t="s">
        <v>1</v>
      </c>
      <c r="H19" s="67">
        <v>2.2349999999999999</v>
      </c>
      <c r="I19" s="64"/>
      <c r="J19" s="64"/>
    </row>
    <row r="20" spans="1:15" x14ac:dyDescent="0.4">
      <c r="A20" s="64"/>
      <c r="B20" s="71"/>
      <c r="C20" s="64"/>
      <c r="D20" s="64"/>
      <c r="E20" s="71"/>
      <c r="F20" s="64"/>
      <c r="G20" s="64"/>
      <c r="H20" s="71"/>
      <c r="I20" s="64"/>
      <c r="J20" s="64"/>
    </row>
    <row r="21" spans="1:15" x14ac:dyDescent="0.4">
      <c r="A21" s="65" t="s">
        <v>45</v>
      </c>
      <c r="B21" s="66" t="s">
        <v>0</v>
      </c>
      <c r="C21" s="64"/>
      <c r="D21" s="65" t="s">
        <v>170</v>
      </c>
      <c r="E21" s="66" t="s">
        <v>0</v>
      </c>
      <c r="F21" s="64"/>
      <c r="G21" s="65" t="s">
        <v>168</v>
      </c>
      <c r="H21" s="66" t="s">
        <v>0</v>
      </c>
      <c r="I21" s="64"/>
      <c r="J21" s="64"/>
      <c r="L21" s="65" t="s">
        <v>279</v>
      </c>
      <c r="M21" s="66" t="s">
        <v>0</v>
      </c>
      <c r="O21" t="s">
        <v>277</v>
      </c>
    </row>
    <row r="22" spans="1:15" x14ac:dyDescent="0.4">
      <c r="A22" s="65" t="s">
        <v>11</v>
      </c>
      <c r="B22" s="66">
        <v>5.5224119999999995E-2</v>
      </c>
      <c r="C22" s="64"/>
      <c r="D22" s="65" t="s">
        <v>11</v>
      </c>
      <c r="E22" s="67">
        <v>0.42547056000000005</v>
      </c>
      <c r="F22" s="64"/>
      <c r="G22" s="65" t="s">
        <v>11</v>
      </c>
      <c r="H22" s="67">
        <v>0.10908804</v>
      </c>
      <c r="I22" s="65" t="s">
        <v>2</v>
      </c>
      <c r="J22" s="67">
        <v>1.49</v>
      </c>
      <c r="L22" s="65" t="s">
        <v>11</v>
      </c>
      <c r="M22" s="66">
        <v>-0.15655901999999999</v>
      </c>
      <c r="O22" t="s">
        <v>278</v>
      </c>
    </row>
    <row r="23" spans="1:15" x14ac:dyDescent="0.4">
      <c r="A23" s="65" t="s">
        <v>20</v>
      </c>
      <c r="B23" s="69">
        <v>5.8275808063739998</v>
      </c>
      <c r="C23" s="64"/>
      <c r="D23" s="65" t="s">
        <v>20</v>
      </c>
      <c r="E23" s="67">
        <v>6.0925650476840003</v>
      </c>
      <c r="F23" s="64"/>
      <c r="G23" s="65" t="s">
        <v>20</v>
      </c>
      <c r="H23">
        <v>5.8474176155000004</v>
      </c>
      <c r="I23" s="65" t="s">
        <v>249</v>
      </c>
      <c r="J23" s="67">
        <v>3.03</v>
      </c>
      <c r="L23" s="65" t="s">
        <v>20</v>
      </c>
      <c r="M23" s="69">
        <v>6.6229776379710001</v>
      </c>
    </row>
    <row r="24" spans="1:15" x14ac:dyDescent="0.4">
      <c r="A24" s="65" t="s">
        <v>0</v>
      </c>
      <c r="B24" s="67">
        <v>1.4430000000000001</v>
      </c>
      <c r="C24" s="64"/>
      <c r="D24" s="65" t="s">
        <v>0</v>
      </c>
      <c r="E24" s="67">
        <v>1.4430000000000001</v>
      </c>
      <c r="F24" s="64"/>
      <c r="G24" s="65" t="s">
        <v>0</v>
      </c>
      <c r="H24" s="67">
        <v>1.4430000000000001</v>
      </c>
      <c r="I24" s="64"/>
      <c r="J24" s="64"/>
      <c r="L24" s="65" t="s">
        <v>0</v>
      </c>
      <c r="M24" s="67">
        <v>1.4430000000000001</v>
      </c>
    </row>
    <row r="25" spans="1:15" x14ac:dyDescent="0.4">
      <c r="A25" s="68" t="s">
        <v>1</v>
      </c>
      <c r="B25" s="67">
        <v>2.4529999999999998</v>
      </c>
      <c r="C25" s="64"/>
      <c r="D25" s="68" t="s">
        <v>1</v>
      </c>
      <c r="E25" s="67">
        <v>2.4529999999999998</v>
      </c>
      <c r="F25" s="64"/>
      <c r="G25" s="68" t="s">
        <v>1</v>
      </c>
      <c r="H25" s="67">
        <v>2.4529999999999998</v>
      </c>
      <c r="I25" s="64"/>
      <c r="J25" s="64"/>
      <c r="L25" s="68" t="s">
        <v>1</v>
      </c>
      <c r="M25" s="67">
        <v>2.4529999999999998</v>
      </c>
    </row>
    <row r="27" spans="1:15" x14ac:dyDescent="0.4">
      <c r="A27" s="65" t="s">
        <v>45</v>
      </c>
      <c r="B27" s="66" t="s">
        <v>192</v>
      </c>
      <c r="C27" s="64"/>
      <c r="D27" s="65" t="s">
        <v>170</v>
      </c>
      <c r="E27" s="66" t="s">
        <v>192</v>
      </c>
      <c r="F27" s="64"/>
      <c r="G27" s="65" t="s">
        <v>168</v>
      </c>
      <c r="H27" s="66" t="s">
        <v>192</v>
      </c>
      <c r="I27" s="64"/>
      <c r="J27" s="64"/>
    </row>
    <row r="28" spans="1:15" x14ac:dyDescent="0.4">
      <c r="A28" s="65" t="s">
        <v>11</v>
      </c>
      <c r="B28" s="69">
        <v>-3.8298999999999999</v>
      </c>
      <c r="C28" s="64"/>
      <c r="D28" s="65" t="s">
        <v>11</v>
      </c>
      <c r="E28" s="67"/>
      <c r="F28" s="64"/>
      <c r="G28" s="65" t="s">
        <v>11</v>
      </c>
      <c r="H28" s="67">
        <v>-4.7061999999999999</v>
      </c>
      <c r="I28" s="65" t="s">
        <v>2</v>
      </c>
      <c r="J28" s="67">
        <v>2.5190000000000001</v>
      </c>
    </row>
    <row r="29" spans="1:15" x14ac:dyDescent="0.4">
      <c r="A29" s="65" t="s">
        <v>20</v>
      </c>
      <c r="B29" s="69">
        <v>7.2709999999999999</v>
      </c>
      <c r="C29" s="64"/>
      <c r="D29" s="65" t="s">
        <v>20</v>
      </c>
      <c r="E29" s="67"/>
      <c r="F29" s="64"/>
      <c r="G29" s="65" t="s">
        <v>20</v>
      </c>
      <c r="H29" s="64">
        <v>6.7229999999999999</v>
      </c>
      <c r="I29" s="65" t="s">
        <v>249</v>
      </c>
      <c r="J29" s="67">
        <v>2.4460000000000002</v>
      </c>
    </row>
    <row r="30" spans="1:15" x14ac:dyDescent="0.4">
      <c r="A30" s="65" t="s">
        <v>0</v>
      </c>
      <c r="B30" s="67">
        <v>0.39400000000000002</v>
      </c>
      <c r="C30" s="64"/>
      <c r="D30" s="65" t="s">
        <v>0</v>
      </c>
      <c r="E30" s="67">
        <v>0.39400000000000002</v>
      </c>
      <c r="F30" s="64"/>
      <c r="G30" s="65" t="s">
        <v>0</v>
      </c>
      <c r="H30" s="67">
        <v>0.39400000000000002</v>
      </c>
      <c r="I30" s="64"/>
      <c r="J30" s="64"/>
    </row>
    <row r="31" spans="1:15" x14ac:dyDescent="0.4">
      <c r="A31" s="68" t="s">
        <v>1</v>
      </c>
      <c r="B31" s="67">
        <v>2.7389999999999999</v>
      </c>
      <c r="C31" s="64"/>
      <c r="D31" s="68" t="s">
        <v>1</v>
      </c>
      <c r="E31" s="67">
        <v>2.7389999999999999</v>
      </c>
      <c r="F31" s="64"/>
      <c r="G31" s="68" t="s">
        <v>1</v>
      </c>
      <c r="H31" s="67">
        <v>2.7389999999999999</v>
      </c>
      <c r="J31" s="64"/>
    </row>
    <row r="33" spans="1:10" x14ac:dyDescent="0.4">
      <c r="A33" s="65" t="s">
        <v>45</v>
      </c>
      <c r="B33" s="66" t="s">
        <v>117</v>
      </c>
      <c r="C33" s="64"/>
      <c r="D33" s="65" t="s">
        <v>170</v>
      </c>
      <c r="E33" s="66" t="s">
        <v>117</v>
      </c>
      <c r="F33" s="64"/>
      <c r="G33" s="65" t="s">
        <v>168</v>
      </c>
      <c r="H33" s="66" t="s">
        <v>117</v>
      </c>
      <c r="I33" s="64"/>
      <c r="J33" s="64"/>
    </row>
    <row r="34" spans="1:10" x14ac:dyDescent="0.4">
      <c r="A34" s="65" t="s">
        <v>11</v>
      </c>
      <c r="B34" s="69">
        <v>-1.3116000000000001</v>
      </c>
      <c r="C34" s="64"/>
      <c r="D34" s="65" t="s">
        <v>11</v>
      </c>
      <c r="E34" s="67">
        <v>-1.3097000000000001</v>
      </c>
      <c r="F34" s="64"/>
      <c r="G34" s="65" t="s">
        <v>11</v>
      </c>
      <c r="H34" s="67">
        <v>-1.3122</v>
      </c>
      <c r="I34" s="65" t="s">
        <v>2</v>
      </c>
      <c r="J34" s="67">
        <v>3.7589999999999999</v>
      </c>
    </row>
    <row r="35" spans="1:10" x14ac:dyDescent="0.4">
      <c r="A35" s="65" t="s">
        <v>20</v>
      </c>
      <c r="B35" s="69">
        <v>36.247</v>
      </c>
      <c r="C35" s="64"/>
      <c r="D35" s="65" t="s">
        <v>20</v>
      </c>
      <c r="E35" s="67">
        <v>36.323999999999998</v>
      </c>
      <c r="F35" s="64"/>
      <c r="G35" s="65" t="s">
        <v>20</v>
      </c>
      <c r="H35">
        <f>74.234/2</f>
        <v>37.116999999999997</v>
      </c>
      <c r="I35" s="65" t="s">
        <v>249</v>
      </c>
      <c r="J35" s="67">
        <v>6.0650000000000004</v>
      </c>
    </row>
    <row r="36" spans="1:10" x14ac:dyDescent="0.4">
      <c r="A36" s="65" t="s">
        <v>0</v>
      </c>
      <c r="B36" s="67">
        <v>4.7E-2</v>
      </c>
      <c r="C36" s="64"/>
      <c r="D36" s="65" t="s">
        <v>0</v>
      </c>
      <c r="E36" s="67">
        <v>4.7E-2</v>
      </c>
      <c r="F36" s="64"/>
      <c r="G36" s="65" t="s">
        <v>0</v>
      </c>
      <c r="H36" s="67">
        <v>4.7E-2</v>
      </c>
      <c r="I36" s="64"/>
      <c r="J36" s="64"/>
    </row>
    <row r="37" spans="1:10" x14ac:dyDescent="0.4">
      <c r="A37" s="68" t="s">
        <v>1</v>
      </c>
      <c r="B37" s="67">
        <v>2.6</v>
      </c>
      <c r="C37" s="64"/>
      <c r="D37" s="68" t="s">
        <v>1</v>
      </c>
      <c r="E37" s="67">
        <v>2.6</v>
      </c>
      <c r="F37" s="64"/>
      <c r="G37" s="68" t="s">
        <v>1</v>
      </c>
      <c r="H37" s="67">
        <v>2.6</v>
      </c>
      <c r="J37" s="64"/>
    </row>
    <row r="39" spans="1:10" x14ac:dyDescent="0.4">
      <c r="A39" s="65" t="s">
        <v>45</v>
      </c>
      <c r="B39" s="66" t="s">
        <v>118</v>
      </c>
      <c r="C39" s="64"/>
      <c r="D39" s="65" t="s">
        <v>170</v>
      </c>
      <c r="E39" s="66" t="s">
        <v>118</v>
      </c>
      <c r="F39" s="64"/>
      <c r="G39" s="65" t="s">
        <v>168</v>
      </c>
      <c r="H39" s="66" t="s">
        <v>118</v>
      </c>
      <c r="I39" s="64"/>
      <c r="J39" s="64"/>
    </row>
    <row r="40" spans="1:10" x14ac:dyDescent="0.4">
      <c r="A40" s="65" t="s">
        <v>11</v>
      </c>
      <c r="B40" s="69">
        <v>-1.5829</v>
      </c>
      <c r="C40" s="64"/>
      <c r="D40" s="65" t="s">
        <v>11</v>
      </c>
      <c r="E40" s="67">
        <v>-1.5745</v>
      </c>
      <c r="F40" s="64"/>
      <c r="G40" s="65" t="s">
        <v>11</v>
      </c>
      <c r="H40" s="67">
        <v>-1.5908</v>
      </c>
      <c r="I40" s="65" t="s">
        <v>2</v>
      </c>
      <c r="J40" s="67">
        <v>3.2029999999999998</v>
      </c>
    </row>
    <row r="41" spans="1:10" x14ac:dyDescent="0.4">
      <c r="A41" s="65" t="s">
        <v>20</v>
      </c>
      <c r="B41" s="69">
        <v>22.866</v>
      </c>
      <c r="C41" s="64"/>
      <c r="D41" s="65" t="s">
        <v>20</v>
      </c>
      <c r="E41" s="67">
        <v>22.928000000000001</v>
      </c>
      <c r="F41" s="64"/>
      <c r="G41" s="65" t="s">
        <v>20</v>
      </c>
      <c r="H41">
        <v>22.774999999999999</v>
      </c>
      <c r="I41" s="65" t="s">
        <v>249</v>
      </c>
      <c r="J41" s="67">
        <v>5.1269999999999998</v>
      </c>
    </row>
    <row r="42" spans="1:10" x14ac:dyDescent="0.4">
      <c r="A42" s="65" t="s">
        <v>0</v>
      </c>
      <c r="B42" s="67">
        <v>0.217</v>
      </c>
      <c r="C42" s="64"/>
      <c r="D42" s="65" t="s">
        <v>0</v>
      </c>
      <c r="E42" s="67">
        <v>0.217</v>
      </c>
      <c r="F42" s="64"/>
      <c r="G42" s="65" t="s">
        <v>0</v>
      </c>
      <c r="H42" s="67">
        <v>0.217</v>
      </c>
      <c r="I42" s="64"/>
      <c r="J42" s="64"/>
    </row>
    <row r="43" spans="1:10" x14ac:dyDescent="0.4">
      <c r="A43" s="68" t="s">
        <v>1</v>
      </c>
      <c r="B43" s="67">
        <v>2.895</v>
      </c>
      <c r="C43" s="64"/>
      <c r="D43" s="68" t="s">
        <v>1</v>
      </c>
      <c r="E43" s="67">
        <v>2.895</v>
      </c>
      <c r="F43" s="64"/>
      <c r="G43" s="68" t="s">
        <v>1</v>
      </c>
      <c r="H43" s="67">
        <v>2.895</v>
      </c>
      <c r="J43" s="64"/>
    </row>
    <row r="45" spans="1:10" x14ac:dyDescent="0.4">
      <c r="A45" s="65" t="s">
        <v>45</v>
      </c>
      <c r="B45" s="66" t="s">
        <v>119</v>
      </c>
      <c r="C45" s="64"/>
      <c r="D45" s="65" t="s">
        <v>170</v>
      </c>
      <c r="E45" s="66" t="s">
        <v>119</v>
      </c>
      <c r="F45" s="64"/>
      <c r="G45" s="65" t="s">
        <v>168</v>
      </c>
      <c r="H45" s="66" t="s">
        <v>119</v>
      </c>
      <c r="I45" s="64"/>
      <c r="J45" s="64"/>
    </row>
    <row r="46" spans="1:10" x14ac:dyDescent="0.4">
      <c r="A46" s="65" t="s">
        <v>11</v>
      </c>
      <c r="B46" s="69">
        <v>-3.7456</v>
      </c>
      <c r="C46" s="64"/>
      <c r="D46" s="65" t="s">
        <v>11</v>
      </c>
      <c r="E46" s="70">
        <v>-3.6530999999999998</v>
      </c>
      <c r="F46" s="64"/>
      <c r="G46" s="65" t="s">
        <v>11</v>
      </c>
      <c r="H46" s="67"/>
      <c r="I46" s="65" t="s">
        <v>2</v>
      </c>
      <c r="J46" s="67"/>
    </row>
    <row r="47" spans="1:10" x14ac:dyDescent="0.4">
      <c r="A47" s="65" t="s">
        <v>20</v>
      </c>
      <c r="B47" s="69">
        <v>16.472000000000001</v>
      </c>
      <c r="C47" s="64"/>
      <c r="D47" s="65" t="s">
        <v>20</v>
      </c>
      <c r="E47" s="67">
        <v>16.701000000000001</v>
      </c>
      <c r="F47" s="64"/>
      <c r="G47" s="65" t="s">
        <v>20</v>
      </c>
      <c r="I47" s="65" t="s">
        <v>249</v>
      </c>
      <c r="J47" s="67"/>
    </row>
    <row r="48" spans="1:10" x14ac:dyDescent="0.4">
      <c r="A48" s="65" t="s">
        <v>0</v>
      </c>
      <c r="B48" s="67">
        <v>0.46100000000000002</v>
      </c>
      <c r="C48" s="64"/>
      <c r="D48" s="65" t="s">
        <v>0</v>
      </c>
      <c r="E48" s="67">
        <v>0.46100000000000002</v>
      </c>
      <c r="F48" s="64"/>
      <c r="G48" s="65" t="s">
        <v>0</v>
      </c>
      <c r="H48" s="67"/>
      <c r="I48" s="64"/>
      <c r="J48" s="64"/>
    </row>
    <row r="49" spans="1:10" x14ac:dyDescent="0.4">
      <c r="A49" s="68" t="s">
        <v>1</v>
      </c>
      <c r="B49" s="67">
        <v>3.4079999999999999</v>
      </c>
      <c r="C49" s="64"/>
      <c r="D49" s="68" t="s">
        <v>1</v>
      </c>
      <c r="E49" s="67">
        <v>3.4079999999999999</v>
      </c>
      <c r="F49" s="64"/>
      <c r="G49" s="68" t="s">
        <v>1</v>
      </c>
      <c r="H49" s="67"/>
      <c r="J49" s="64"/>
    </row>
    <row r="51" spans="1:10" x14ac:dyDescent="0.4">
      <c r="A51" s="65" t="s">
        <v>45</v>
      </c>
      <c r="B51" s="66" t="s">
        <v>120</v>
      </c>
      <c r="C51" s="64"/>
      <c r="D51" s="65" t="s">
        <v>170</v>
      </c>
      <c r="E51" s="66" t="s">
        <v>120</v>
      </c>
      <c r="F51" s="64"/>
      <c r="G51" s="65" t="s">
        <v>168</v>
      </c>
      <c r="H51" s="66" t="s">
        <v>120</v>
      </c>
      <c r="I51" s="64"/>
      <c r="J51" s="64"/>
    </row>
    <row r="52" spans="1:10" x14ac:dyDescent="0.4">
      <c r="A52" s="65" t="s">
        <v>11</v>
      </c>
      <c r="B52" s="69">
        <v>-4.8937999999999997</v>
      </c>
      <c r="C52" s="64"/>
      <c r="D52" s="65" t="s">
        <v>11</v>
      </c>
      <c r="E52" s="50">
        <v>-4.8997999999999999</v>
      </c>
      <c r="F52" s="64"/>
      <c r="G52" s="65" t="s">
        <v>11</v>
      </c>
      <c r="H52" s="50">
        <v>-4.9123999999999999</v>
      </c>
      <c r="I52" s="65" t="s">
        <v>2</v>
      </c>
      <c r="J52" s="67">
        <v>2.6389999999999998</v>
      </c>
    </row>
    <row r="53" spans="1:10" x14ac:dyDescent="0.4">
      <c r="A53" s="65" t="s">
        <v>20</v>
      </c>
      <c r="B53" s="69">
        <v>14.484</v>
      </c>
      <c r="C53" s="64"/>
      <c r="D53" s="65" t="s">
        <v>20</v>
      </c>
      <c r="E53" s="67">
        <v>14.776</v>
      </c>
      <c r="F53" s="64"/>
      <c r="G53" s="65" t="s">
        <v>20</v>
      </c>
      <c r="H53" s="1">
        <v>14.371499999999999</v>
      </c>
      <c r="I53" s="65" t="s">
        <v>249</v>
      </c>
      <c r="J53" s="67">
        <v>4.7640000000000002</v>
      </c>
    </row>
    <row r="54" spans="1:10" x14ac:dyDescent="0.4">
      <c r="A54" s="65" t="s">
        <v>0</v>
      </c>
      <c r="B54" s="67">
        <v>0.52900000000000003</v>
      </c>
      <c r="C54" s="64"/>
      <c r="D54" s="65" t="s">
        <v>0</v>
      </c>
      <c r="E54" s="67">
        <v>0.52900000000000003</v>
      </c>
      <c r="F54" s="64"/>
      <c r="G54" s="65" t="s">
        <v>0</v>
      </c>
      <c r="H54" s="67">
        <v>0.52900000000000003</v>
      </c>
      <c r="I54" s="64"/>
      <c r="J54" s="64"/>
    </row>
    <row r="55" spans="1:10" x14ac:dyDescent="0.4">
      <c r="A55" s="68" t="s">
        <v>1</v>
      </c>
      <c r="B55" s="67">
        <v>3.1389999999999998</v>
      </c>
      <c r="C55" s="64"/>
      <c r="D55" s="68" t="s">
        <v>1</v>
      </c>
      <c r="E55" s="67">
        <v>3.1389999999999998</v>
      </c>
      <c r="F55" s="64"/>
      <c r="G55" s="68" t="s">
        <v>1</v>
      </c>
      <c r="H55" s="67">
        <v>3.1389999999999998</v>
      </c>
      <c r="J55" s="64"/>
    </row>
    <row r="57" spans="1:10" x14ac:dyDescent="0.4">
      <c r="A57" s="65" t="s">
        <v>45</v>
      </c>
      <c r="B57" s="66" t="s">
        <v>223</v>
      </c>
      <c r="C57" s="64"/>
      <c r="D57" s="65" t="s">
        <v>170</v>
      </c>
      <c r="E57" s="66" t="s">
        <v>223</v>
      </c>
      <c r="F57" s="64"/>
      <c r="G57" s="65" t="s">
        <v>168</v>
      </c>
      <c r="H57" s="66" t="s">
        <v>223</v>
      </c>
      <c r="I57" s="64"/>
      <c r="J57" s="64"/>
    </row>
    <row r="58" spans="1:10" x14ac:dyDescent="0.4">
      <c r="A58" s="65" t="s">
        <v>11</v>
      </c>
      <c r="B58" s="69">
        <v>-1.8955</v>
      </c>
      <c r="C58" s="64"/>
      <c r="D58" s="65" t="s">
        <v>11</v>
      </c>
      <c r="E58" s="50"/>
      <c r="F58" s="64"/>
      <c r="G58" s="65" t="s">
        <v>11</v>
      </c>
      <c r="H58" s="50"/>
      <c r="I58" s="65" t="s">
        <v>2</v>
      </c>
      <c r="J58" s="67"/>
    </row>
    <row r="59" spans="1:10" x14ac:dyDescent="0.4">
      <c r="A59" s="65" t="s">
        <v>20</v>
      </c>
      <c r="B59" s="69">
        <v>122.02500000000001</v>
      </c>
      <c r="C59" s="64"/>
      <c r="D59" s="65" t="s">
        <v>20</v>
      </c>
      <c r="E59" s="67"/>
      <c r="F59" s="64"/>
      <c r="G59" s="65" t="s">
        <v>20</v>
      </c>
      <c r="H59" s="1"/>
      <c r="I59" s="65" t="s">
        <v>249</v>
      </c>
      <c r="J59" s="67"/>
    </row>
    <row r="60" spans="1:10" x14ac:dyDescent="0.4">
      <c r="A60" s="65" t="s">
        <v>0</v>
      </c>
      <c r="B60" s="67">
        <v>0.36599999999999999</v>
      </c>
      <c r="C60" s="64"/>
      <c r="D60" s="65" t="s">
        <v>0</v>
      </c>
      <c r="E60" s="67">
        <v>0.36599999999999999</v>
      </c>
      <c r="F60" s="64"/>
      <c r="G60" s="65" t="s">
        <v>0</v>
      </c>
      <c r="H60" s="67">
        <v>0.36599999999999999</v>
      </c>
      <c r="I60" s="64"/>
      <c r="J60" s="64"/>
    </row>
    <row r="61" spans="1:10" x14ac:dyDescent="0.4">
      <c r="A61" s="68" t="s">
        <v>1</v>
      </c>
      <c r="B61" s="67">
        <v>3.1509999999999998</v>
      </c>
      <c r="C61" s="64"/>
      <c r="D61" s="68" t="s">
        <v>1</v>
      </c>
      <c r="E61" s="67">
        <v>3.1509999999999998</v>
      </c>
      <c r="F61" s="64"/>
      <c r="G61" s="68" t="s">
        <v>1</v>
      </c>
      <c r="H61" s="67">
        <v>3.1509999999999998</v>
      </c>
      <c r="J61" s="64"/>
    </row>
    <row r="63" spans="1:10" x14ac:dyDescent="0.4">
      <c r="A63" s="65" t="s">
        <v>45</v>
      </c>
      <c r="B63" s="66" t="s">
        <v>225</v>
      </c>
      <c r="C63" s="64"/>
      <c r="D63" s="65" t="s">
        <v>170</v>
      </c>
      <c r="E63" s="66" t="s">
        <v>225</v>
      </c>
      <c r="F63" s="64"/>
      <c r="G63" s="65" t="s">
        <v>168</v>
      </c>
      <c r="H63" s="66" t="s">
        <v>225</v>
      </c>
      <c r="I63" s="64"/>
      <c r="J63" s="64"/>
    </row>
    <row r="64" spans="1:10" x14ac:dyDescent="0.4">
      <c r="A64" s="65" t="s">
        <v>11</v>
      </c>
      <c r="B64" s="69">
        <v>-2.8351999999999999</v>
      </c>
      <c r="C64" s="64"/>
      <c r="D64" s="65" t="s">
        <v>11</v>
      </c>
      <c r="E64" s="50">
        <v>-2.9990000000000001</v>
      </c>
      <c r="F64" s="64"/>
      <c r="G64" s="65" t="s">
        <v>11</v>
      </c>
      <c r="H64" s="50"/>
      <c r="I64" s="65" t="s">
        <v>2</v>
      </c>
      <c r="J64" s="67"/>
    </row>
    <row r="65" spans="1:10" x14ac:dyDescent="0.4">
      <c r="A65" s="65" t="s">
        <v>20</v>
      </c>
      <c r="B65" s="69">
        <v>15.852</v>
      </c>
      <c r="C65" s="64"/>
      <c r="D65" s="65" t="s">
        <v>20</v>
      </c>
      <c r="E65" s="67">
        <v>15.795999999999999</v>
      </c>
      <c r="F65" s="64"/>
      <c r="G65" s="65" t="s">
        <v>20</v>
      </c>
      <c r="H65" s="1"/>
      <c r="I65" s="65" t="s">
        <v>249</v>
      </c>
      <c r="J65" s="67"/>
    </row>
    <row r="66" spans="1:10" x14ac:dyDescent="0.4">
      <c r="A66" s="65" t="s">
        <v>0</v>
      </c>
      <c r="B66" s="67">
        <v>0.20599999999999999</v>
      </c>
      <c r="C66" s="64"/>
      <c r="D66" s="65" t="s">
        <v>0</v>
      </c>
      <c r="E66" s="67">
        <v>0.20599999999999999</v>
      </c>
      <c r="F66" s="64"/>
      <c r="G66" s="65" t="s">
        <v>0</v>
      </c>
      <c r="H66" s="67">
        <v>0.20599999999999999</v>
      </c>
      <c r="I66" s="64"/>
      <c r="J66" s="64"/>
    </row>
    <row r="67" spans="1:10" x14ac:dyDescent="0.4">
      <c r="A67" s="68" t="s">
        <v>1</v>
      </c>
      <c r="B67" s="67">
        <v>2.899</v>
      </c>
      <c r="C67" s="64"/>
      <c r="D67" s="68" t="s">
        <v>1</v>
      </c>
      <c r="E67" s="67">
        <v>2.899</v>
      </c>
      <c r="F67" s="64"/>
      <c r="G67" s="68" t="s">
        <v>1</v>
      </c>
      <c r="H67" s="67">
        <v>2.899</v>
      </c>
      <c r="J67" s="64"/>
    </row>
    <row r="69" spans="1:10" x14ac:dyDescent="0.4">
      <c r="A69" s="65" t="s">
        <v>45</v>
      </c>
      <c r="B69" s="66" t="s">
        <v>121</v>
      </c>
      <c r="C69" s="64"/>
      <c r="D69" s="65" t="s">
        <v>170</v>
      </c>
      <c r="E69" s="66" t="s">
        <v>121</v>
      </c>
      <c r="F69" s="64"/>
      <c r="G69" s="65" t="s">
        <v>168</v>
      </c>
      <c r="H69" s="66" t="s">
        <v>121</v>
      </c>
      <c r="I69" s="64"/>
      <c r="J69" s="64"/>
    </row>
    <row r="70" spans="1:10" x14ac:dyDescent="0.4">
      <c r="A70" s="65" t="s">
        <v>11</v>
      </c>
      <c r="B70" s="69">
        <v>-1.0981000000000001</v>
      </c>
      <c r="C70" s="64"/>
      <c r="D70" s="65" t="s">
        <v>11</v>
      </c>
      <c r="E70" s="70">
        <v>-1.081</v>
      </c>
      <c r="F70" s="64"/>
      <c r="G70" s="65" t="s">
        <v>11</v>
      </c>
      <c r="H70" s="50">
        <v>-1.0988</v>
      </c>
      <c r="I70" s="65" t="s">
        <v>2</v>
      </c>
      <c r="J70" s="67">
        <v>4.758</v>
      </c>
    </row>
    <row r="71" spans="1:10" x14ac:dyDescent="0.4">
      <c r="A71" s="65" t="s">
        <v>20</v>
      </c>
      <c r="B71" s="69">
        <v>73.709999999999994</v>
      </c>
      <c r="C71" s="64"/>
      <c r="D71" s="65" t="s">
        <v>20</v>
      </c>
      <c r="E71" s="67">
        <v>72.853999999999999</v>
      </c>
      <c r="F71" s="64"/>
      <c r="G71" s="65" t="s">
        <v>20</v>
      </c>
      <c r="H71" s="1">
        <v>74.375</v>
      </c>
      <c r="I71" s="65" t="s">
        <v>249</v>
      </c>
      <c r="J71" s="67">
        <v>7.5869999999999997</v>
      </c>
    </row>
    <row r="72" spans="1:10" x14ac:dyDescent="0.4">
      <c r="A72" s="65" t="s">
        <v>0</v>
      </c>
      <c r="B72" s="67">
        <v>2.1999999999999999E-2</v>
      </c>
      <c r="C72" s="64"/>
      <c r="D72" s="65" t="s">
        <v>0</v>
      </c>
      <c r="E72" s="67">
        <v>2.1999999999999999E-2</v>
      </c>
      <c r="F72" s="64"/>
      <c r="G72" s="65" t="s">
        <v>0</v>
      </c>
      <c r="H72" s="67">
        <v>2.1999999999999999E-2</v>
      </c>
      <c r="I72" s="64"/>
      <c r="J72" s="64"/>
    </row>
    <row r="73" spans="1:10" x14ac:dyDescent="0.4">
      <c r="A73" s="68" t="s">
        <v>1</v>
      </c>
      <c r="B73" s="67">
        <v>2.6669999999999998</v>
      </c>
      <c r="C73" s="64"/>
      <c r="D73" s="68" t="s">
        <v>1</v>
      </c>
      <c r="E73" s="67">
        <v>2.6669999999999998</v>
      </c>
      <c r="F73" s="64"/>
      <c r="G73" s="68" t="s">
        <v>1</v>
      </c>
      <c r="H73" s="67">
        <v>2.6669999999999998</v>
      </c>
      <c r="J73" s="64"/>
    </row>
    <row r="75" spans="1:10" x14ac:dyDescent="0.4">
      <c r="A75" s="65" t="s">
        <v>45</v>
      </c>
      <c r="B75" s="66" t="s">
        <v>122</v>
      </c>
      <c r="C75" s="64"/>
      <c r="D75" s="65" t="s">
        <v>170</v>
      </c>
      <c r="E75" s="66" t="s">
        <v>122</v>
      </c>
      <c r="F75" s="64"/>
      <c r="G75" s="65" t="s">
        <v>168</v>
      </c>
      <c r="H75" s="66" t="s">
        <v>122</v>
      </c>
      <c r="I75" s="64"/>
      <c r="J75" s="64"/>
    </row>
    <row r="76" spans="1:10" x14ac:dyDescent="0.4">
      <c r="A76" s="65" t="s">
        <v>11</v>
      </c>
      <c r="B76" s="69">
        <v>-1.9984999999999999</v>
      </c>
      <c r="C76" s="64"/>
      <c r="D76" s="65" t="s">
        <v>11</v>
      </c>
      <c r="E76" s="50">
        <v>-1.982</v>
      </c>
      <c r="F76" s="64"/>
      <c r="G76" s="65" t="s">
        <v>11</v>
      </c>
      <c r="H76" s="50">
        <v>-1.9995000000000001</v>
      </c>
      <c r="I76" s="65" t="s">
        <v>2</v>
      </c>
      <c r="J76" s="67">
        <v>3.8969999999999998</v>
      </c>
    </row>
    <row r="77" spans="1:10" x14ac:dyDescent="0.4">
      <c r="A77" s="65" t="s">
        <v>20</v>
      </c>
      <c r="B77" s="69">
        <v>41.761000000000003</v>
      </c>
      <c r="C77" s="64"/>
      <c r="D77" s="65" t="s">
        <v>20</v>
      </c>
      <c r="E77" s="67">
        <v>42.171999999999997</v>
      </c>
      <c r="F77" s="64"/>
      <c r="G77" s="65" t="s">
        <v>20</v>
      </c>
      <c r="H77" s="1">
        <v>42.415500000000002</v>
      </c>
      <c r="I77" s="65" t="s">
        <v>249</v>
      </c>
      <c r="J77" s="67">
        <v>6.4509999999999996</v>
      </c>
    </row>
    <row r="78" spans="1:10" x14ac:dyDescent="0.4">
      <c r="A78" s="65" t="s">
        <v>0</v>
      </c>
      <c r="B78" s="67">
        <v>0.105</v>
      </c>
      <c r="C78" s="64"/>
      <c r="D78" s="65" t="s">
        <v>0</v>
      </c>
      <c r="E78" s="67">
        <v>0.105</v>
      </c>
      <c r="F78" s="64"/>
      <c r="G78" s="65" t="s">
        <v>0</v>
      </c>
      <c r="H78" s="67">
        <v>0.105</v>
      </c>
      <c r="I78" s="64"/>
      <c r="J78" s="64"/>
    </row>
    <row r="79" spans="1:10" x14ac:dyDescent="0.4">
      <c r="A79" s="68" t="s">
        <v>1</v>
      </c>
      <c r="B79" s="67">
        <v>2.173</v>
      </c>
      <c r="C79" s="64"/>
      <c r="D79" s="68" t="s">
        <v>1</v>
      </c>
      <c r="E79" s="67">
        <v>2.173</v>
      </c>
      <c r="F79" s="64"/>
      <c r="G79" s="68" t="s">
        <v>1</v>
      </c>
      <c r="H79" s="67">
        <v>2.173</v>
      </c>
      <c r="J79" s="64"/>
    </row>
    <row r="81" spans="1:10" x14ac:dyDescent="0.4">
      <c r="A81" s="65" t="s">
        <v>45</v>
      </c>
      <c r="B81" s="66" t="s">
        <v>188</v>
      </c>
      <c r="C81" s="64"/>
      <c r="D81" s="65" t="s">
        <v>170</v>
      </c>
      <c r="E81" s="66" t="s">
        <v>188</v>
      </c>
      <c r="F81" s="64"/>
      <c r="G81" s="65" t="s">
        <v>168</v>
      </c>
      <c r="H81" s="66" t="s">
        <v>188</v>
      </c>
      <c r="I81" s="64"/>
      <c r="J81" s="64"/>
    </row>
    <row r="82" spans="1:10" x14ac:dyDescent="0.4">
      <c r="A82" s="65" t="s">
        <v>11</v>
      </c>
      <c r="B82" s="69">
        <v>-6.2832999999999997</v>
      </c>
      <c r="C82" s="64"/>
      <c r="D82" s="65" t="s">
        <v>11</v>
      </c>
      <c r="E82" s="50">
        <v>-6.2286999999999999</v>
      </c>
      <c r="F82" s="64"/>
      <c r="G82" s="65" t="s">
        <v>11</v>
      </c>
      <c r="H82" s="50">
        <v>-6.3324999999999996</v>
      </c>
      <c r="I82" s="65" t="s">
        <v>2</v>
      </c>
      <c r="J82" s="67">
        <v>3.319</v>
      </c>
    </row>
    <row r="83" spans="1:10" x14ac:dyDescent="0.4">
      <c r="A83" s="65" t="s">
        <v>20</v>
      </c>
      <c r="B83" s="69">
        <v>24.635999999999999</v>
      </c>
      <c r="C83" s="64"/>
      <c r="D83" s="65" t="s">
        <v>20</v>
      </c>
      <c r="E83" s="67">
        <v>24.864999999999998</v>
      </c>
      <c r="F83" s="64"/>
      <c r="G83" s="65" t="s">
        <v>20</v>
      </c>
      <c r="H83">
        <f>49.388/2</f>
        <v>24.693999999999999</v>
      </c>
      <c r="I83" s="65" t="s">
        <v>249</v>
      </c>
      <c r="J83" s="67">
        <v>5.1779999999999999</v>
      </c>
    </row>
    <row r="84" spans="1:10" x14ac:dyDescent="0.4">
      <c r="A84" s="65" t="s">
        <v>0</v>
      </c>
      <c r="B84" s="67">
        <v>0.32600000000000001</v>
      </c>
      <c r="C84" s="64"/>
      <c r="D84" s="65" t="s">
        <v>0</v>
      </c>
      <c r="E84" s="67">
        <v>0.32600000000000001</v>
      </c>
      <c r="F84" s="64"/>
      <c r="G84" s="65" t="s">
        <v>0</v>
      </c>
      <c r="H84" s="67">
        <v>0.32600000000000001</v>
      </c>
      <c r="I84" s="64"/>
      <c r="J84" s="64"/>
    </row>
    <row r="85" spans="1:10" x14ac:dyDescent="0.4">
      <c r="A85" s="68" t="s">
        <v>1</v>
      </c>
      <c r="B85" s="67">
        <v>2.2559999999999998</v>
      </c>
      <c r="C85" s="64"/>
      <c r="D85" s="68" t="s">
        <v>1</v>
      </c>
      <c r="E85" s="67">
        <v>2.2559999999999998</v>
      </c>
      <c r="F85" s="64"/>
      <c r="G85" s="68" t="s">
        <v>1</v>
      </c>
      <c r="H85" s="67">
        <v>2.2559999999999998</v>
      </c>
      <c r="J85" s="64"/>
    </row>
    <row r="87" spans="1:10" x14ac:dyDescent="0.4">
      <c r="A87" s="65" t="s">
        <v>45</v>
      </c>
      <c r="B87" s="66" t="s">
        <v>123</v>
      </c>
      <c r="C87" s="64"/>
      <c r="D87" s="65" t="s">
        <v>170</v>
      </c>
      <c r="E87" s="66" t="s">
        <v>123</v>
      </c>
      <c r="F87" s="64"/>
      <c r="G87" s="65" t="s">
        <v>168</v>
      </c>
      <c r="H87" s="66" t="s">
        <v>123</v>
      </c>
      <c r="I87" s="64"/>
      <c r="J87" s="64"/>
    </row>
    <row r="88" spans="1:10" x14ac:dyDescent="0.4">
      <c r="A88" s="65" t="s">
        <v>11</v>
      </c>
      <c r="B88" s="69">
        <v>-7.8334999999999999</v>
      </c>
      <c r="C88" s="64"/>
      <c r="D88" s="65" t="s">
        <v>11</v>
      </c>
      <c r="E88" s="50">
        <v>-7.7835000000000001</v>
      </c>
      <c r="F88" s="64"/>
      <c r="G88" s="65" t="s">
        <v>11</v>
      </c>
      <c r="H88" s="50">
        <v>-7.8910999999999998</v>
      </c>
      <c r="I88" s="65" t="s">
        <v>2</v>
      </c>
      <c r="J88" s="67">
        <v>2.9340000000000002</v>
      </c>
    </row>
    <row r="89" spans="1:10" x14ac:dyDescent="0.4">
      <c r="A89" s="65" t="s">
        <v>20</v>
      </c>
      <c r="B89" s="69">
        <v>17.344999999999999</v>
      </c>
      <c r="C89" s="64"/>
      <c r="D89" s="65" t="s">
        <v>20</v>
      </c>
      <c r="E89" s="67">
        <v>17.187999999999999</v>
      </c>
      <c r="F89" s="64"/>
      <c r="G89" s="65" t="s">
        <v>20</v>
      </c>
      <c r="H89" s="1">
        <f>34.714/2</f>
        <v>17.356999999999999</v>
      </c>
      <c r="I89" s="65" t="s">
        <v>249</v>
      </c>
      <c r="J89" s="67">
        <v>4.657</v>
      </c>
    </row>
    <row r="90" spans="1:10" x14ac:dyDescent="0.4">
      <c r="A90" s="65" t="s">
        <v>0</v>
      </c>
      <c r="B90" s="67">
        <v>0.68100000000000005</v>
      </c>
      <c r="C90" s="64"/>
      <c r="D90" s="65" t="s">
        <v>0</v>
      </c>
      <c r="E90" s="67">
        <v>0.68100000000000005</v>
      </c>
      <c r="F90" s="64"/>
      <c r="G90" s="65" t="s">
        <v>0</v>
      </c>
      <c r="H90" s="67">
        <v>0.68100000000000005</v>
      </c>
      <c r="I90" s="64"/>
      <c r="J90" s="64"/>
    </row>
    <row r="91" spans="1:10" x14ac:dyDescent="0.4">
      <c r="A91" s="68" t="s">
        <v>1</v>
      </c>
      <c r="B91" s="67">
        <v>2.524</v>
      </c>
      <c r="C91" s="64"/>
      <c r="D91" s="68" t="s">
        <v>1</v>
      </c>
      <c r="E91" s="67">
        <v>2.524</v>
      </c>
      <c r="F91" s="64"/>
      <c r="G91" s="68" t="s">
        <v>1</v>
      </c>
      <c r="H91" s="67">
        <v>2.524</v>
      </c>
      <c r="J91" s="64"/>
    </row>
    <row r="93" spans="1:10" x14ac:dyDescent="0.4">
      <c r="A93" s="65" t="s">
        <v>45</v>
      </c>
      <c r="B93" s="66" t="s">
        <v>124</v>
      </c>
      <c r="C93" s="64"/>
      <c r="D93" s="65" t="s">
        <v>170</v>
      </c>
      <c r="E93" s="66" t="s">
        <v>124</v>
      </c>
      <c r="F93" s="64"/>
      <c r="G93" s="65" t="s">
        <v>168</v>
      </c>
      <c r="H93" s="66" t="s">
        <v>124</v>
      </c>
      <c r="I93" s="64"/>
      <c r="J93" s="64"/>
    </row>
    <row r="94" spans="1:10" x14ac:dyDescent="0.4">
      <c r="A94" s="65" t="s">
        <v>11</v>
      </c>
      <c r="B94" s="69">
        <v>-8.8367000000000004</v>
      </c>
      <c r="C94" s="64"/>
      <c r="D94" s="65" t="s">
        <v>11</v>
      </c>
      <c r="E94" s="50">
        <v>-9.0823999999999998</v>
      </c>
      <c r="F94" s="64"/>
      <c r="G94" s="65" t="s">
        <v>11</v>
      </c>
      <c r="H94" s="50"/>
      <c r="I94" s="65" t="s">
        <v>2</v>
      </c>
      <c r="J94" s="67"/>
    </row>
    <row r="95" spans="1:10" x14ac:dyDescent="0.4">
      <c r="A95" s="65" t="s">
        <v>20</v>
      </c>
      <c r="B95" s="69">
        <v>13.926</v>
      </c>
      <c r="C95" s="64"/>
      <c r="D95" s="65" t="s">
        <v>20</v>
      </c>
      <c r="E95" s="67">
        <v>13.4</v>
      </c>
      <c r="F95" s="64"/>
      <c r="G95" s="65" t="s">
        <v>20</v>
      </c>
      <c r="H95" s="1"/>
      <c r="I95" s="65" t="s">
        <v>249</v>
      </c>
      <c r="J95" s="67"/>
    </row>
    <row r="96" spans="1:10" x14ac:dyDescent="0.4">
      <c r="A96" s="65" t="s">
        <v>0</v>
      </c>
      <c r="B96" s="67">
        <v>1.1020000000000001</v>
      </c>
      <c r="C96" s="64"/>
      <c r="D96" s="65" t="s">
        <v>0</v>
      </c>
      <c r="E96" s="67">
        <v>1.1020000000000001</v>
      </c>
      <c r="F96" s="64"/>
      <c r="G96" s="65" t="s">
        <v>0</v>
      </c>
      <c r="H96" s="67">
        <v>1.1020000000000001</v>
      </c>
      <c r="I96" s="64"/>
      <c r="J96" s="64"/>
    </row>
    <row r="97" spans="1:10" x14ac:dyDescent="0.4">
      <c r="A97" s="68" t="s">
        <v>1</v>
      </c>
      <c r="B97" s="67">
        <v>2.726</v>
      </c>
      <c r="C97" s="64"/>
      <c r="D97" s="68" t="s">
        <v>1</v>
      </c>
      <c r="E97" s="67">
        <v>2.726</v>
      </c>
      <c r="F97" s="64"/>
      <c r="G97" s="68" t="s">
        <v>1</v>
      </c>
      <c r="H97" s="67">
        <v>2.726</v>
      </c>
      <c r="J97" s="64"/>
    </row>
    <row r="99" spans="1:10" x14ac:dyDescent="0.4">
      <c r="A99" s="65" t="s">
        <v>45</v>
      </c>
      <c r="B99" s="66" t="s">
        <v>125</v>
      </c>
      <c r="C99" s="64"/>
      <c r="D99" s="65" t="s">
        <v>170</v>
      </c>
      <c r="E99" s="66" t="s">
        <v>125</v>
      </c>
      <c r="F99" s="64"/>
      <c r="G99" s="65" t="s">
        <v>168</v>
      </c>
      <c r="H99" s="66" t="s">
        <v>125</v>
      </c>
      <c r="I99" s="64"/>
      <c r="J99" s="64"/>
    </row>
    <row r="100" spans="1:10" x14ac:dyDescent="0.4">
      <c r="A100" s="65" t="s">
        <v>11</v>
      </c>
      <c r="B100" s="50">
        <v>-9.2486999999999995</v>
      </c>
      <c r="C100" s="64"/>
      <c r="D100" s="65" t="s">
        <v>11</v>
      </c>
      <c r="E100" s="50">
        <v>-9.6530000000000005</v>
      </c>
      <c r="F100" s="64"/>
      <c r="G100" s="65" t="s">
        <v>11</v>
      </c>
      <c r="H100" s="50">
        <v>-9.2326999999999995</v>
      </c>
      <c r="I100" s="65" t="s">
        <v>2</v>
      </c>
      <c r="J100" s="67">
        <v>2.4910000000000001</v>
      </c>
    </row>
    <row r="101" spans="1:10" x14ac:dyDescent="0.4">
      <c r="A101" s="65" t="s">
        <v>20</v>
      </c>
      <c r="B101" s="69">
        <v>11.903</v>
      </c>
      <c r="C101" s="64"/>
      <c r="D101" s="65" t="s">
        <v>20</v>
      </c>
      <c r="E101" s="67">
        <v>23.74</v>
      </c>
      <c r="F101" s="64"/>
      <c r="G101" s="65" t="s">
        <v>20</v>
      </c>
      <c r="H101" s="1">
        <v>11.952</v>
      </c>
      <c r="I101" s="65" t="s">
        <v>249</v>
      </c>
      <c r="J101" s="67">
        <v>4.45</v>
      </c>
    </row>
    <row r="102" spans="1:10" x14ac:dyDescent="0.4">
      <c r="A102" s="65" t="s">
        <v>0</v>
      </c>
      <c r="B102" s="67">
        <v>1.5509999999999999</v>
      </c>
      <c r="C102" s="64"/>
      <c r="D102" s="65" t="s">
        <v>0</v>
      </c>
      <c r="E102" s="67">
        <v>1.5509999999999999</v>
      </c>
      <c r="F102" s="64"/>
      <c r="G102" s="65" t="s">
        <v>0</v>
      </c>
      <c r="H102" s="67">
        <v>1.5509999999999999</v>
      </c>
      <c r="I102" s="64"/>
      <c r="J102" s="64"/>
    </row>
    <row r="103" spans="1:10" x14ac:dyDescent="0.4">
      <c r="A103" s="68" t="s">
        <v>1</v>
      </c>
      <c r="B103" s="67">
        <v>3.1219999999999999</v>
      </c>
      <c r="C103" s="64"/>
      <c r="D103" s="68" t="s">
        <v>1</v>
      </c>
      <c r="E103" s="67">
        <v>3.1219999999999999</v>
      </c>
      <c r="F103" s="64"/>
      <c r="G103" s="68" t="s">
        <v>1</v>
      </c>
      <c r="H103" s="67">
        <v>3.1219999999999999</v>
      </c>
      <c r="J103" s="64"/>
    </row>
    <row r="105" spans="1:10" x14ac:dyDescent="0.4">
      <c r="A105" s="65" t="s">
        <v>45</v>
      </c>
      <c r="B105" s="66" t="s">
        <v>194</v>
      </c>
      <c r="C105" s="64"/>
      <c r="D105" s="65" t="s">
        <v>170</v>
      </c>
      <c r="E105" s="66" t="s">
        <v>194</v>
      </c>
      <c r="F105" s="64"/>
      <c r="G105" s="65" t="s">
        <v>168</v>
      </c>
      <c r="H105" s="66" t="s">
        <v>194</v>
      </c>
      <c r="I105" s="64"/>
      <c r="J105" s="64"/>
    </row>
    <row r="106" spans="1:10" x14ac:dyDescent="0.4">
      <c r="A106" s="65" t="s">
        <v>11</v>
      </c>
      <c r="B106" s="50">
        <v>-9.0786999999999995</v>
      </c>
      <c r="C106" s="64"/>
      <c r="D106" s="65" t="s">
        <v>11</v>
      </c>
      <c r="E106" s="50">
        <v>-9.0166000000000004</v>
      </c>
      <c r="F106" s="64"/>
      <c r="G106" s="65" t="s">
        <v>11</v>
      </c>
      <c r="H106" s="50"/>
      <c r="I106" s="65" t="s">
        <v>2</v>
      </c>
      <c r="J106" s="67"/>
    </row>
    <row r="107" spans="1:10" x14ac:dyDescent="0.4">
      <c r="A107" s="65" t="s">
        <v>20</v>
      </c>
      <c r="B107" s="69">
        <v>10.805999999999999</v>
      </c>
      <c r="C107" s="64"/>
      <c r="D107" s="65" t="s">
        <v>20</v>
      </c>
      <c r="E107" s="67">
        <v>10.968999999999999</v>
      </c>
      <c r="F107" s="64"/>
      <c r="G107" s="65" t="s">
        <v>20</v>
      </c>
      <c r="H107" s="1"/>
      <c r="I107" s="65" t="s">
        <v>249</v>
      </c>
      <c r="J107" s="67"/>
    </row>
    <row r="108" spans="1:10" x14ac:dyDescent="0.4">
      <c r="A108" s="65" t="s">
        <v>0</v>
      </c>
      <c r="B108" s="67">
        <v>1.0680000000000001</v>
      </c>
      <c r="C108" s="64"/>
      <c r="D108" s="65" t="s">
        <v>0</v>
      </c>
      <c r="E108" s="67">
        <v>1.0680000000000001</v>
      </c>
      <c r="F108" s="64"/>
      <c r="G108" s="65" t="s">
        <v>0</v>
      </c>
      <c r="H108" s="67">
        <v>1.0680000000000001</v>
      </c>
      <c r="I108" s="64"/>
      <c r="J108" s="64"/>
    </row>
    <row r="109" spans="1:10" x14ac:dyDescent="0.4">
      <c r="A109" s="68" t="s">
        <v>1</v>
      </c>
      <c r="B109" s="67">
        <v>5.3010000000000002</v>
      </c>
      <c r="C109" s="64"/>
      <c r="D109" s="68" t="s">
        <v>1</v>
      </c>
      <c r="E109" s="67">
        <v>5.3010000000000002</v>
      </c>
      <c r="F109" s="64"/>
      <c r="G109" s="68" t="s">
        <v>1</v>
      </c>
      <c r="H109" s="67">
        <v>5.3010000000000002</v>
      </c>
      <c r="J109" s="64"/>
    </row>
    <row r="111" spans="1:10" x14ac:dyDescent="0.4">
      <c r="A111" s="65" t="s">
        <v>45</v>
      </c>
      <c r="B111" s="66" t="s">
        <v>126</v>
      </c>
      <c r="C111" s="64"/>
      <c r="D111" s="65" t="s">
        <v>170</v>
      </c>
      <c r="E111" s="66" t="s">
        <v>126</v>
      </c>
      <c r="F111" s="64"/>
      <c r="G111" s="65" t="s">
        <v>168</v>
      </c>
      <c r="H111" s="66" t="s">
        <v>126</v>
      </c>
      <c r="I111" s="64"/>
      <c r="J111" s="64"/>
    </row>
    <row r="112" spans="1:10" x14ac:dyDescent="0.4">
      <c r="A112" s="65" t="s">
        <v>11</v>
      </c>
      <c r="B112" s="50">
        <v>-8.3155999999999999</v>
      </c>
      <c r="C112" s="64"/>
      <c r="D112" s="65" t="s">
        <v>11</v>
      </c>
      <c r="E112" s="50">
        <v>-8.4693000000000005</v>
      </c>
      <c r="F112" s="64"/>
      <c r="G112" s="65" t="s">
        <v>11</v>
      </c>
      <c r="H112" s="50">
        <v>-8.3720999999999997</v>
      </c>
      <c r="I112" s="65" t="s">
        <v>2</v>
      </c>
      <c r="J112" s="67">
        <v>2.4660000000000002</v>
      </c>
    </row>
    <row r="113" spans="1:10" x14ac:dyDescent="0.4">
      <c r="A113" s="65" t="s">
        <v>20</v>
      </c>
      <c r="B113" s="69">
        <v>12.114000000000001</v>
      </c>
      <c r="C113" s="64"/>
      <c r="D113" s="65" t="s">
        <v>20</v>
      </c>
      <c r="E113" s="67">
        <v>11.454000000000001</v>
      </c>
      <c r="F113" s="64"/>
      <c r="G113" s="65" t="s">
        <v>20</v>
      </c>
      <c r="H113" s="1">
        <v>10.268000000000001</v>
      </c>
      <c r="I113" s="65" t="s">
        <v>249</v>
      </c>
      <c r="J113" s="67">
        <v>3.9</v>
      </c>
    </row>
    <row r="114" spans="1:10" x14ac:dyDescent="0.4">
      <c r="A114" s="65" t="s">
        <v>0</v>
      </c>
      <c r="B114" s="67">
        <v>1.036</v>
      </c>
      <c r="C114" s="64"/>
      <c r="D114" s="65" t="s">
        <v>0</v>
      </c>
      <c r="E114" s="67">
        <v>1.036</v>
      </c>
      <c r="F114" s="64"/>
      <c r="G114" s="65" t="s">
        <v>0</v>
      </c>
      <c r="H114" s="67">
        <v>1.036</v>
      </c>
      <c r="I114" s="64"/>
      <c r="J114" s="64"/>
    </row>
    <row r="115" spans="1:10" x14ac:dyDescent="0.4">
      <c r="A115" s="68" t="s">
        <v>1</v>
      </c>
      <c r="B115" s="67">
        <v>3.9580000000000002</v>
      </c>
      <c r="C115" s="64"/>
      <c r="D115" s="68" t="s">
        <v>1</v>
      </c>
      <c r="E115" s="67">
        <v>3.9580000000000002</v>
      </c>
      <c r="F115" s="64"/>
      <c r="G115" s="68" t="s">
        <v>1</v>
      </c>
      <c r="H115" s="67">
        <v>3.9580000000000002</v>
      </c>
      <c r="J115" s="64"/>
    </row>
    <row r="117" spans="1:10" x14ac:dyDescent="0.4">
      <c r="A117" s="65" t="s">
        <v>45</v>
      </c>
      <c r="B117" s="66" t="s">
        <v>127</v>
      </c>
      <c r="C117" s="64"/>
      <c r="D117" s="65" t="s">
        <v>170</v>
      </c>
      <c r="E117" s="66" t="s">
        <v>127</v>
      </c>
      <c r="F117" s="64"/>
      <c r="G117" s="65" t="s">
        <v>168</v>
      </c>
      <c r="H117" s="66" t="s">
        <v>127</v>
      </c>
      <c r="I117" s="64"/>
      <c r="J117" s="64"/>
    </row>
    <row r="118" spans="1:10" x14ac:dyDescent="0.4">
      <c r="A118" s="65" t="s">
        <v>11</v>
      </c>
      <c r="B118" s="50">
        <v>-7.0922000000000001</v>
      </c>
      <c r="C118" s="64"/>
      <c r="D118" s="65" t="s">
        <v>11</v>
      </c>
      <c r="E118" s="50"/>
      <c r="F118" s="64"/>
      <c r="G118" s="65" t="s">
        <v>11</v>
      </c>
      <c r="H118" s="50">
        <v>-7.1082999999999998</v>
      </c>
      <c r="I118" s="65" t="s">
        <v>2</v>
      </c>
      <c r="J118" s="67">
        <v>2.5009999999999999</v>
      </c>
    </row>
    <row r="119" spans="1:10" x14ac:dyDescent="0.4">
      <c r="A119" s="65" t="s">
        <v>20</v>
      </c>
      <c r="B119" s="69">
        <v>10.913</v>
      </c>
      <c r="C119" s="64"/>
      <c r="D119" s="65" t="s">
        <v>20</v>
      </c>
      <c r="E119" s="67"/>
      <c r="F119" s="64"/>
      <c r="G119" s="65" t="s">
        <v>20</v>
      </c>
      <c r="H119" s="1">
        <v>10.922499999999999</v>
      </c>
      <c r="I119" s="65" t="s">
        <v>249</v>
      </c>
      <c r="J119" s="67">
        <v>4.0330000000000004</v>
      </c>
    </row>
    <row r="120" spans="1:10" x14ac:dyDescent="0.4">
      <c r="A120" s="65" t="s">
        <v>0</v>
      </c>
      <c r="B120" s="67">
        <v>1.2589999999999999</v>
      </c>
      <c r="C120" s="64"/>
      <c r="D120" s="65" t="s">
        <v>0</v>
      </c>
      <c r="E120" s="67">
        <v>1.2589999999999999</v>
      </c>
      <c r="F120" s="64"/>
      <c r="G120" s="65" t="s">
        <v>0</v>
      </c>
      <c r="H120" s="67">
        <v>1.2589999999999999</v>
      </c>
      <c r="I120" s="64"/>
      <c r="J120" s="64"/>
    </row>
    <row r="121" spans="1:10" x14ac:dyDescent="0.4">
      <c r="A121" s="68" t="s">
        <v>1</v>
      </c>
      <c r="B121" s="67">
        <v>3.4449999999999998</v>
      </c>
      <c r="C121" s="64"/>
      <c r="D121" s="68" t="s">
        <v>1</v>
      </c>
      <c r="E121" s="67">
        <v>3.4449999999999998</v>
      </c>
      <c r="F121" s="64"/>
      <c r="G121" s="68" t="s">
        <v>1</v>
      </c>
      <c r="H121" s="67">
        <v>3.4449999999999998</v>
      </c>
      <c r="J121" s="64"/>
    </row>
    <row r="123" spans="1:10" x14ac:dyDescent="0.4">
      <c r="A123" s="65" t="s">
        <v>45</v>
      </c>
      <c r="B123" s="66" t="s">
        <v>128</v>
      </c>
      <c r="C123" s="64"/>
      <c r="D123" s="65" t="s">
        <v>170</v>
      </c>
      <c r="E123" s="66" t="s">
        <v>128</v>
      </c>
      <c r="F123" s="64"/>
      <c r="G123" s="65" t="s">
        <v>168</v>
      </c>
      <c r="H123" s="66" t="s">
        <v>128</v>
      </c>
      <c r="I123" s="64"/>
      <c r="J123" s="64"/>
    </row>
    <row r="124" spans="1:10" x14ac:dyDescent="0.4">
      <c r="A124" s="65" t="s">
        <v>11</v>
      </c>
      <c r="B124" s="50">
        <v>-5.7797999999999998</v>
      </c>
      <c r="C124" s="64"/>
      <c r="D124" s="65" t="s">
        <v>11</v>
      </c>
      <c r="E124" s="50">
        <v>-5.6845999999999997</v>
      </c>
      <c r="F124" s="64"/>
      <c r="G124" s="65" t="s">
        <v>11</v>
      </c>
      <c r="H124" s="50">
        <v>-5.7539999999999996</v>
      </c>
      <c r="I124" s="65" t="s">
        <v>2</v>
      </c>
      <c r="J124" s="67">
        <v>2.4740000000000002</v>
      </c>
    </row>
    <row r="125" spans="1:10" x14ac:dyDescent="0.4">
      <c r="A125" s="65" t="s">
        <v>20</v>
      </c>
      <c r="B125" s="69">
        <v>10.772</v>
      </c>
      <c r="C125" s="64"/>
      <c r="D125" s="65" t="s">
        <v>20</v>
      </c>
      <c r="E125" s="67">
        <v>10.861000000000001</v>
      </c>
      <c r="F125" s="64"/>
      <c r="G125" s="65" t="s">
        <v>20</v>
      </c>
      <c r="H125" s="1">
        <v>10.79</v>
      </c>
      <c r="I125" s="65" t="s">
        <v>249</v>
      </c>
      <c r="J125" s="67">
        <v>4.07</v>
      </c>
    </row>
    <row r="126" spans="1:10" x14ac:dyDescent="0.4">
      <c r="A126" s="65" t="s">
        <v>0</v>
      </c>
      <c r="B126" s="67">
        <v>1.179</v>
      </c>
      <c r="C126" s="64"/>
      <c r="D126" s="65" t="s">
        <v>0</v>
      </c>
      <c r="E126" s="67">
        <v>1.179</v>
      </c>
      <c r="F126" s="64"/>
      <c r="G126" s="65" t="s">
        <v>0</v>
      </c>
      <c r="H126" s="67">
        <v>1.179</v>
      </c>
      <c r="I126" s="64"/>
      <c r="J126" s="64"/>
    </row>
    <row r="127" spans="1:10" x14ac:dyDescent="0.4">
      <c r="A127" s="68" t="s">
        <v>1</v>
      </c>
      <c r="B127" s="67">
        <v>3.637</v>
      </c>
      <c r="C127" s="64"/>
      <c r="D127" s="68" t="s">
        <v>1</v>
      </c>
      <c r="E127" s="67">
        <v>3.637</v>
      </c>
      <c r="F127" s="64"/>
      <c r="G127" s="68" t="s">
        <v>1</v>
      </c>
      <c r="H127" s="67">
        <v>3.637</v>
      </c>
      <c r="J127" s="64"/>
    </row>
    <row r="129" spans="1:10" x14ac:dyDescent="0.4">
      <c r="A129" s="65" t="s">
        <v>45</v>
      </c>
      <c r="B129" s="66" t="s">
        <v>105</v>
      </c>
      <c r="C129" s="64"/>
      <c r="D129" s="65" t="s">
        <v>170</v>
      </c>
      <c r="E129" s="66" t="s">
        <v>105</v>
      </c>
      <c r="F129" s="64"/>
      <c r="G129" s="65" t="s">
        <v>168</v>
      </c>
      <c r="H129" s="66" t="s">
        <v>105</v>
      </c>
      <c r="I129" s="64"/>
      <c r="J129" s="64"/>
    </row>
    <row r="130" spans="1:10" x14ac:dyDescent="0.4">
      <c r="A130" s="65" t="s">
        <v>11</v>
      </c>
      <c r="B130" s="50">
        <v>-4.0991999999999997</v>
      </c>
      <c r="C130" s="64"/>
      <c r="D130" s="65" t="s">
        <v>11</v>
      </c>
      <c r="E130" s="50">
        <v>-4.0621999999999998</v>
      </c>
      <c r="F130" s="64"/>
      <c r="G130" s="65" t="s">
        <v>11</v>
      </c>
      <c r="H130" s="50">
        <v>-4.0914999999999999</v>
      </c>
      <c r="I130" s="65" t="s">
        <v>2</v>
      </c>
      <c r="J130" s="67">
        <v>2.5510000000000002</v>
      </c>
    </row>
    <row r="131" spans="1:10" x14ac:dyDescent="0.4">
      <c r="A131" s="65" t="s">
        <v>20</v>
      </c>
      <c r="B131" s="69">
        <v>11.872</v>
      </c>
      <c r="C131" s="64"/>
      <c r="D131" s="65" t="s">
        <v>20</v>
      </c>
      <c r="E131" s="67">
        <v>11.853</v>
      </c>
      <c r="F131" s="64"/>
      <c r="G131" s="65" t="s">
        <v>20</v>
      </c>
      <c r="H131" s="1">
        <v>11.8085</v>
      </c>
      <c r="I131" s="65" t="s">
        <v>249</v>
      </c>
      <c r="J131" s="67">
        <v>4.1900000000000004</v>
      </c>
    </row>
    <row r="132" spans="1:10" x14ac:dyDescent="0.4">
      <c r="A132" s="65" t="s">
        <v>0</v>
      </c>
      <c r="B132" s="67">
        <v>0.83099999999999996</v>
      </c>
      <c r="C132" s="64"/>
      <c r="D132" s="65" t="s">
        <v>0</v>
      </c>
      <c r="E132" s="67">
        <v>0.83099999999999996</v>
      </c>
      <c r="F132" s="64"/>
      <c r="G132" s="65" t="s">
        <v>0</v>
      </c>
      <c r="H132" s="67">
        <v>0.83099999999999996</v>
      </c>
      <c r="I132" s="64"/>
      <c r="J132" s="64"/>
    </row>
    <row r="133" spans="1:10" x14ac:dyDescent="0.4">
      <c r="A133" s="68" t="s">
        <v>1</v>
      </c>
      <c r="B133" s="67">
        <v>3.7810000000000001</v>
      </c>
      <c r="C133" s="64"/>
      <c r="D133" s="68" t="s">
        <v>1</v>
      </c>
      <c r="E133" s="67">
        <v>3.7810000000000001</v>
      </c>
      <c r="F133" s="64"/>
      <c r="G133" s="68" t="s">
        <v>1</v>
      </c>
      <c r="H133" s="67">
        <v>3.7810000000000001</v>
      </c>
      <c r="J133" s="64"/>
    </row>
    <row r="135" spans="1:10" x14ac:dyDescent="0.4">
      <c r="A135" s="65" t="s">
        <v>45</v>
      </c>
      <c r="B135" s="66" t="s">
        <v>129</v>
      </c>
      <c r="C135" s="64"/>
      <c r="D135" s="65" t="s">
        <v>170</v>
      </c>
      <c r="E135" s="66" t="s">
        <v>129</v>
      </c>
      <c r="F135" s="64"/>
      <c r="G135" s="65" t="s">
        <v>168</v>
      </c>
      <c r="H135" s="66" t="s">
        <v>129</v>
      </c>
      <c r="I135" s="64"/>
      <c r="J135" s="64"/>
    </row>
    <row r="136" spans="1:10" x14ac:dyDescent="0.4">
      <c r="A136" s="65" t="s">
        <v>11</v>
      </c>
      <c r="B136" s="50"/>
      <c r="C136" s="64"/>
      <c r="D136" s="65" t="s">
        <v>11</v>
      </c>
      <c r="E136" s="50"/>
      <c r="F136" s="64"/>
      <c r="G136" s="65" t="s">
        <v>11</v>
      </c>
      <c r="H136" s="50">
        <v>-1.2595000000000001</v>
      </c>
      <c r="I136" s="65" t="s">
        <v>2</v>
      </c>
      <c r="J136" s="67">
        <v>2.6269999999999998</v>
      </c>
    </row>
    <row r="137" spans="1:10" x14ac:dyDescent="0.4">
      <c r="A137" s="65" t="s">
        <v>20</v>
      </c>
      <c r="B137" s="69"/>
      <c r="C137" s="64"/>
      <c r="D137" s="65" t="s">
        <v>20</v>
      </c>
      <c r="E137" s="67"/>
      <c r="F137" s="64"/>
      <c r="G137" s="65" t="s">
        <v>20</v>
      </c>
      <c r="H137" s="1">
        <v>15.557499999999999</v>
      </c>
      <c r="I137" s="65" t="s">
        <v>249</v>
      </c>
      <c r="J137" s="67">
        <v>5.2069999999999999</v>
      </c>
    </row>
    <row r="138" spans="1:10" x14ac:dyDescent="0.4">
      <c r="A138" s="65" t="s">
        <v>0</v>
      </c>
      <c r="B138" s="67">
        <v>0.42899999999999999</v>
      </c>
      <c r="C138" s="64"/>
      <c r="D138" s="65" t="s">
        <v>0</v>
      </c>
      <c r="E138" s="67">
        <v>0.42899999999999999</v>
      </c>
      <c r="F138" s="64"/>
      <c r="G138" s="65" t="s">
        <v>0</v>
      </c>
      <c r="H138" s="67">
        <v>0.42899999999999999</v>
      </c>
      <c r="I138" s="64"/>
      <c r="J138" s="64"/>
    </row>
    <row r="139" spans="1:10" x14ac:dyDescent="0.4">
      <c r="A139" s="68" t="s">
        <v>1</v>
      </c>
      <c r="B139" s="67">
        <v>4.0990000000000002</v>
      </c>
      <c r="C139" s="64"/>
      <c r="D139" s="68" t="s">
        <v>1</v>
      </c>
      <c r="E139" s="67">
        <v>4.0990000000000002</v>
      </c>
      <c r="F139" s="64"/>
      <c r="G139" s="68" t="s">
        <v>1</v>
      </c>
      <c r="H139" s="67">
        <v>4.0990000000000002</v>
      </c>
      <c r="J139" s="64"/>
    </row>
    <row r="141" spans="1:10" x14ac:dyDescent="0.4">
      <c r="A141" s="65" t="s">
        <v>45</v>
      </c>
      <c r="B141" s="66" t="s">
        <v>130</v>
      </c>
      <c r="C141" s="64"/>
      <c r="D141" s="65" t="s">
        <v>170</v>
      </c>
      <c r="E141" s="66" t="s">
        <v>130</v>
      </c>
      <c r="F141" s="64"/>
      <c r="G141" s="65" t="s">
        <v>168</v>
      </c>
      <c r="H141" s="66" t="s">
        <v>130</v>
      </c>
      <c r="I141" s="64"/>
      <c r="J141" s="64"/>
    </row>
    <row r="142" spans="1:10" x14ac:dyDescent="0.4">
      <c r="A142" s="65" t="s">
        <v>11</v>
      </c>
      <c r="B142" s="50">
        <v>-4.2889999999999997</v>
      </c>
      <c r="C142" s="64"/>
      <c r="D142" s="65" t="s">
        <v>11</v>
      </c>
      <c r="E142" s="50">
        <v>-4.2771999999999997</v>
      </c>
      <c r="F142" s="64"/>
      <c r="G142" s="65" t="s">
        <v>11</v>
      </c>
      <c r="H142" s="50">
        <v>-4.2916999999999996</v>
      </c>
      <c r="I142" s="65" t="s">
        <v>2</v>
      </c>
      <c r="J142" s="67">
        <v>2.9910000000000001</v>
      </c>
    </row>
    <row r="143" spans="1:10" x14ac:dyDescent="0.4">
      <c r="A143" s="65" t="s">
        <v>20</v>
      </c>
      <c r="B143" s="69">
        <v>19.652999999999999</v>
      </c>
      <c r="C143" s="64"/>
      <c r="D143" s="65" t="s">
        <v>20</v>
      </c>
      <c r="E143" s="67">
        <v>19.513999999999999</v>
      </c>
      <c r="F143" s="64"/>
      <c r="G143" s="65" t="s">
        <v>20</v>
      </c>
      <c r="H143" s="1">
        <v>19.383500000000002</v>
      </c>
      <c r="I143" s="65" t="s">
        <v>249</v>
      </c>
      <c r="J143" s="67">
        <v>5.0030000000000001</v>
      </c>
    </row>
    <row r="144" spans="1:10" x14ac:dyDescent="0.4">
      <c r="A144" s="65" t="s">
        <v>0</v>
      </c>
      <c r="B144" s="67">
        <v>0.35299999999999998</v>
      </c>
      <c r="C144" s="64"/>
      <c r="D144" s="65" t="s">
        <v>0</v>
      </c>
      <c r="E144" s="67">
        <v>0.35299999999999998</v>
      </c>
      <c r="F144" s="64"/>
      <c r="G144" s="65" t="s">
        <v>0</v>
      </c>
      <c r="H144" s="67">
        <v>0.35299999999999998</v>
      </c>
      <c r="I144" s="64"/>
      <c r="J144" s="64"/>
    </row>
    <row r="145" spans="1:10" x14ac:dyDescent="0.4">
      <c r="A145" s="68" t="s">
        <v>1</v>
      </c>
      <c r="B145" s="67">
        <v>3.5870000000000002</v>
      </c>
      <c r="C145" s="64"/>
      <c r="D145" s="68" t="s">
        <v>1</v>
      </c>
      <c r="E145" s="67">
        <v>3.5870000000000002</v>
      </c>
      <c r="F145" s="64"/>
      <c r="G145" s="68" t="s">
        <v>1</v>
      </c>
      <c r="H145" s="67">
        <v>3.5870000000000002</v>
      </c>
      <c r="J145" s="64"/>
    </row>
    <row r="147" spans="1:10" x14ac:dyDescent="0.4">
      <c r="A147" s="65" t="s">
        <v>45</v>
      </c>
      <c r="B147" s="66" t="s">
        <v>229</v>
      </c>
      <c r="C147" s="64"/>
      <c r="D147" s="65" t="s">
        <v>170</v>
      </c>
      <c r="E147" s="66" t="s">
        <v>229</v>
      </c>
      <c r="F147" s="64"/>
      <c r="G147" s="65" t="s">
        <v>168</v>
      </c>
      <c r="H147" s="66" t="s">
        <v>229</v>
      </c>
      <c r="I147" s="64"/>
      <c r="J147" s="64"/>
    </row>
    <row r="148" spans="1:10" x14ac:dyDescent="0.4">
      <c r="A148" s="65" t="s">
        <v>11</v>
      </c>
      <c r="B148" s="50">
        <v>-4.1005000000000003</v>
      </c>
      <c r="C148" s="64"/>
      <c r="D148" s="65" t="s">
        <v>11</v>
      </c>
      <c r="E148" s="50"/>
      <c r="F148" s="64"/>
      <c r="G148" s="65" t="s">
        <v>11</v>
      </c>
      <c r="H148" s="50"/>
      <c r="I148" s="65" t="s">
        <v>2</v>
      </c>
      <c r="J148" s="67"/>
    </row>
    <row r="149" spans="1:10" x14ac:dyDescent="0.4">
      <c r="A149" s="65" t="s">
        <v>20</v>
      </c>
      <c r="B149" s="69">
        <v>19.417999999999999</v>
      </c>
      <c r="C149" s="64"/>
      <c r="D149" s="65" t="s">
        <v>20</v>
      </c>
      <c r="E149" s="67"/>
      <c r="F149" s="64"/>
      <c r="G149" s="65" t="s">
        <v>20</v>
      </c>
      <c r="H149" s="1"/>
      <c r="I149" s="65" t="s">
        <v>249</v>
      </c>
      <c r="J149" s="67"/>
    </row>
    <row r="150" spans="1:10" x14ac:dyDescent="0.4">
      <c r="A150" s="65" t="s">
        <v>0</v>
      </c>
      <c r="B150" s="67">
        <v>0.41</v>
      </c>
      <c r="C150" s="64"/>
      <c r="D150" s="65" t="s">
        <v>0</v>
      </c>
      <c r="E150" s="67">
        <v>0.35299999999999998</v>
      </c>
      <c r="F150" s="64"/>
      <c r="G150" s="65" t="s">
        <v>0</v>
      </c>
      <c r="H150" s="67">
        <v>0.35299999999999998</v>
      </c>
      <c r="I150" s="64"/>
      <c r="J150" s="64"/>
    </row>
    <row r="151" spans="1:10" x14ac:dyDescent="0.4">
      <c r="A151" s="68" t="s">
        <v>1</v>
      </c>
      <c r="B151" s="67">
        <v>3.085</v>
      </c>
      <c r="C151" s="64"/>
      <c r="D151" s="68" t="s">
        <v>1</v>
      </c>
      <c r="E151" s="67">
        <v>3.5870000000000002</v>
      </c>
      <c r="F151" s="64"/>
      <c r="G151" s="68" t="s">
        <v>1</v>
      </c>
      <c r="H151" s="67">
        <v>3.5870000000000002</v>
      </c>
      <c r="J151" s="64"/>
    </row>
    <row r="153" spans="1:10" x14ac:dyDescent="0.4">
      <c r="A153" s="65" t="s">
        <v>45</v>
      </c>
      <c r="B153" s="66" t="s">
        <v>230</v>
      </c>
      <c r="C153" s="64"/>
      <c r="D153" s="65" t="s">
        <v>170</v>
      </c>
      <c r="E153" s="66" t="s">
        <v>230</v>
      </c>
      <c r="F153" s="64"/>
      <c r="G153" s="65" t="s">
        <v>168</v>
      </c>
      <c r="H153" s="66" t="s">
        <v>230</v>
      </c>
      <c r="I153" s="64"/>
      <c r="J153" s="64"/>
    </row>
    <row r="154" spans="1:10" x14ac:dyDescent="0.4">
      <c r="A154" s="65" t="s">
        <v>11</v>
      </c>
      <c r="B154" s="50"/>
      <c r="C154" s="64"/>
      <c r="D154" s="65" t="s">
        <v>11</v>
      </c>
      <c r="E154" s="50">
        <v>-2.8936000000000002</v>
      </c>
      <c r="F154" s="64"/>
      <c r="G154" s="65" t="s">
        <v>11</v>
      </c>
      <c r="H154" s="50"/>
      <c r="I154" s="65" t="s">
        <v>2</v>
      </c>
      <c r="J154" s="67"/>
    </row>
    <row r="155" spans="1:10" x14ac:dyDescent="0.4">
      <c r="A155" s="65" t="s">
        <v>20</v>
      </c>
      <c r="B155" s="69"/>
      <c r="C155" s="64"/>
      <c r="D155" s="65" t="s">
        <v>20</v>
      </c>
      <c r="E155" s="67">
        <v>20.492000000000001</v>
      </c>
      <c r="F155" s="64"/>
      <c r="G155" s="65" t="s">
        <v>20</v>
      </c>
      <c r="H155" s="1"/>
      <c r="I155" s="65" t="s">
        <v>249</v>
      </c>
      <c r="J155" s="67"/>
    </row>
    <row r="156" spans="1:10" x14ac:dyDescent="0.4">
      <c r="A156" s="65" t="s">
        <v>0</v>
      </c>
      <c r="B156" s="67">
        <v>0.28399999999999997</v>
      </c>
      <c r="C156" s="64"/>
      <c r="D156" s="65" t="s">
        <v>0</v>
      </c>
      <c r="E156" s="67">
        <v>0.28399999999999997</v>
      </c>
      <c r="F156" s="64"/>
      <c r="G156" s="65" t="s">
        <v>0</v>
      </c>
      <c r="H156" s="67">
        <v>0.28399999999999997</v>
      </c>
      <c r="I156" s="64"/>
      <c r="J156" s="64"/>
    </row>
    <row r="157" spans="1:10" x14ac:dyDescent="0.4">
      <c r="A157" s="68" t="s">
        <v>1</v>
      </c>
      <c r="B157" s="67">
        <v>3.3039999999999998</v>
      </c>
      <c r="C157" s="64"/>
      <c r="D157" s="68" t="s">
        <v>1</v>
      </c>
      <c r="E157" s="67">
        <v>3.3039999999999998</v>
      </c>
      <c r="F157" s="64"/>
      <c r="G157" s="68" t="s">
        <v>1</v>
      </c>
      <c r="H157" s="67">
        <v>3.3039999999999998</v>
      </c>
      <c r="J157" s="64"/>
    </row>
    <row r="159" spans="1:10" x14ac:dyDescent="0.4">
      <c r="A159" s="65" t="s">
        <v>45</v>
      </c>
      <c r="B159" s="66" t="s">
        <v>232</v>
      </c>
      <c r="C159" s="64"/>
      <c r="D159" s="65" t="s">
        <v>170</v>
      </c>
      <c r="E159" s="66" t="s">
        <v>232</v>
      </c>
      <c r="F159" s="64"/>
      <c r="G159" s="65" t="s">
        <v>168</v>
      </c>
      <c r="H159" s="66" t="s">
        <v>232</v>
      </c>
      <c r="I159" s="64"/>
      <c r="J159" s="64"/>
    </row>
    <row r="160" spans="1:10" x14ac:dyDescent="0.4">
      <c r="A160" s="65" t="s">
        <v>11</v>
      </c>
      <c r="B160" s="50">
        <v>-0.97070000000000001</v>
      </c>
      <c r="C160" s="64"/>
      <c r="D160" s="65" t="s">
        <v>11</v>
      </c>
      <c r="E160" s="50">
        <v>-1.0074000000000001</v>
      </c>
      <c r="F160" s="64"/>
      <c r="G160" s="65" t="s">
        <v>11</v>
      </c>
      <c r="H160" s="50"/>
      <c r="I160" s="65" t="s">
        <v>2</v>
      </c>
      <c r="J160" s="67"/>
    </row>
    <row r="161" spans="1:10" x14ac:dyDescent="0.4">
      <c r="A161" s="65" t="s">
        <v>20</v>
      </c>
      <c r="B161" s="69">
        <v>26.373999999999999</v>
      </c>
      <c r="C161" s="64"/>
      <c r="D161" s="65" t="s">
        <v>20</v>
      </c>
      <c r="E161" s="67">
        <v>26.596</v>
      </c>
      <c r="F161" s="64"/>
      <c r="G161" s="65" t="s">
        <v>20</v>
      </c>
      <c r="H161" s="1"/>
      <c r="I161" s="65" t="s">
        <v>249</v>
      </c>
      <c r="J161" s="67"/>
    </row>
    <row r="162" spans="1:10" x14ac:dyDescent="0.4">
      <c r="A162" s="65" t="s">
        <v>0</v>
      </c>
      <c r="B162" s="67">
        <v>0.13500000000000001</v>
      </c>
      <c r="C162" s="64"/>
      <c r="D162" s="65" t="s">
        <v>0</v>
      </c>
      <c r="E162" s="67">
        <v>0.13500000000000001</v>
      </c>
      <c r="F162" s="64"/>
      <c r="G162" s="65" t="s">
        <v>0</v>
      </c>
      <c r="H162" s="67">
        <v>0.13500000000000001</v>
      </c>
      <c r="I162" s="64"/>
      <c r="J162" s="64"/>
    </row>
    <row r="163" spans="1:10" x14ac:dyDescent="0.4">
      <c r="A163" s="68" t="s">
        <v>1</v>
      </c>
      <c r="B163" s="67">
        <v>3.6619999999999999</v>
      </c>
      <c r="C163" s="64"/>
      <c r="D163" s="68" t="s">
        <v>1</v>
      </c>
      <c r="E163" s="67">
        <v>3.6619999999999999</v>
      </c>
      <c r="F163" s="64"/>
      <c r="G163" s="68" t="s">
        <v>1</v>
      </c>
      <c r="H163" s="67">
        <v>3.6619999999999999</v>
      </c>
      <c r="J163" s="64"/>
    </row>
    <row r="165" spans="1:10" x14ac:dyDescent="0.4">
      <c r="A165" s="65" t="s">
        <v>45</v>
      </c>
      <c r="B165" s="66" t="s">
        <v>131</v>
      </c>
      <c r="C165" s="64"/>
      <c r="D165" s="65" t="s">
        <v>170</v>
      </c>
      <c r="E165" s="66" t="s">
        <v>131</v>
      </c>
      <c r="F165" s="64"/>
      <c r="G165" s="65" t="s">
        <v>168</v>
      </c>
      <c r="H165" s="66" t="s">
        <v>131</v>
      </c>
      <c r="I165" s="64"/>
      <c r="J165" s="64"/>
    </row>
    <row r="166" spans="1:10" x14ac:dyDescent="0.4">
      <c r="A166" s="65" t="s">
        <v>11</v>
      </c>
      <c r="B166" s="50">
        <v>-0.96519999999999995</v>
      </c>
      <c r="C166" s="64"/>
      <c r="D166" s="65" t="s">
        <v>11</v>
      </c>
      <c r="E166" s="50">
        <v>-0.97130000000000005</v>
      </c>
      <c r="F166" s="64"/>
      <c r="G166" s="65" t="s">
        <v>11</v>
      </c>
      <c r="H166" s="50">
        <v>-0.97050000000000003</v>
      </c>
      <c r="I166" s="65" t="s">
        <v>2</v>
      </c>
      <c r="J166" s="67">
        <v>5.0510000000000002</v>
      </c>
    </row>
    <row r="167" spans="1:10" x14ac:dyDescent="0.4">
      <c r="A167" s="65" t="s">
        <v>20</v>
      </c>
      <c r="B167" s="69">
        <v>90.891999999999996</v>
      </c>
      <c r="C167" s="64"/>
      <c r="D167" s="65" t="s">
        <v>20</v>
      </c>
      <c r="E167" s="67">
        <v>89.902000000000001</v>
      </c>
      <c r="F167" s="64"/>
      <c r="G167" s="65" t="s">
        <v>20</v>
      </c>
      <c r="H167" s="1">
        <v>90.495000000000005</v>
      </c>
      <c r="I167" s="65" t="s">
        <v>249</v>
      </c>
      <c r="J167" s="67">
        <v>8.1929999999999996</v>
      </c>
    </row>
    <row r="168" spans="1:10" x14ac:dyDescent="0.4">
      <c r="A168" s="65" t="s">
        <v>0</v>
      </c>
      <c r="B168" s="67">
        <v>1.7000000000000001E-2</v>
      </c>
      <c r="C168" s="64"/>
      <c r="D168" s="65" t="s">
        <v>0</v>
      </c>
      <c r="E168" s="67">
        <v>1.7000000000000001E-2</v>
      </c>
      <c r="F168" s="64"/>
      <c r="G168" s="65" t="s">
        <v>0</v>
      </c>
      <c r="H168" s="67">
        <v>1.7000000000000001E-2</v>
      </c>
      <c r="I168" s="64"/>
      <c r="J168" s="64"/>
    </row>
    <row r="169" spans="1:10" x14ac:dyDescent="0.4">
      <c r="A169" s="68" t="s">
        <v>1</v>
      </c>
      <c r="B169" s="67">
        <v>2.661</v>
      </c>
      <c r="C169" s="64"/>
      <c r="D169" s="68" t="s">
        <v>1</v>
      </c>
      <c r="E169" s="67">
        <v>2.661</v>
      </c>
      <c r="F169" s="64"/>
      <c r="G169" s="68" t="s">
        <v>1</v>
      </c>
      <c r="H169" s="67">
        <v>2.661</v>
      </c>
      <c r="J169" s="64"/>
    </row>
    <row r="171" spans="1:10" x14ac:dyDescent="0.4">
      <c r="A171" s="65" t="s">
        <v>45</v>
      </c>
      <c r="B171" s="66" t="s">
        <v>198</v>
      </c>
      <c r="C171" s="64"/>
      <c r="D171" s="65" t="s">
        <v>170</v>
      </c>
      <c r="E171" s="66" t="s">
        <v>198</v>
      </c>
      <c r="F171" s="64"/>
      <c r="G171" s="65" t="s">
        <v>168</v>
      </c>
      <c r="H171" s="66" t="s">
        <v>198</v>
      </c>
      <c r="I171" s="64"/>
      <c r="J171" s="64"/>
    </row>
    <row r="172" spans="1:10" x14ac:dyDescent="0.4">
      <c r="A172" s="65" t="s">
        <v>11</v>
      </c>
      <c r="B172" s="50">
        <v>-1.6831</v>
      </c>
      <c r="C172" s="64"/>
      <c r="D172" s="65" t="s">
        <v>11</v>
      </c>
      <c r="E172" s="50">
        <v>-1.6763999999999999</v>
      </c>
      <c r="F172" s="64"/>
      <c r="G172" s="65" t="s">
        <v>11</v>
      </c>
      <c r="H172" s="50">
        <v>-1.6839</v>
      </c>
      <c r="I172" s="65" t="s">
        <v>2</v>
      </c>
      <c r="J172" s="67">
        <v>4.2510000000000003</v>
      </c>
    </row>
    <row r="173" spans="1:10" x14ac:dyDescent="0.4">
      <c r="A173" s="65" t="s">
        <v>20</v>
      </c>
      <c r="B173" s="69">
        <v>54.610999999999997</v>
      </c>
      <c r="C173" s="64"/>
      <c r="D173" s="65" t="s">
        <v>20</v>
      </c>
      <c r="E173" s="67">
        <v>53.706000000000003</v>
      </c>
      <c r="F173" s="64"/>
      <c r="G173" s="65" t="s">
        <v>20</v>
      </c>
      <c r="H173" s="1">
        <v>55.220500000000001</v>
      </c>
      <c r="I173" s="65" t="s">
        <v>249</v>
      </c>
      <c r="J173" s="67">
        <v>7.056</v>
      </c>
    </row>
    <row r="174" spans="1:10" x14ac:dyDescent="0.4">
      <c r="A174" s="65" t="s">
        <v>0</v>
      </c>
      <c r="B174" s="67">
        <v>1.7000000000000001E-2</v>
      </c>
      <c r="C174" s="64"/>
      <c r="D174" s="65" t="s">
        <v>0</v>
      </c>
      <c r="E174" s="67">
        <v>1.7000000000000001E-2</v>
      </c>
      <c r="F174" s="64"/>
      <c r="G174" s="65" t="s">
        <v>0</v>
      </c>
      <c r="H174" s="67">
        <v>4.4999999999999998E-2</v>
      </c>
      <c r="I174" s="64"/>
      <c r="J174" s="64"/>
    </row>
    <row r="175" spans="1:10" x14ac:dyDescent="0.4">
      <c r="A175" s="68" t="s">
        <v>1</v>
      </c>
      <c r="B175" s="67">
        <v>2.661</v>
      </c>
      <c r="C175" s="64"/>
      <c r="D175" s="68" t="s">
        <v>1</v>
      </c>
      <c r="E175" s="67">
        <v>2.661</v>
      </c>
      <c r="F175" s="64"/>
      <c r="G175" s="68" t="s">
        <v>1</v>
      </c>
      <c r="H175" s="67">
        <v>5.3410000000000002</v>
      </c>
      <c r="J175" s="64"/>
    </row>
    <row r="177" spans="1:10" x14ac:dyDescent="0.4">
      <c r="A177" s="65" t="s">
        <v>45</v>
      </c>
      <c r="B177" s="66" t="s">
        <v>132</v>
      </c>
      <c r="C177" s="64"/>
      <c r="D177" s="65" t="s">
        <v>170</v>
      </c>
      <c r="E177" s="66" t="s">
        <v>132</v>
      </c>
      <c r="F177" s="64"/>
      <c r="G177" s="65" t="s">
        <v>168</v>
      </c>
      <c r="H177" s="66" t="s">
        <v>132</v>
      </c>
      <c r="I177" s="64"/>
      <c r="J177" s="64"/>
    </row>
    <row r="178" spans="1:10" x14ac:dyDescent="0.4">
      <c r="A178" s="65" t="s">
        <v>11</v>
      </c>
      <c r="B178" s="50">
        <v>-6.4424999999999999</v>
      </c>
      <c r="C178" s="64"/>
      <c r="D178" s="65" t="s">
        <v>11</v>
      </c>
      <c r="E178" s="50"/>
      <c r="F178" s="64"/>
      <c r="G178" s="65" t="s">
        <v>11</v>
      </c>
      <c r="H178" s="50">
        <v>-6.4629000000000003</v>
      </c>
      <c r="I178" s="65" t="s">
        <v>2</v>
      </c>
      <c r="J178" s="67">
        <v>3.6589999999999998</v>
      </c>
    </row>
    <row r="179" spans="1:10" x14ac:dyDescent="0.4">
      <c r="A179" s="65" t="s">
        <v>20</v>
      </c>
      <c r="B179" s="69">
        <v>32.439</v>
      </c>
      <c r="C179" s="64"/>
      <c r="D179" s="65" t="s">
        <v>20</v>
      </c>
      <c r="E179" s="67"/>
      <c r="F179" s="64"/>
      <c r="G179" s="65" t="s">
        <v>20</v>
      </c>
      <c r="H179" s="1">
        <v>32.847000000000001</v>
      </c>
      <c r="I179" s="65" t="s">
        <v>249</v>
      </c>
      <c r="J179" s="67">
        <v>5.6660000000000004</v>
      </c>
    </row>
    <row r="180" spans="1:10" x14ac:dyDescent="0.4">
      <c r="A180" s="65" t="s">
        <v>0</v>
      </c>
      <c r="B180" s="67">
        <v>0.245</v>
      </c>
      <c r="C180" s="64"/>
      <c r="D180" s="65" t="s">
        <v>0</v>
      </c>
      <c r="E180" s="67">
        <v>0.245</v>
      </c>
      <c r="F180" s="64"/>
      <c r="G180" s="65" t="s">
        <v>0</v>
      </c>
      <c r="H180" s="67">
        <v>0.245</v>
      </c>
      <c r="I180" s="64"/>
      <c r="J180" s="64"/>
    </row>
    <row r="181" spans="1:10" x14ac:dyDescent="0.4">
      <c r="A181" s="68" t="s">
        <v>1</v>
      </c>
      <c r="B181" s="67">
        <v>2.0310000000000001</v>
      </c>
      <c r="C181" s="64"/>
      <c r="D181" s="68" t="s">
        <v>1</v>
      </c>
      <c r="E181" s="67">
        <v>2.0310000000000001</v>
      </c>
      <c r="F181" s="64"/>
      <c r="G181" s="68" t="s">
        <v>1</v>
      </c>
      <c r="H181" s="67">
        <v>2.0310000000000001</v>
      </c>
      <c r="J181" s="64"/>
    </row>
    <row r="183" spans="1:10" x14ac:dyDescent="0.4">
      <c r="A183" s="65" t="s">
        <v>45</v>
      </c>
      <c r="B183" s="66" t="s">
        <v>133</v>
      </c>
      <c r="C183" s="64"/>
      <c r="D183" s="65" t="s">
        <v>170</v>
      </c>
      <c r="E183" s="66" t="s">
        <v>133</v>
      </c>
      <c r="F183" s="64"/>
      <c r="G183" s="65" t="s">
        <v>168</v>
      </c>
      <c r="H183" s="66" t="s">
        <v>133</v>
      </c>
      <c r="I183" s="64"/>
      <c r="J183" s="64"/>
    </row>
    <row r="184" spans="1:10" x14ac:dyDescent="0.4">
      <c r="A184" s="65" t="s">
        <v>11</v>
      </c>
      <c r="B184" s="50">
        <v>-8.5068999999999999</v>
      </c>
      <c r="C184" s="64"/>
      <c r="D184" s="65" t="s">
        <v>11</v>
      </c>
      <c r="E184" s="50">
        <v>-8.4731000000000005</v>
      </c>
      <c r="F184" s="64"/>
      <c r="G184" s="65" t="s">
        <v>11</v>
      </c>
      <c r="H184" s="70">
        <v>-8.5477000000000007</v>
      </c>
      <c r="I184" s="65" t="s">
        <v>2</v>
      </c>
      <c r="J184" s="67">
        <v>3.2389999999999999</v>
      </c>
    </row>
    <row r="185" spans="1:10" x14ac:dyDescent="0.4">
      <c r="A185" s="65" t="s">
        <v>20</v>
      </c>
      <c r="B185" s="69">
        <v>23.344999999999999</v>
      </c>
      <c r="C185" s="64"/>
      <c r="D185" s="65" t="s">
        <v>20</v>
      </c>
      <c r="E185" s="67">
        <v>23.004000000000001</v>
      </c>
      <c r="F185" s="64"/>
      <c r="G185" s="65" t="s">
        <v>20</v>
      </c>
      <c r="H185" s="1">
        <v>23.499500000000001</v>
      </c>
      <c r="I185" s="65" t="s">
        <v>249</v>
      </c>
      <c r="J185" s="67">
        <v>5.1719999999999997</v>
      </c>
    </row>
    <row r="186" spans="1:10" x14ac:dyDescent="0.4">
      <c r="A186" s="65" t="s">
        <v>0</v>
      </c>
      <c r="B186" s="67">
        <v>0.56999999999999995</v>
      </c>
      <c r="C186" s="64"/>
      <c r="D186" s="65" t="s">
        <v>0</v>
      </c>
      <c r="E186" s="67">
        <v>0.56999999999999995</v>
      </c>
      <c r="F186" s="64"/>
      <c r="G186" s="65" t="s">
        <v>0</v>
      </c>
      <c r="H186" s="67">
        <v>0.56999999999999995</v>
      </c>
      <c r="I186" s="64"/>
      <c r="J186" s="64"/>
    </row>
    <row r="187" spans="1:10" x14ac:dyDescent="0.4">
      <c r="A187" s="68" t="s">
        <v>1</v>
      </c>
      <c r="B187" s="67">
        <v>2.2959999999999998</v>
      </c>
      <c r="C187" s="64"/>
      <c r="D187" s="68" t="s">
        <v>1</v>
      </c>
      <c r="E187" s="67">
        <v>2.2959999999999998</v>
      </c>
      <c r="F187" s="64"/>
      <c r="G187" s="68" t="s">
        <v>1</v>
      </c>
      <c r="H187" s="67">
        <v>2.2959999999999998</v>
      </c>
      <c r="J187" s="64"/>
    </row>
    <row r="189" spans="1:10" x14ac:dyDescent="0.4">
      <c r="A189" s="65" t="s">
        <v>45</v>
      </c>
      <c r="B189" s="66" t="s">
        <v>134</v>
      </c>
      <c r="C189" s="64"/>
      <c r="D189" s="65" t="s">
        <v>170</v>
      </c>
      <c r="E189" s="66" t="s">
        <v>134</v>
      </c>
      <c r="F189" s="64"/>
      <c r="G189" s="65" t="s">
        <v>168</v>
      </c>
      <c r="H189" s="66" t="s">
        <v>134</v>
      </c>
      <c r="I189" s="64"/>
      <c r="J189" s="64"/>
    </row>
    <row r="190" spans="1:10" x14ac:dyDescent="0.4">
      <c r="A190" s="65" t="s">
        <v>11</v>
      </c>
      <c r="B190" s="50">
        <v>-9.7811000000000003</v>
      </c>
      <c r="C190" s="64"/>
      <c r="D190" s="65" t="s">
        <v>11</v>
      </c>
      <c r="E190" s="50">
        <v>-10.1013</v>
      </c>
      <c r="F190" s="64"/>
      <c r="G190" s="65" t="s">
        <v>11</v>
      </c>
      <c r="H190" s="70"/>
      <c r="I190" s="65" t="s">
        <v>2</v>
      </c>
      <c r="J190" s="67"/>
    </row>
    <row r="191" spans="1:10" x14ac:dyDescent="0.4">
      <c r="A191" s="65" t="s">
        <v>20</v>
      </c>
      <c r="B191" s="69">
        <v>18.936</v>
      </c>
      <c r="C191" s="64"/>
      <c r="D191" s="65" t="s">
        <v>20</v>
      </c>
      <c r="E191" s="67">
        <v>18.306000000000001</v>
      </c>
      <c r="F191" s="64"/>
      <c r="G191" s="65" t="s">
        <v>20</v>
      </c>
      <c r="H191" s="1"/>
      <c r="I191" s="65" t="s">
        <v>249</v>
      </c>
      <c r="J191" s="67"/>
    </row>
    <row r="192" spans="1:10" x14ac:dyDescent="0.4">
      <c r="A192" s="65" t="s">
        <v>0</v>
      </c>
      <c r="B192" s="67">
        <v>1.0469999999999999</v>
      </c>
      <c r="C192" s="64"/>
      <c r="D192" s="65" t="s">
        <v>0</v>
      </c>
      <c r="E192" s="67">
        <v>1.0469999999999999</v>
      </c>
      <c r="F192" s="64"/>
      <c r="G192" s="65" t="s">
        <v>0</v>
      </c>
      <c r="H192" s="67">
        <v>1.0469999999999999</v>
      </c>
      <c r="I192" s="64"/>
      <c r="J192" s="64"/>
    </row>
    <row r="193" spans="1:10" x14ac:dyDescent="0.4">
      <c r="A193" s="68" t="s">
        <v>1</v>
      </c>
      <c r="B193" s="67">
        <v>2.7519999999999998</v>
      </c>
      <c r="C193" s="64"/>
      <c r="D193" s="68" t="s">
        <v>1</v>
      </c>
      <c r="E193" s="67">
        <v>2.7519999999999998</v>
      </c>
      <c r="F193" s="64"/>
      <c r="G193" s="68" t="s">
        <v>1</v>
      </c>
      <c r="H193" s="67">
        <v>2.7519999999999998</v>
      </c>
      <c r="J193" s="64"/>
    </row>
    <row r="195" spans="1:10" x14ac:dyDescent="0.4">
      <c r="A195" s="65" t="s">
        <v>45</v>
      </c>
      <c r="B195" s="66" t="s">
        <v>135</v>
      </c>
      <c r="C195" s="64"/>
      <c r="D195" s="65" t="s">
        <v>170</v>
      </c>
      <c r="E195" s="66" t="s">
        <v>135</v>
      </c>
      <c r="F195" s="64"/>
      <c r="G195" s="65" t="s">
        <v>168</v>
      </c>
      <c r="H195" s="66" t="s">
        <v>135</v>
      </c>
      <c r="I195" s="64"/>
      <c r="J195" s="64"/>
    </row>
    <row r="196" spans="1:10" x14ac:dyDescent="0.4">
      <c r="A196" s="65" t="s">
        <v>11</v>
      </c>
      <c r="B196" s="50">
        <v>-10.4193</v>
      </c>
      <c r="C196" s="64"/>
      <c r="D196" s="65" t="s">
        <v>11</v>
      </c>
      <c r="E196" s="50">
        <v>-10.845599999999999</v>
      </c>
      <c r="F196" s="64"/>
      <c r="G196" s="65" t="s">
        <v>11</v>
      </c>
      <c r="H196" s="70"/>
      <c r="I196" s="65" t="s">
        <v>2</v>
      </c>
      <c r="J196" s="67"/>
    </row>
    <row r="197" spans="1:10" x14ac:dyDescent="0.4">
      <c r="A197" s="65" t="s">
        <v>20</v>
      </c>
      <c r="B197" s="69">
        <v>16.143999999999998</v>
      </c>
      <c r="C197" s="64"/>
      <c r="D197" s="65" t="s">
        <v>20</v>
      </c>
      <c r="E197" s="67">
        <v>15.891999999999999</v>
      </c>
      <c r="F197" s="64"/>
      <c r="G197" s="65" t="s">
        <v>20</v>
      </c>
      <c r="H197" s="1"/>
      <c r="I197" s="65" t="s">
        <v>249</v>
      </c>
      <c r="J197" s="67"/>
    </row>
    <row r="198" spans="1:10" x14ac:dyDescent="0.4">
      <c r="A198" s="65" t="s">
        <v>0</v>
      </c>
      <c r="B198" s="67">
        <v>1.5780000000000001</v>
      </c>
      <c r="C198" s="64"/>
      <c r="D198" s="65" t="s">
        <v>0</v>
      </c>
      <c r="E198" s="67">
        <v>1.5780000000000001</v>
      </c>
      <c r="F198" s="64"/>
      <c r="G198" s="65" t="s">
        <v>0</v>
      </c>
      <c r="H198" s="67">
        <v>1.5780000000000001</v>
      </c>
      <c r="I198" s="64"/>
      <c r="J198" s="64"/>
    </row>
    <row r="199" spans="1:10" x14ac:dyDescent="0.4">
      <c r="A199" s="68" t="s">
        <v>1</v>
      </c>
      <c r="B199" s="67">
        <v>3.2</v>
      </c>
      <c r="C199" s="64"/>
      <c r="D199" s="68" t="s">
        <v>1</v>
      </c>
      <c r="E199" s="67">
        <v>3.2</v>
      </c>
      <c r="F199" s="64"/>
      <c r="G199" s="68" t="s">
        <v>1</v>
      </c>
      <c r="H199" s="67">
        <v>3.2</v>
      </c>
      <c r="J199" s="64"/>
    </row>
    <row r="201" spans="1:10" x14ac:dyDescent="0.4">
      <c r="A201" s="65" t="s">
        <v>45</v>
      </c>
      <c r="B201" s="66" t="s">
        <v>200</v>
      </c>
      <c r="C201" s="64"/>
      <c r="D201" s="65" t="s">
        <v>170</v>
      </c>
      <c r="E201" s="66" t="s">
        <v>200</v>
      </c>
      <c r="F201" s="64"/>
      <c r="G201" s="65" t="s">
        <v>168</v>
      </c>
      <c r="H201" s="66" t="s">
        <v>200</v>
      </c>
      <c r="I201" s="64"/>
      <c r="J201" s="64"/>
    </row>
    <row r="202" spans="1:10" x14ac:dyDescent="0.4">
      <c r="A202" s="65" t="s">
        <v>11</v>
      </c>
      <c r="B202" s="50">
        <v>-10.293799999999999</v>
      </c>
      <c r="C202" s="64"/>
      <c r="D202" s="65" t="s">
        <v>11</v>
      </c>
      <c r="E202" s="50"/>
      <c r="F202" s="64"/>
      <c r="G202" s="65" t="s">
        <v>11</v>
      </c>
      <c r="H202" s="70">
        <v>-10.3606</v>
      </c>
      <c r="I202" s="65" t="s">
        <v>2</v>
      </c>
      <c r="J202" s="67">
        <v>2.7610000000000001</v>
      </c>
    </row>
    <row r="203" spans="1:10" x14ac:dyDescent="0.4">
      <c r="A203" s="65" t="s">
        <v>20</v>
      </c>
      <c r="B203" s="69">
        <v>14.66</v>
      </c>
      <c r="C203" s="64"/>
      <c r="D203" s="65" t="s">
        <v>20</v>
      </c>
      <c r="E203" s="67"/>
      <c r="F203" s="64"/>
      <c r="G203" s="65" t="s">
        <v>20</v>
      </c>
      <c r="H203" s="1">
        <v>14.5915</v>
      </c>
      <c r="I203" s="65" t="s">
        <v>249</v>
      </c>
      <c r="J203" s="67">
        <v>4.4210000000000003</v>
      </c>
    </row>
    <row r="204" spans="1:10" x14ac:dyDescent="0.4">
      <c r="A204" s="65" t="s">
        <v>0</v>
      </c>
      <c r="B204" s="67">
        <v>1.784</v>
      </c>
      <c r="C204" s="64"/>
      <c r="D204" s="65" t="s">
        <v>0</v>
      </c>
      <c r="E204" s="67"/>
      <c r="F204" s="64"/>
      <c r="G204" s="65" t="s">
        <v>0</v>
      </c>
      <c r="H204" s="67">
        <v>1.784</v>
      </c>
      <c r="I204" s="64"/>
      <c r="J204" s="64"/>
    </row>
    <row r="205" spans="1:10" x14ac:dyDescent="0.4">
      <c r="A205" s="68" t="s">
        <v>1</v>
      </c>
      <c r="B205" s="67">
        <v>3.39</v>
      </c>
      <c r="C205" s="64"/>
      <c r="D205" s="68" t="s">
        <v>1</v>
      </c>
      <c r="E205" s="67"/>
      <c r="F205" s="64"/>
      <c r="G205" s="68" t="s">
        <v>1</v>
      </c>
      <c r="H205" s="67">
        <v>3.39</v>
      </c>
      <c r="J205" s="64"/>
    </row>
    <row r="207" spans="1:10" x14ac:dyDescent="0.4">
      <c r="A207" s="65" t="s">
        <v>45</v>
      </c>
      <c r="B207" s="66" t="s">
        <v>136</v>
      </c>
      <c r="C207" s="64"/>
      <c r="D207" s="65" t="s">
        <v>170</v>
      </c>
      <c r="E207" s="66" t="s">
        <v>136</v>
      </c>
      <c r="F207" s="64"/>
      <c r="G207" s="65" t="s">
        <v>168</v>
      </c>
      <c r="H207" s="66" t="s">
        <v>136</v>
      </c>
      <c r="I207" s="64"/>
      <c r="J207" s="64"/>
    </row>
    <row r="208" spans="1:10" x14ac:dyDescent="0.4">
      <c r="A208" s="65" t="s">
        <v>11</v>
      </c>
      <c r="B208" s="50">
        <v>-9.1651000000000007</v>
      </c>
      <c r="C208" s="64"/>
      <c r="D208" s="65" t="s">
        <v>11</v>
      </c>
      <c r="E208" s="50"/>
      <c r="F208" s="64"/>
      <c r="G208" s="65" t="s">
        <v>11</v>
      </c>
      <c r="H208" s="70">
        <v>-9.2744</v>
      </c>
      <c r="I208" s="65" t="s">
        <v>2</v>
      </c>
      <c r="J208" s="67">
        <v>2.7330000000000001</v>
      </c>
    </row>
    <row r="209" spans="1:10" x14ac:dyDescent="0.4">
      <c r="A209" s="65" t="s">
        <v>20</v>
      </c>
      <c r="B209" s="69">
        <v>13.996</v>
      </c>
      <c r="C209" s="64"/>
      <c r="D209" s="65" t="s">
        <v>20</v>
      </c>
      <c r="E209" s="67"/>
      <c r="F209" s="64"/>
      <c r="G209" s="65" t="s">
        <v>20</v>
      </c>
      <c r="H209" s="1">
        <v>13.952</v>
      </c>
      <c r="I209" s="65" t="s">
        <v>249</v>
      </c>
      <c r="J209" s="67">
        <v>4.3140000000000001</v>
      </c>
    </row>
    <row r="210" spans="1:10" x14ac:dyDescent="0.4">
      <c r="A210" s="65" t="s">
        <v>0</v>
      </c>
      <c r="B210" s="67">
        <v>1.843</v>
      </c>
      <c r="C210" s="64"/>
      <c r="D210" s="65" t="s">
        <v>0</v>
      </c>
      <c r="E210" s="67">
        <v>1.843</v>
      </c>
      <c r="F210" s="64"/>
      <c r="G210" s="65" t="s">
        <v>0</v>
      </c>
      <c r="H210" s="67">
        <v>1.843</v>
      </c>
      <c r="I210" s="64"/>
      <c r="J210" s="64"/>
    </row>
    <row r="211" spans="1:10" x14ac:dyDescent="0.4">
      <c r="A211" s="68" t="s">
        <v>1</v>
      </c>
      <c r="B211" s="67">
        <v>3.7130000000000001</v>
      </c>
      <c r="C211" s="64"/>
      <c r="D211" s="68" t="s">
        <v>1</v>
      </c>
      <c r="E211" s="67">
        <v>3.7130000000000001</v>
      </c>
      <c r="F211" s="64"/>
      <c r="G211" s="68" t="s">
        <v>1</v>
      </c>
      <c r="H211" s="67">
        <v>3.7130000000000001</v>
      </c>
      <c r="J211" s="64"/>
    </row>
    <row r="213" spans="1:10" x14ac:dyDescent="0.4">
      <c r="A213" s="65" t="s">
        <v>45</v>
      </c>
      <c r="B213" s="66" t="s">
        <v>159</v>
      </c>
      <c r="C213" s="64"/>
      <c r="D213" s="65" t="s">
        <v>170</v>
      </c>
      <c r="E213" s="66" t="s">
        <v>159</v>
      </c>
      <c r="F213" s="64"/>
      <c r="G213" s="65" t="s">
        <v>168</v>
      </c>
      <c r="H213" s="66" t="s">
        <v>159</v>
      </c>
      <c r="I213" s="64"/>
      <c r="J213" s="64"/>
    </row>
    <row r="214" spans="1:10" x14ac:dyDescent="0.4">
      <c r="A214" s="65" t="s">
        <v>11</v>
      </c>
      <c r="B214" s="50">
        <v>-7.3384999999999998</v>
      </c>
      <c r="C214" s="64"/>
      <c r="D214" s="65" t="s">
        <v>11</v>
      </c>
      <c r="E214" s="50"/>
      <c r="F214" s="64"/>
      <c r="G214" s="65" t="s">
        <v>11</v>
      </c>
      <c r="H214" s="70"/>
      <c r="I214" s="65" t="s">
        <v>2</v>
      </c>
      <c r="J214" s="67"/>
    </row>
    <row r="215" spans="1:10" x14ac:dyDescent="0.4">
      <c r="A215" s="65" t="s">
        <v>20</v>
      </c>
      <c r="B215" s="69">
        <v>14.199</v>
      </c>
      <c r="C215" s="64"/>
      <c r="D215" s="65" t="s">
        <v>20</v>
      </c>
      <c r="E215" s="67"/>
      <c r="F215" s="64"/>
      <c r="G215" s="65" t="s">
        <v>20</v>
      </c>
      <c r="H215" s="1"/>
      <c r="I215" s="65" t="s">
        <v>249</v>
      </c>
      <c r="J215" s="67"/>
    </row>
    <row r="216" spans="1:10" x14ac:dyDescent="0.4">
      <c r="A216" s="65" t="s">
        <v>0</v>
      </c>
      <c r="B216" s="67">
        <v>1.496</v>
      </c>
      <c r="C216" s="64"/>
      <c r="D216" s="65" t="s">
        <v>0</v>
      </c>
      <c r="E216" s="67">
        <v>1.496</v>
      </c>
      <c r="F216" s="64"/>
      <c r="G216" s="65" t="s">
        <v>0</v>
      </c>
      <c r="H216" s="67">
        <v>1.496</v>
      </c>
      <c r="I216" s="64"/>
      <c r="J216" s="64"/>
    </row>
    <row r="217" spans="1:10" x14ac:dyDescent="0.4">
      <c r="A217" s="68" t="s">
        <v>1</v>
      </c>
      <c r="B217" s="67">
        <v>3.9740000000000002</v>
      </c>
      <c r="C217" s="64"/>
      <c r="D217" s="68" t="s">
        <v>1</v>
      </c>
      <c r="E217" s="67">
        <v>3.9740000000000002</v>
      </c>
      <c r="F217" s="64"/>
      <c r="G217" s="68" t="s">
        <v>1</v>
      </c>
      <c r="H217" s="67">
        <v>3.9740000000000002</v>
      </c>
      <c r="J217" s="64"/>
    </row>
    <row r="219" spans="1:10" x14ac:dyDescent="0.4">
      <c r="A219" s="65" t="s">
        <v>45</v>
      </c>
      <c r="B219" s="66" t="s">
        <v>137</v>
      </c>
      <c r="C219" s="64"/>
      <c r="D219" s="65" t="s">
        <v>170</v>
      </c>
      <c r="E219" s="66" t="s">
        <v>137</v>
      </c>
      <c r="F219" s="64"/>
      <c r="G219" s="65" t="s">
        <v>168</v>
      </c>
      <c r="H219" s="66" t="s">
        <v>137</v>
      </c>
      <c r="I219" s="64"/>
      <c r="J219" s="64"/>
    </row>
    <row r="220" spans="1:10" x14ac:dyDescent="0.4">
      <c r="A220" s="65" t="s">
        <v>11</v>
      </c>
      <c r="B220" s="50">
        <v>-5.1764999999999999</v>
      </c>
      <c r="C220" s="64"/>
      <c r="D220" s="65" t="s">
        <v>11</v>
      </c>
      <c r="E220" s="50"/>
      <c r="F220" s="64"/>
      <c r="G220" s="65" t="s">
        <v>11</v>
      </c>
      <c r="H220" s="70"/>
      <c r="I220" s="65" t="s">
        <v>2</v>
      </c>
      <c r="J220" s="67"/>
    </row>
    <row r="221" spans="1:10" x14ac:dyDescent="0.4">
      <c r="A221" s="65" t="s">
        <v>20</v>
      </c>
      <c r="B221" s="69">
        <v>15.49</v>
      </c>
      <c r="C221" s="64"/>
      <c r="D221" s="65" t="s">
        <v>20</v>
      </c>
      <c r="E221" s="67"/>
      <c r="F221" s="64"/>
      <c r="G221" s="65" t="s">
        <v>20</v>
      </c>
      <c r="H221" s="1"/>
      <c r="I221" s="65" t="s">
        <v>249</v>
      </c>
      <c r="J221" s="67"/>
    </row>
    <row r="222" spans="1:10" x14ac:dyDescent="0.4">
      <c r="A222" s="65" t="s">
        <v>0</v>
      </c>
      <c r="B222" s="67">
        <v>0.97399999999999998</v>
      </c>
      <c r="C222" s="64"/>
      <c r="D222" s="65" t="s">
        <v>0</v>
      </c>
      <c r="E222" s="67">
        <v>0.97399999999999998</v>
      </c>
      <c r="F222" s="64"/>
      <c r="G222" s="65" t="s">
        <v>0</v>
      </c>
      <c r="H222" s="67">
        <v>0.97399999999999998</v>
      </c>
      <c r="I222" s="64"/>
      <c r="J222" s="64"/>
    </row>
    <row r="223" spans="1:10" x14ac:dyDescent="0.4">
      <c r="A223" s="68" t="s">
        <v>1</v>
      </c>
      <c r="B223" s="67">
        <v>4.2569999999999997</v>
      </c>
      <c r="C223" s="64"/>
      <c r="D223" s="68" t="s">
        <v>1</v>
      </c>
      <c r="E223" s="67">
        <v>4.2569999999999997</v>
      </c>
      <c r="F223" s="64"/>
      <c r="G223" s="68" t="s">
        <v>1</v>
      </c>
      <c r="H223" s="67">
        <v>4.2569999999999997</v>
      </c>
      <c r="J223" s="64"/>
    </row>
    <row r="225" spans="1:10" x14ac:dyDescent="0.4">
      <c r="A225" s="65" t="s">
        <v>45</v>
      </c>
      <c r="B225" s="66" t="s">
        <v>112</v>
      </c>
      <c r="C225" s="64"/>
      <c r="D225" s="65" t="s">
        <v>170</v>
      </c>
      <c r="E225" s="66" t="s">
        <v>112</v>
      </c>
      <c r="F225" s="64"/>
      <c r="G225" s="65" t="s">
        <v>168</v>
      </c>
      <c r="H225" s="66" t="s">
        <v>112</v>
      </c>
      <c r="I225" s="64"/>
      <c r="J225" s="64"/>
    </row>
    <row r="226" spans="1:10" x14ac:dyDescent="0.4">
      <c r="A226" s="65" t="s">
        <v>11</v>
      </c>
      <c r="B226" s="50">
        <v>-2.8289</v>
      </c>
      <c r="C226" s="64"/>
      <c r="D226" s="65" t="s">
        <v>11</v>
      </c>
      <c r="E226" s="50"/>
      <c r="F226" s="64"/>
      <c r="G226" s="65" t="s">
        <v>11</v>
      </c>
      <c r="H226" s="70">
        <v>-2.8250000000000002</v>
      </c>
      <c r="I226" s="65" t="s">
        <v>2</v>
      </c>
      <c r="J226" s="67">
        <v>2.9529999999999998</v>
      </c>
    </row>
    <row r="227" spans="1:10" x14ac:dyDescent="0.4">
      <c r="A227" s="65" t="s">
        <v>20</v>
      </c>
      <c r="B227" s="69">
        <v>18.004999999999999</v>
      </c>
      <c r="C227" s="64"/>
      <c r="D227" s="65" t="s">
        <v>20</v>
      </c>
      <c r="E227" s="67"/>
      <c r="F227" s="64"/>
      <c r="G227" s="65" t="s">
        <v>20</v>
      </c>
      <c r="H227" s="1">
        <v>18.114000000000001</v>
      </c>
      <c r="I227" s="65" t="s">
        <v>249</v>
      </c>
      <c r="J227" s="67">
        <v>4.798</v>
      </c>
    </row>
    <row r="228" spans="1:10" x14ac:dyDescent="0.4">
      <c r="A228" s="65" t="s">
        <v>0</v>
      </c>
      <c r="B228" s="67">
        <v>0.52400000000000002</v>
      </c>
      <c r="C228" s="64"/>
      <c r="D228" s="65" t="s">
        <v>0</v>
      </c>
      <c r="E228" s="67">
        <v>0.52400000000000002</v>
      </c>
      <c r="F228" s="64"/>
      <c r="G228" s="65" t="s">
        <v>0</v>
      </c>
      <c r="H228" s="67">
        <v>0.52400000000000002</v>
      </c>
      <c r="I228" s="64"/>
      <c r="J228" s="64"/>
    </row>
    <row r="229" spans="1:10" x14ac:dyDescent="0.4">
      <c r="A229" s="68" t="s">
        <v>1</v>
      </c>
      <c r="B229" s="67">
        <v>4.4649999999999999</v>
      </c>
      <c r="C229" s="64"/>
      <c r="D229" s="68" t="s">
        <v>1</v>
      </c>
      <c r="E229" s="67">
        <v>4.4649999999999999</v>
      </c>
      <c r="F229" s="64"/>
      <c r="G229" s="68" t="s">
        <v>1</v>
      </c>
      <c r="H229" s="67">
        <v>4.4649999999999999</v>
      </c>
      <c r="J229" s="64"/>
    </row>
    <row r="231" spans="1:10" x14ac:dyDescent="0.4">
      <c r="A231" s="65" t="s">
        <v>45</v>
      </c>
      <c r="B231" s="66" t="s">
        <v>138</v>
      </c>
      <c r="C231" s="64"/>
      <c r="D231" s="65" t="s">
        <v>170</v>
      </c>
      <c r="E231" s="66" t="s">
        <v>138</v>
      </c>
      <c r="F231" s="64"/>
      <c r="G231" s="65" t="s">
        <v>168</v>
      </c>
      <c r="H231" s="66" t="s">
        <v>138</v>
      </c>
      <c r="I231" s="64"/>
      <c r="J231" s="64"/>
    </row>
    <row r="232" spans="1:10" x14ac:dyDescent="0.4">
      <c r="A232" s="65" t="s">
        <v>11</v>
      </c>
      <c r="B232" s="50">
        <v>-0.90480000000000005</v>
      </c>
      <c r="C232" s="64"/>
      <c r="D232" s="65" t="s">
        <v>11</v>
      </c>
      <c r="E232" s="50"/>
      <c r="F232" s="64"/>
      <c r="G232" s="65" t="s">
        <v>11</v>
      </c>
      <c r="H232" s="70">
        <v>-0.90620000000000001</v>
      </c>
      <c r="I232" s="65" t="s">
        <v>2</v>
      </c>
      <c r="J232" s="67">
        <v>3.008</v>
      </c>
    </row>
    <row r="233" spans="1:10" x14ac:dyDescent="0.4">
      <c r="A233" s="65" t="s">
        <v>20</v>
      </c>
      <c r="B233" s="69">
        <v>23.254999999999999</v>
      </c>
      <c r="C233" s="64"/>
      <c r="D233" s="65" t="s">
        <v>20</v>
      </c>
      <c r="E233" s="67"/>
      <c r="F233" s="64"/>
      <c r="G233" s="65" t="s">
        <v>20</v>
      </c>
      <c r="H233" s="1">
        <v>23.277999999999999</v>
      </c>
      <c r="I233" s="65" t="s">
        <v>249</v>
      </c>
      <c r="J233" s="67">
        <v>5.9420000000000002</v>
      </c>
    </row>
    <row r="234" spans="1:10" x14ac:dyDescent="0.4">
      <c r="A234" s="65" t="s">
        <v>0</v>
      </c>
      <c r="B234" s="67">
        <v>0.248</v>
      </c>
      <c r="C234" s="64"/>
      <c r="D234" s="65" t="s">
        <v>0</v>
      </c>
      <c r="E234" s="67">
        <v>0.248</v>
      </c>
      <c r="F234" s="64"/>
      <c r="G234" s="65" t="s">
        <v>0</v>
      </c>
      <c r="H234" s="67">
        <v>0.248</v>
      </c>
      <c r="I234" s="64"/>
      <c r="J234" s="64"/>
    </row>
    <row r="235" spans="1:10" x14ac:dyDescent="0.4">
      <c r="A235" s="68" t="s">
        <v>1</v>
      </c>
      <c r="B235" s="67">
        <v>4.83</v>
      </c>
      <c r="C235" s="64"/>
      <c r="D235" s="68" t="s">
        <v>1</v>
      </c>
      <c r="E235" s="67">
        <v>4.83</v>
      </c>
      <c r="F235" s="64"/>
      <c r="G235" s="68" t="s">
        <v>1</v>
      </c>
      <c r="H235" s="67">
        <v>4.83</v>
      </c>
      <c r="J235" s="64"/>
    </row>
    <row r="237" spans="1:10" x14ac:dyDescent="0.4">
      <c r="A237" s="65" t="s">
        <v>45</v>
      </c>
      <c r="B237" s="66" t="s">
        <v>139</v>
      </c>
      <c r="C237" s="64"/>
      <c r="D237" s="65" t="s">
        <v>170</v>
      </c>
      <c r="E237" s="66" t="s">
        <v>139</v>
      </c>
      <c r="F237" s="64"/>
      <c r="G237" s="65" t="s">
        <v>168</v>
      </c>
      <c r="H237" s="66" t="s">
        <v>139</v>
      </c>
      <c r="I237" s="64"/>
      <c r="J237" s="64"/>
    </row>
    <row r="238" spans="1:10" x14ac:dyDescent="0.4">
      <c r="A238" s="65" t="s">
        <v>11</v>
      </c>
      <c r="B238" s="50">
        <v>-2.7149000000000001</v>
      </c>
      <c r="C238" s="64"/>
      <c r="D238" s="65" t="s">
        <v>11</v>
      </c>
      <c r="E238" s="50">
        <v>-2.7168000000000001</v>
      </c>
      <c r="F238" s="64"/>
      <c r="G238" s="65" t="s">
        <v>11</v>
      </c>
      <c r="H238" s="70">
        <v>-2.7040000000000002</v>
      </c>
      <c r="I238" s="65" t="s">
        <v>2</v>
      </c>
      <c r="J238" s="67">
        <v>3.423</v>
      </c>
    </row>
    <row r="239" spans="1:10" x14ac:dyDescent="0.4">
      <c r="A239" s="65" t="s">
        <v>20</v>
      </c>
      <c r="B239" s="69">
        <v>27.58</v>
      </c>
      <c r="C239" s="64"/>
      <c r="D239" s="65" t="s">
        <v>20</v>
      </c>
      <c r="E239" s="67">
        <v>28.093</v>
      </c>
      <c r="F239" s="64"/>
      <c r="G239" s="65" t="s">
        <v>20</v>
      </c>
      <c r="H239" s="1">
        <v>28.282499999999999</v>
      </c>
      <c r="I239" s="65" t="s">
        <v>249</v>
      </c>
      <c r="J239" s="67">
        <v>5.5759999999999996</v>
      </c>
    </row>
    <row r="240" spans="1:10" x14ac:dyDescent="0.4">
      <c r="A240" s="65" t="s">
        <v>0</v>
      </c>
      <c r="B240" s="67">
        <v>0.21299999999999999</v>
      </c>
      <c r="C240" s="64"/>
      <c r="D240" s="65" t="s">
        <v>0</v>
      </c>
      <c r="E240" s="67">
        <v>0.21299999999999999</v>
      </c>
      <c r="F240" s="64"/>
      <c r="G240" s="65" t="s">
        <v>0</v>
      </c>
      <c r="H240" s="67">
        <v>0.21299999999999999</v>
      </c>
      <c r="I240" s="64"/>
      <c r="J240" s="64"/>
    </row>
    <row r="241" spans="1:10" x14ac:dyDescent="0.4">
      <c r="A241" s="68" t="s">
        <v>1</v>
      </c>
      <c r="B241" s="67">
        <v>3.8929999999999998</v>
      </c>
      <c r="C241" s="64"/>
      <c r="D241" s="68" t="s">
        <v>1</v>
      </c>
      <c r="E241" s="67">
        <v>3.8929999999999998</v>
      </c>
      <c r="F241" s="64"/>
      <c r="G241" s="68" t="s">
        <v>1</v>
      </c>
      <c r="H241" s="67">
        <v>3.8929999999999998</v>
      </c>
      <c r="J241" s="64"/>
    </row>
    <row r="243" spans="1:10" x14ac:dyDescent="0.4">
      <c r="A243" s="65" t="s">
        <v>45</v>
      </c>
      <c r="B243" s="66" t="s">
        <v>201</v>
      </c>
      <c r="C243" s="64"/>
      <c r="D243" s="65" t="s">
        <v>170</v>
      </c>
      <c r="E243" s="66" t="s">
        <v>201</v>
      </c>
      <c r="F243" s="64"/>
      <c r="G243" s="65" t="s">
        <v>168</v>
      </c>
      <c r="H243" s="66" t="s">
        <v>201</v>
      </c>
      <c r="I243" s="64"/>
      <c r="J243" s="64"/>
    </row>
    <row r="244" spans="1:10" x14ac:dyDescent="0.4">
      <c r="A244" s="65" t="s">
        <v>11</v>
      </c>
      <c r="B244" s="50">
        <v>-3.9552999999999998</v>
      </c>
      <c r="C244" s="64"/>
      <c r="D244" s="65" t="s">
        <v>11</v>
      </c>
      <c r="E244" s="50">
        <v>-3.9352999999999998</v>
      </c>
      <c r="F244" s="64"/>
      <c r="G244" s="65" t="s">
        <v>11</v>
      </c>
      <c r="H244" s="70"/>
      <c r="I244" s="65" t="s">
        <v>2</v>
      </c>
      <c r="J244" s="67"/>
    </row>
    <row r="245" spans="1:10" x14ac:dyDescent="0.4">
      <c r="A245" s="65" t="s">
        <v>20</v>
      </c>
      <c r="B245" s="69">
        <v>27.879000000000001</v>
      </c>
      <c r="C245" s="64"/>
      <c r="D245" s="65" t="s">
        <v>20</v>
      </c>
      <c r="E245" s="67">
        <v>27.64</v>
      </c>
      <c r="F245" s="64"/>
      <c r="G245" s="65" t="s">
        <v>20</v>
      </c>
      <c r="H245" s="1"/>
      <c r="I245" s="65" t="s">
        <v>249</v>
      </c>
      <c r="J245" s="67"/>
    </row>
    <row r="246" spans="1:10" x14ac:dyDescent="0.4">
      <c r="A246" s="65" t="s">
        <v>0</v>
      </c>
      <c r="B246" s="67">
        <v>0.28299999999999997</v>
      </c>
      <c r="C246" s="64"/>
      <c r="D246" s="65" t="s">
        <v>0</v>
      </c>
      <c r="E246" s="67">
        <v>0.28299999999999997</v>
      </c>
      <c r="F246" s="64"/>
      <c r="G246" s="65" t="s">
        <v>0</v>
      </c>
      <c r="H246" s="67">
        <v>0.28299999999999997</v>
      </c>
      <c r="I246" s="64"/>
      <c r="J246" s="64"/>
    </row>
    <row r="247" spans="1:10" x14ac:dyDescent="0.4">
      <c r="A247" s="68" t="s">
        <v>1</v>
      </c>
      <c r="B247" s="67">
        <v>3.54</v>
      </c>
      <c r="C247" s="64"/>
      <c r="D247" s="68" t="s">
        <v>1</v>
      </c>
      <c r="E247" s="67">
        <v>3.54</v>
      </c>
      <c r="F247" s="64"/>
      <c r="G247" s="68" t="s">
        <v>1</v>
      </c>
      <c r="H247" s="67">
        <v>3.54</v>
      </c>
      <c r="J247" s="64"/>
    </row>
    <row r="249" spans="1:10" x14ac:dyDescent="0.4">
      <c r="A249" s="65" t="s">
        <v>45</v>
      </c>
      <c r="B249" s="66" t="s">
        <v>203</v>
      </c>
      <c r="C249" s="64"/>
      <c r="D249" s="65" t="s">
        <v>170</v>
      </c>
      <c r="E249" s="66" t="s">
        <v>203</v>
      </c>
      <c r="F249" s="64"/>
      <c r="G249" s="65" t="s">
        <v>168</v>
      </c>
      <c r="H249" s="66" t="s">
        <v>203</v>
      </c>
      <c r="I249" s="64"/>
      <c r="J249" s="64"/>
    </row>
    <row r="250" spans="1:10" x14ac:dyDescent="0.4">
      <c r="A250" s="65" t="s">
        <v>11</v>
      </c>
      <c r="B250" s="50">
        <v>-3.8006000000000002</v>
      </c>
      <c r="C250" s="64"/>
      <c r="D250" s="65" t="s">
        <v>11</v>
      </c>
      <c r="E250" s="50">
        <v>-3.8904999999999998</v>
      </c>
      <c r="F250" s="64"/>
      <c r="G250" s="65" t="s">
        <v>11</v>
      </c>
      <c r="H250" s="70">
        <v>-3.8386999999999998</v>
      </c>
      <c r="I250" s="65" t="s">
        <v>2</v>
      </c>
      <c r="J250" s="67">
        <v>3.3940000000000001</v>
      </c>
    </row>
    <row r="251" spans="1:10" x14ac:dyDescent="0.4">
      <c r="A251" s="65" t="s">
        <v>20</v>
      </c>
      <c r="B251" s="69">
        <v>27.491</v>
      </c>
      <c r="C251" s="64"/>
      <c r="D251" s="65" t="s">
        <v>20</v>
      </c>
      <c r="E251" s="67">
        <v>27.119</v>
      </c>
      <c r="F251" s="64"/>
      <c r="G251" s="65" t="s">
        <v>20</v>
      </c>
      <c r="H251" s="1">
        <v>27.408999999999999</v>
      </c>
      <c r="I251" s="65" t="s">
        <v>249</v>
      </c>
      <c r="J251" s="67">
        <v>5.4950000000000001</v>
      </c>
    </row>
    <row r="252" spans="1:10" x14ac:dyDescent="0.4">
      <c r="A252" s="65" t="s">
        <v>0</v>
      </c>
      <c r="B252" s="67">
        <v>0.30599999999999999</v>
      </c>
      <c r="C252" s="64"/>
      <c r="D252" s="65" t="s">
        <v>0</v>
      </c>
      <c r="E252" s="67">
        <v>0.30599999999999999</v>
      </c>
      <c r="F252" s="64"/>
      <c r="G252" s="65" t="s">
        <v>0</v>
      </c>
      <c r="H252" s="67">
        <v>0.30599999999999999</v>
      </c>
      <c r="I252" s="64"/>
      <c r="J252" s="64"/>
    </row>
    <row r="253" spans="1:10" x14ac:dyDescent="0.4">
      <c r="A253" s="68" t="s">
        <v>1</v>
      </c>
      <c r="B253" s="67">
        <v>3.3769999999999998</v>
      </c>
      <c r="C253" s="64"/>
      <c r="D253" s="68" t="s">
        <v>1</v>
      </c>
      <c r="E253" s="67">
        <v>3.3769999999999998</v>
      </c>
      <c r="F253" s="64"/>
      <c r="G253" s="68" t="s">
        <v>1</v>
      </c>
      <c r="H253" s="67">
        <v>3.3769999999999998</v>
      </c>
      <c r="J253" s="64"/>
    </row>
    <row r="255" spans="1:10" x14ac:dyDescent="0.4">
      <c r="A255" s="65" t="s">
        <v>45</v>
      </c>
      <c r="B255" s="66" t="s">
        <v>234</v>
      </c>
      <c r="C255" s="64"/>
      <c r="D255" s="65" t="s">
        <v>170</v>
      </c>
      <c r="E255" s="66" t="s">
        <v>234</v>
      </c>
      <c r="F255" s="64"/>
      <c r="G255" s="65" t="s">
        <v>168</v>
      </c>
      <c r="H255" s="66" t="s">
        <v>234</v>
      </c>
      <c r="I255" s="64"/>
      <c r="J255" s="64"/>
    </row>
    <row r="256" spans="1:10" x14ac:dyDescent="0.4">
      <c r="A256" s="65" t="s">
        <v>11</v>
      </c>
      <c r="B256" s="50"/>
      <c r="C256" s="64"/>
      <c r="D256" s="65" t="s">
        <v>11</v>
      </c>
      <c r="E256" s="50">
        <v>-1.0550999999999999</v>
      </c>
      <c r="F256" s="64"/>
      <c r="G256" s="65" t="s">
        <v>11</v>
      </c>
      <c r="H256" s="70"/>
      <c r="I256" s="65" t="s">
        <v>2</v>
      </c>
      <c r="J256" s="67"/>
    </row>
    <row r="257" spans="1:10" x14ac:dyDescent="0.4">
      <c r="A257" s="65" t="s">
        <v>20</v>
      </c>
      <c r="B257" s="69"/>
      <c r="C257" s="64"/>
      <c r="D257" s="65" t="s">
        <v>20</v>
      </c>
      <c r="E257" s="67">
        <v>35.594999999999999</v>
      </c>
      <c r="F257" s="64"/>
      <c r="G257" s="65" t="s">
        <v>20</v>
      </c>
      <c r="H257" s="1"/>
      <c r="I257" s="65" t="s">
        <v>249</v>
      </c>
      <c r="J257" s="67"/>
    </row>
    <row r="258" spans="1:10" x14ac:dyDescent="0.4">
      <c r="A258" s="65" t="s">
        <v>0</v>
      </c>
      <c r="B258" s="67">
        <v>0.113</v>
      </c>
      <c r="C258" s="64"/>
      <c r="D258" s="65" t="s">
        <v>0</v>
      </c>
      <c r="E258" s="67">
        <v>0.113</v>
      </c>
      <c r="F258" s="64"/>
      <c r="G258" s="65" t="s">
        <v>0</v>
      </c>
      <c r="H258" s="67">
        <v>0.113</v>
      </c>
      <c r="I258" s="64"/>
      <c r="J258" s="64"/>
    </row>
    <row r="259" spans="1:10" x14ac:dyDescent="0.4">
      <c r="A259" s="68" t="s">
        <v>1</v>
      </c>
      <c r="B259" s="67">
        <v>3.835</v>
      </c>
      <c r="C259" s="64"/>
      <c r="D259" s="68" t="s">
        <v>1</v>
      </c>
      <c r="E259" s="67">
        <v>3.835</v>
      </c>
      <c r="F259" s="64"/>
      <c r="G259" s="68" t="s">
        <v>1</v>
      </c>
      <c r="H259" s="67">
        <v>3.835</v>
      </c>
      <c r="J259" s="64"/>
    </row>
    <row r="261" spans="1:10" x14ac:dyDescent="0.4">
      <c r="A261" s="65" t="s">
        <v>45</v>
      </c>
      <c r="B261" s="66" t="s">
        <v>140</v>
      </c>
      <c r="C261" s="64"/>
      <c r="D261" s="65" t="s">
        <v>170</v>
      </c>
      <c r="E261" s="66" t="s">
        <v>140</v>
      </c>
      <c r="F261" s="64"/>
      <c r="G261" s="65" t="s">
        <v>168</v>
      </c>
      <c r="H261" s="66" t="s">
        <v>140</v>
      </c>
      <c r="I261" s="64"/>
      <c r="J261" s="64"/>
    </row>
    <row r="262" spans="1:10" x14ac:dyDescent="0.4">
      <c r="A262" s="65" t="s">
        <v>11</v>
      </c>
      <c r="B262" s="50">
        <v>-0.85399999999999998</v>
      </c>
      <c r="C262" s="64"/>
      <c r="D262" s="65" t="s">
        <v>11</v>
      </c>
      <c r="E262" s="50">
        <v>-0.85660000000000003</v>
      </c>
      <c r="F262" s="64"/>
      <c r="G262" s="65" t="s">
        <v>11</v>
      </c>
      <c r="H262" s="70">
        <v>-0.86029999999999995</v>
      </c>
      <c r="I262" s="65" t="s">
        <v>2</v>
      </c>
      <c r="J262" s="67">
        <v>5.5119999999999996</v>
      </c>
    </row>
    <row r="263" spans="1:10" x14ac:dyDescent="0.4">
      <c r="A263" s="65" t="s">
        <v>20</v>
      </c>
      <c r="B263" s="69">
        <v>114.992</v>
      </c>
      <c r="C263" s="64"/>
      <c r="D263" s="65" t="s">
        <v>20</v>
      </c>
      <c r="E263" s="67">
        <v>114.05200000000001</v>
      </c>
      <c r="F263" s="64"/>
      <c r="G263" s="65" t="s">
        <v>20</v>
      </c>
      <c r="H263" s="1">
        <v>117.0235</v>
      </c>
      <c r="I263" s="65" t="s">
        <v>249</v>
      </c>
      <c r="J263" s="67">
        <v>8.8940000000000001</v>
      </c>
    </row>
    <row r="264" spans="1:10" x14ac:dyDescent="0.4">
      <c r="A264" s="65" t="s">
        <v>0</v>
      </c>
      <c r="B264" s="67">
        <v>1.2E-2</v>
      </c>
      <c r="C264" s="64"/>
      <c r="D264" s="65" t="s">
        <v>0</v>
      </c>
      <c r="E264" s="67">
        <v>1.2E-2</v>
      </c>
      <c r="F264" s="64"/>
      <c r="G264" s="65" t="s">
        <v>0</v>
      </c>
      <c r="H264" s="67">
        <v>1.2E-2</v>
      </c>
      <c r="I264" s="64"/>
      <c r="J264" s="64"/>
    </row>
    <row r="265" spans="1:10" x14ac:dyDescent="0.4">
      <c r="A265" s="68" t="s">
        <v>1</v>
      </c>
      <c r="B265" s="67">
        <v>2.29</v>
      </c>
      <c r="C265" s="64"/>
      <c r="D265" s="68" t="s">
        <v>1</v>
      </c>
      <c r="E265" s="67">
        <v>2.29</v>
      </c>
      <c r="F265" s="64"/>
      <c r="G265" s="68" t="s">
        <v>1</v>
      </c>
      <c r="H265" s="67">
        <v>2.29</v>
      </c>
      <c r="J265" s="64"/>
    </row>
    <row r="267" spans="1:10" x14ac:dyDescent="0.4">
      <c r="A267" s="65" t="s">
        <v>45</v>
      </c>
      <c r="B267" s="66" t="s">
        <v>141</v>
      </c>
      <c r="C267" s="64"/>
      <c r="D267" s="65" t="s">
        <v>170</v>
      </c>
      <c r="E267" s="66" t="s">
        <v>141</v>
      </c>
      <c r="F267" s="64"/>
      <c r="G267" s="65" t="s">
        <v>168</v>
      </c>
      <c r="H267" s="66" t="s">
        <v>141</v>
      </c>
      <c r="I267" s="64"/>
      <c r="J267" s="64"/>
    </row>
    <row r="268" spans="1:10" x14ac:dyDescent="0.4">
      <c r="A268" s="65" t="s">
        <v>11</v>
      </c>
      <c r="B268" s="50">
        <v>-1.9059999999999999</v>
      </c>
      <c r="C268" s="64"/>
      <c r="D268" s="65" t="s">
        <v>11</v>
      </c>
      <c r="E268" s="50">
        <v>-1.919</v>
      </c>
      <c r="F268" s="64"/>
      <c r="G268" s="65" t="s">
        <v>11</v>
      </c>
      <c r="H268" s="70">
        <v>-1.903</v>
      </c>
      <c r="I268" s="65" t="s">
        <v>2</v>
      </c>
      <c r="J268" s="67">
        <v>4.4790000000000001</v>
      </c>
    </row>
    <row r="269" spans="1:10" x14ac:dyDescent="0.4">
      <c r="A269" s="65" t="s">
        <v>20</v>
      </c>
      <c r="B269" s="69">
        <v>64.069999999999993</v>
      </c>
      <c r="C269" s="64"/>
      <c r="D269" s="65" t="s">
        <v>20</v>
      </c>
      <c r="E269" s="67">
        <v>63.643000000000001</v>
      </c>
      <c r="F269" s="64"/>
      <c r="G269" s="65" t="s">
        <v>20</v>
      </c>
      <c r="H269" s="1">
        <v>63.853499999999997</v>
      </c>
      <c r="I269" s="65" t="s">
        <v>249</v>
      </c>
      <c r="J269" s="67">
        <v>7.3520000000000003</v>
      </c>
    </row>
    <row r="270" spans="1:10" x14ac:dyDescent="0.4">
      <c r="A270" s="65" t="s">
        <v>0</v>
      </c>
      <c r="B270" s="67">
        <v>5.3999999999999999E-2</v>
      </c>
      <c r="C270" s="64"/>
      <c r="D270" s="65" t="s">
        <v>0</v>
      </c>
      <c r="E270" s="67">
        <v>5.3999999999999999E-2</v>
      </c>
      <c r="F270" s="64"/>
      <c r="G270" s="65" t="s">
        <v>0</v>
      </c>
      <c r="H270" s="67">
        <v>5.3999999999999999E-2</v>
      </c>
      <c r="I270" s="64"/>
      <c r="J270" s="64"/>
    </row>
    <row r="271" spans="1:10" x14ac:dyDescent="0.4">
      <c r="A271" s="68" t="s">
        <v>1</v>
      </c>
      <c r="B271" s="67">
        <v>1.897</v>
      </c>
      <c r="C271" s="64"/>
      <c r="D271" s="68" t="s">
        <v>1</v>
      </c>
      <c r="E271" s="67">
        <v>1.897</v>
      </c>
      <c r="F271" s="64"/>
      <c r="G271" s="68" t="s">
        <v>1</v>
      </c>
      <c r="H271" s="67">
        <v>1.897</v>
      </c>
      <c r="J271" s="64"/>
    </row>
    <row r="273" spans="1:10" x14ac:dyDescent="0.4">
      <c r="A273" s="65" t="s">
        <v>45</v>
      </c>
      <c r="B273" s="66" t="s">
        <v>204</v>
      </c>
      <c r="C273" s="64"/>
      <c r="D273" s="65" t="s">
        <v>170</v>
      </c>
      <c r="E273" s="66" t="s">
        <v>204</v>
      </c>
      <c r="F273" s="64"/>
      <c r="G273" s="65" t="s">
        <v>168</v>
      </c>
      <c r="H273" s="66" t="s">
        <v>204</v>
      </c>
      <c r="I273" s="64"/>
      <c r="J273" s="64"/>
    </row>
    <row r="274" spans="1:10" x14ac:dyDescent="0.4">
      <c r="A274" s="65" t="s">
        <v>11</v>
      </c>
      <c r="B274" s="50">
        <v>-4.9352999999999998</v>
      </c>
      <c r="C274" s="64"/>
      <c r="D274" s="65" t="s">
        <v>11</v>
      </c>
      <c r="E274" s="50">
        <v>-4.8025000000000002</v>
      </c>
      <c r="F274" s="64"/>
      <c r="G274" s="65" t="s">
        <v>11</v>
      </c>
      <c r="H274" s="70"/>
      <c r="I274" s="65" t="s">
        <v>2</v>
      </c>
      <c r="J274" s="67"/>
    </row>
    <row r="275" spans="1:10" x14ac:dyDescent="0.4">
      <c r="A275" s="65" t="s">
        <v>20</v>
      </c>
      <c r="B275" s="69">
        <v>37.030999999999999</v>
      </c>
      <c r="C275" s="64"/>
      <c r="D275" s="65" t="s">
        <v>20</v>
      </c>
      <c r="E275" s="67">
        <v>37.673000000000002</v>
      </c>
      <c r="F275" s="64"/>
      <c r="G275" s="65" t="s">
        <v>20</v>
      </c>
      <c r="H275" s="1"/>
      <c r="I275" s="65" t="s">
        <v>249</v>
      </c>
      <c r="J275" s="67"/>
    </row>
    <row r="276" spans="1:10" x14ac:dyDescent="0.4">
      <c r="A276" s="65" t="s">
        <v>0</v>
      </c>
      <c r="B276" s="67">
        <v>0.155</v>
      </c>
      <c r="C276" s="64"/>
      <c r="D276" s="65" t="s">
        <v>0</v>
      </c>
      <c r="E276" s="67">
        <v>0.155</v>
      </c>
      <c r="F276" s="64"/>
      <c r="G276" s="65" t="s">
        <v>0</v>
      </c>
      <c r="H276" s="67">
        <v>0.155</v>
      </c>
      <c r="I276" s="64"/>
      <c r="J276" s="64"/>
    </row>
    <row r="277" spans="1:10" x14ac:dyDescent="0.4">
      <c r="A277" s="68" t="s">
        <v>1</v>
      </c>
      <c r="B277" s="67">
        <v>1.5609999999999999</v>
      </c>
      <c r="C277" s="64"/>
      <c r="D277" s="68" t="s">
        <v>1</v>
      </c>
      <c r="E277" s="67">
        <v>1.5609999999999999</v>
      </c>
      <c r="F277" s="64"/>
      <c r="G277" s="68" t="s">
        <v>1</v>
      </c>
      <c r="H277" s="67">
        <v>1.5609999999999999</v>
      </c>
      <c r="J277" s="64"/>
    </row>
    <row r="279" spans="1:10" x14ac:dyDescent="0.4">
      <c r="A279" s="65" t="s">
        <v>45</v>
      </c>
      <c r="B279" s="66" t="s">
        <v>142</v>
      </c>
      <c r="C279" s="64"/>
      <c r="D279" s="65" t="s">
        <v>170</v>
      </c>
      <c r="E279" s="66" t="s">
        <v>142</v>
      </c>
      <c r="F279" s="64"/>
      <c r="G279" s="65" t="s">
        <v>168</v>
      </c>
      <c r="H279" s="66" t="s">
        <v>142</v>
      </c>
      <c r="I279" s="64"/>
      <c r="J279" s="64"/>
    </row>
    <row r="280" spans="1:10" x14ac:dyDescent="0.4">
      <c r="A280" s="65" t="s">
        <v>11</v>
      </c>
      <c r="B280" s="50">
        <v>-5.9314999999999998</v>
      </c>
      <c r="C280" s="64"/>
      <c r="D280" s="65" t="s">
        <v>11</v>
      </c>
      <c r="E280" s="50">
        <v>-4.8025000000000002</v>
      </c>
      <c r="F280" s="64"/>
      <c r="G280" s="65" t="s">
        <v>11</v>
      </c>
      <c r="H280" s="70">
        <v>-5.8357999999999999</v>
      </c>
      <c r="I280" s="65" t="s">
        <v>2</v>
      </c>
      <c r="J280" s="67">
        <v>3.2610000000000001</v>
      </c>
    </row>
    <row r="281" spans="1:10" x14ac:dyDescent="0.4">
      <c r="A281" s="65" t="s">
        <v>20</v>
      </c>
      <c r="B281" s="69">
        <v>26.295999999999999</v>
      </c>
      <c r="C281" s="64"/>
      <c r="D281" s="65" t="s">
        <v>20</v>
      </c>
      <c r="E281" s="67">
        <v>37.673000000000002</v>
      </c>
      <c r="F281" s="64"/>
      <c r="G281" s="65" t="s">
        <v>20</v>
      </c>
      <c r="H281" s="1">
        <v>26.506499999999999</v>
      </c>
      <c r="I281" s="65" t="s">
        <v>249</v>
      </c>
      <c r="J281" s="67">
        <v>5.7560000000000002</v>
      </c>
    </row>
    <row r="282" spans="1:10" x14ac:dyDescent="0.4">
      <c r="A282" s="65" t="s">
        <v>0</v>
      </c>
      <c r="B282" s="67">
        <v>0.24399999999999999</v>
      </c>
      <c r="C282" s="64"/>
      <c r="D282" s="65" t="s">
        <v>0</v>
      </c>
      <c r="E282" s="67">
        <v>0.24399999999999999</v>
      </c>
      <c r="F282" s="64"/>
      <c r="G282" s="65" t="s">
        <v>0</v>
      </c>
      <c r="H282" s="67">
        <v>0.24399999999999999</v>
      </c>
      <c r="I282" s="64"/>
      <c r="J282" s="64"/>
    </row>
    <row r="283" spans="1:10" x14ac:dyDescent="0.4">
      <c r="A283" s="68" t="s">
        <v>1</v>
      </c>
      <c r="B283" s="67">
        <v>3.3029999999999999</v>
      </c>
      <c r="C283" s="64"/>
      <c r="D283" s="68" t="s">
        <v>1</v>
      </c>
      <c r="E283" s="67">
        <v>3.3029999999999999</v>
      </c>
      <c r="F283" s="64"/>
      <c r="G283" s="68" t="s">
        <v>1</v>
      </c>
      <c r="H283" s="67">
        <v>3.3029999999999999</v>
      </c>
      <c r="J283" s="64"/>
    </row>
    <row r="285" spans="1:10" x14ac:dyDescent="0.4">
      <c r="A285" s="65" t="s">
        <v>45</v>
      </c>
      <c r="B285" s="66" t="s">
        <v>205</v>
      </c>
      <c r="C285" s="64"/>
      <c r="D285" s="65" t="s">
        <v>170</v>
      </c>
      <c r="E285" s="66" t="s">
        <v>205</v>
      </c>
      <c r="F285" s="64"/>
      <c r="G285" s="65" t="s">
        <v>168</v>
      </c>
      <c r="H285" s="66" t="s">
        <v>205</v>
      </c>
      <c r="I285" s="64"/>
      <c r="J285" s="64"/>
    </row>
    <row r="286" spans="1:10" x14ac:dyDescent="0.4">
      <c r="A286" s="65" t="s">
        <v>11</v>
      </c>
      <c r="B286" s="50">
        <v>-4.7728999999999999</v>
      </c>
      <c r="C286" s="64"/>
      <c r="D286" s="65" t="s">
        <v>11</v>
      </c>
      <c r="E286" s="50">
        <v>-4.6452999999999998</v>
      </c>
      <c r="F286" s="64"/>
      <c r="G286" s="65" t="s">
        <v>11</v>
      </c>
      <c r="H286" s="70">
        <v>-4.7519999999999998</v>
      </c>
      <c r="I286" s="65" t="s">
        <v>2</v>
      </c>
      <c r="J286" s="67">
        <v>3.766</v>
      </c>
    </row>
    <row r="287" spans="1:10" x14ac:dyDescent="0.4">
      <c r="A287" s="65" t="s">
        <v>20</v>
      </c>
      <c r="B287" s="69">
        <v>36.56</v>
      </c>
      <c r="C287" s="64"/>
      <c r="D287" s="65" t="s">
        <v>20</v>
      </c>
      <c r="E287" s="67">
        <v>36.375</v>
      </c>
      <c r="F287" s="64"/>
      <c r="G287" s="65" t="s">
        <v>20</v>
      </c>
      <c r="H287" s="1">
        <v>36.521500000000003</v>
      </c>
      <c r="I287" s="65" t="s">
        <v>249</v>
      </c>
      <c r="J287" s="67">
        <v>5.9480000000000004</v>
      </c>
    </row>
    <row r="288" spans="1:10" x14ac:dyDescent="0.4">
      <c r="A288" s="65" t="s">
        <v>0</v>
      </c>
      <c r="B288" s="67">
        <v>0.19600000000000001</v>
      </c>
      <c r="C288" s="64"/>
      <c r="D288" s="65" t="s">
        <v>0</v>
      </c>
      <c r="E288" s="67">
        <v>0.19600000000000001</v>
      </c>
      <c r="F288" s="64"/>
      <c r="G288" s="65" t="s">
        <v>0</v>
      </c>
      <c r="H288" s="67">
        <v>0.19600000000000001</v>
      </c>
      <c r="I288" s="64"/>
      <c r="J288" s="64"/>
    </row>
    <row r="289" spans="1:10" x14ac:dyDescent="0.4">
      <c r="A289" s="68" t="s">
        <v>1</v>
      </c>
      <c r="B289" s="67">
        <v>1.9350000000000001</v>
      </c>
      <c r="C289" s="64"/>
      <c r="D289" s="68" t="s">
        <v>1</v>
      </c>
      <c r="E289" s="67">
        <v>1.9350000000000001</v>
      </c>
      <c r="F289" s="64"/>
      <c r="G289" s="68" t="s">
        <v>1</v>
      </c>
      <c r="H289" s="67">
        <v>1.9350000000000001</v>
      </c>
      <c r="J289" s="64"/>
    </row>
    <row r="291" spans="1:10" x14ac:dyDescent="0.4">
      <c r="A291" s="65" t="s">
        <v>45</v>
      </c>
      <c r="B291" s="66" t="s">
        <v>160</v>
      </c>
      <c r="C291" s="64"/>
      <c r="D291" s="65" t="s">
        <v>170</v>
      </c>
      <c r="E291" s="66" t="s">
        <v>160</v>
      </c>
      <c r="F291" s="64"/>
      <c r="G291" s="65" t="s">
        <v>168</v>
      </c>
      <c r="H291" s="66" t="s">
        <v>160</v>
      </c>
      <c r="I291" s="64"/>
      <c r="J291" s="64"/>
    </row>
    <row r="292" spans="1:10" x14ac:dyDescent="0.4">
      <c r="A292" s="65" t="s">
        <v>11</v>
      </c>
      <c r="B292" s="50">
        <v>-4.7591000000000001</v>
      </c>
      <c r="C292" s="64"/>
      <c r="D292" s="65" t="s">
        <v>11</v>
      </c>
      <c r="E292" s="50">
        <v>-4.6281999999999996</v>
      </c>
      <c r="F292" s="64"/>
      <c r="G292" s="65" t="s">
        <v>11</v>
      </c>
      <c r="H292" s="70"/>
      <c r="I292" s="65" t="s">
        <v>2</v>
      </c>
      <c r="J292" s="67"/>
    </row>
    <row r="293" spans="1:10" x14ac:dyDescent="0.4">
      <c r="A293" s="65" t="s">
        <v>20</v>
      </c>
      <c r="B293" s="69">
        <v>35.473999999999997</v>
      </c>
      <c r="C293" s="64"/>
      <c r="D293" s="65" t="s">
        <v>20</v>
      </c>
      <c r="E293" s="67">
        <v>35.308</v>
      </c>
      <c r="F293" s="64"/>
      <c r="G293" s="65" t="s">
        <v>20</v>
      </c>
      <c r="H293" s="1"/>
      <c r="I293" s="65" t="s">
        <v>249</v>
      </c>
      <c r="J293" s="67"/>
    </row>
    <row r="294" spans="1:10" x14ac:dyDescent="0.4">
      <c r="A294" s="65" t="s">
        <v>0</v>
      </c>
      <c r="B294" s="67">
        <v>0.20599999999999999</v>
      </c>
      <c r="C294" s="64"/>
      <c r="D294" s="65" t="s">
        <v>0</v>
      </c>
      <c r="E294" s="67">
        <v>0.20599999999999999</v>
      </c>
      <c r="F294" s="64"/>
      <c r="G294" s="65" t="s">
        <v>0</v>
      </c>
      <c r="H294" s="67">
        <v>0.20599999999999999</v>
      </c>
      <c r="I294" s="64"/>
      <c r="J294" s="64"/>
    </row>
    <row r="295" spans="1:10" x14ac:dyDescent="0.4">
      <c r="A295" s="68" t="s">
        <v>1</v>
      </c>
      <c r="B295" s="67">
        <v>1.94</v>
      </c>
      <c r="C295" s="64"/>
      <c r="D295" s="68" t="s">
        <v>1</v>
      </c>
      <c r="E295" s="67">
        <v>1.94</v>
      </c>
      <c r="F295" s="64"/>
      <c r="G295" s="68" t="s">
        <v>1</v>
      </c>
      <c r="H295" s="67">
        <v>1.94</v>
      </c>
      <c r="J295" s="64"/>
    </row>
    <row r="297" spans="1:10" x14ac:dyDescent="0.4">
      <c r="A297" s="65" t="s">
        <v>45</v>
      </c>
      <c r="B297" s="66" t="s">
        <v>206</v>
      </c>
      <c r="C297" s="64"/>
      <c r="D297" s="65" t="s">
        <v>170</v>
      </c>
      <c r="E297" s="66" t="s">
        <v>206</v>
      </c>
      <c r="F297" s="64"/>
      <c r="G297" s="65" t="s">
        <v>168</v>
      </c>
      <c r="H297" s="66" t="s">
        <v>206</v>
      </c>
      <c r="I297" s="64"/>
      <c r="J297" s="64"/>
    </row>
    <row r="298" spans="1:10" x14ac:dyDescent="0.4">
      <c r="A298" s="65" t="s">
        <v>11</v>
      </c>
      <c r="B298" s="50">
        <v>-4.7409999999999997</v>
      </c>
      <c r="C298" s="64"/>
      <c r="D298" s="65" t="s">
        <v>11</v>
      </c>
      <c r="E298" s="50"/>
      <c r="F298" s="64"/>
      <c r="G298" s="65" t="s">
        <v>11</v>
      </c>
      <c r="H298" s="70"/>
      <c r="I298" s="65" t="s">
        <v>2</v>
      </c>
      <c r="J298" s="67"/>
    </row>
    <row r="299" spans="1:10" x14ac:dyDescent="0.4">
      <c r="A299" s="65" t="s">
        <v>20</v>
      </c>
      <c r="B299" s="69">
        <v>34.51</v>
      </c>
      <c r="C299" s="64"/>
      <c r="D299" s="65" t="s">
        <v>20</v>
      </c>
      <c r="E299" s="67"/>
      <c r="F299" s="64"/>
      <c r="G299" s="65" t="s">
        <v>20</v>
      </c>
      <c r="H299" s="1"/>
      <c r="I299" s="65" t="s">
        <v>249</v>
      </c>
      <c r="J299" s="67"/>
    </row>
    <row r="300" spans="1:10" x14ac:dyDescent="0.4">
      <c r="A300" s="65" t="s">
        <v>0</v>
      </c>
      <c r="B300" s="67">
        <v>0.215</v>
      </c>
      <c r="C300" s="64"/>
      <c r="D300" s="65" t="s">
        <v>0</v>
      </c>
      <c r="E300" s="67">
        <v>0.215</v>
      </c>
      <c r="F300" s="64"/>
      <c r="G300" s="65" t="s">
        <v>0</v>
      </c>
      <c r="H300" s="67">
        <v>0.215</v>
      </c>
      <c r="I300" s="64"/>
      <c r="J300" s="64"/>
    </row>
    <row r="301" spans="1:10" x14ac:dyDescent="0.4">
      <c r="A301" s="68" t="s">
        <v>1</v>
      </c>
      <c r="B301" s="67">
        <v>1.968</v>
      </c>
      <c r="C301" s="64"/>
      <c r="D301" s="68" t="s">
        <v>1</v>
      </c>
      <c r="E301" s="67">
        <v>1.968</v>
      </c>
      <c r="F301" s="64"/>
      <c r="G301" s="68" t="s">
        <v>1</v>
      </c>
      <c r="H301" s="67">
        <v>1.968</v>
      </c>
      <c r="J301" s="64"/>
    </row>
    <row r="303" spans="1:10" x14ac:dyDescent="0.4">
      <c r="A303" s="65" t="s">
        <v>45</v>
      </c>
      <c r="B303" s="66" t="s">
        <v>207</v>
      </c>
      <c r="C303" s="64"/>
      <c r="D303" s="65" t="s">
        <v>170</v>
      </c>
      <c r="E303" s="66" t="s">
        <v>207</v>
      </c>
      <c r="F303" s="64"/>
      <c r="G303" s="65" t="s">
        <v>168</v>
      </c>
      <c r="H303" s="66" t="s">
        <v>207</v>
      </c>
      <c r="I303" s="64"/>
      <c r="J303" s="64"/>
    </row>
    <row r="304" spans="1:10" x14ac:dyDescent="0.4">
      <c r="A304" s="65" t="s">
        <v>11</v>
      </c>
      <c r="B304" s="50">
        <v>-4.7081</v>
      </c>
      <c r="C304" s="64"/>
      <c r="D304" s="65" t="s">
        <v>11</v>
      </c>
      <c r="E304" s="50"/>
      <c r="F304" s="64"/>
      <c r="G304" s="65" t="s">
        <v>11</v>
      </c>
      <c r="H304" s="70">
        <v>-4.6965000000000003</v>
      </c>
      <c r="I304" s="65" t="s">
        <v>2</v>
      </c>
      <c r="J304" s="67">
        <v>3.6819999999999999</v>
      </c>
    </row>
    <row r="305" spans="1:10" x14ac:dyDescent="0.4">
      <c r="A305" s="65" t="s">
        <v>20</v>
      </c>
      <c r="B305" s="69">
        <v>34.261000000000003</v>
      </c>
      <c r="C305" s="64"/>
      <c r="D305" s="65" t="s">
        <v>20</v>
      </c>
      <c r="E305" s="67"/>
      <c r="F305" s="64"/>
      <c r="G305" s="65" t="s">
        <v>20</v>
      </c>
      <c r="H305" s="1">
        <v>34.336500000000001</v>
      </c>
      <c r="I305" s="65" t="s">
        <v>249</v>
      </c>
      <c r="J305" s="67">
        <v>5.85</v>
      </c>
    </row>
    <row r="306" spans="1:10" x14ac:dyDescent="0.4">
      <c r="A306" s="65" t="s">
        <v>0</v>
      </c>
      <c r="B306" s="67">
        <v>0.222</v>
      </c>
      <c r="C306" s="64"/>
      <c r="D306" s="65" t="s">
        <v>0</v>
      </c>
      <c r="E306" s="67">
        <v>0.222</v>
      </c>
      <c r="F306" s="64"/>
      <c r="G306" s="65" t="s">
        <v>0</v>
      </c>
      <c r="H306" s="67">
        <v>0.222</v>
      </c>
      <c r="I306" s="64"/>
      <c r="J306" s="64"/>
    </row>
    <row r="307" spans="1:10" x14ac:dyDescent="0.4">
      <c r="A307" s="68" t="s">
        <v>1</v>
      </c>
      <c r="B307" s="67">
        <v>2.0339999999999998</v>
      </c>
      <c r="C307" s="64"/>
      <c r="D307" s="68" t="s">
        <v>1</v>
      </c>
      <c r="E307" s="67">
        <v>2.0339999999999998</v>
      </c>
      <c r="F307" s="64"/>
      <c r="G307" s="68" t="s">
        <v>1</v>
      </c>
      <c r="H307" s="67">
        <v>2.0339999999999998</v>
      </c>
      <c r="J307" s="64"/>
    </row>
    <row r="309" spans="1:10" x14ac:dyDescent="0.4">
      <c r="A309" s="65" t="s">
        <v>45</v>
      </c>
      <c r="B309" s="66" t="s">
        <v>143</v>
      </c>
      <c r="C309" s="64"/>
      <c r="D309" s="65" t="s">
        <v>170</v>
      </c>
      <c r="E309" s="66" t="s">
        <v>143</v>
      </c>
      <c r="F309" s="64"/>
      <c r="G309" s="65" t="s">
        <v>168</v>
      </c>
      <c r="H309" s="66" t="s">
        <v>143</v>
      </c>
      <c r="I309" s="64"/>
      <c r="J309" s="64"/>
    </row>
    <row r="310" spans="1:10" x14ac:dyDescent="0.4">
      <c r="A310" s="65" t="s">
        <v>11</v>
      </c>
      <c r="B310" s="50">
        <v>-10.2569</v>
      </c>
      <c r="C310" s="64"/>
      <c r="D310" s="65" t="s">
        <v>11</v>
      </c>
      <c r="E310" s="50">
        <v>-10.207000000000001</v>
      </c>
      <c r="F310" s="64"/>
      <c r="G310" s="65" t="s">
        <v>11</v>
      </c>
      <c r="H310" s="50">
        <v>-10.246499999999999</v>
      </c>
      <c r="I310" s="65" t="s">
        <v>2</v>
      </c>
      <c r="J310" s="67">
        <v>4.0510000000000002</v>
      </c>
    </row>
    <row r="311" spans="1:10" x14ac:dyDescent="0.4">
      <c r="A311" s="65" t="s">
        <v>20</v>
      </c>
      <c r="B311" s="69">
        <v>41.97</v>
      </c>
      <c r="C311" s="64"/>
      <c r="D311" s="65" t="s">
        <v>20</v>
      </c>
      <c r="E311" s="67">
        <v>49.917000000000002</v>
      </c>
      <c r="F311" s="64"/>
      <c r="G311" s="65" t="s">
        <v>20</v>
      </c>
      <c r="H311" s="1">
        <f>92.558/2</f>
        <v>46.279000000000003</v>
      </c>
      <c r="I311" s="65" t="s">
        <v>249</v>
      </c>
      <c r="J311" s="67">
        <v>6.5140000000000002</v>
      </c>
    </row>
    <row r="312" spans="1:10" x14ac:dyDescent="0.4">
      <c r="A312" s="65" t="s">
        <v>0</v>
      </c>
      <c r="B312" s="67">
        <v>8.5999999999999993E-2</v>
      </c>
      <c r="C312" s="64"/>
      <c r="D312" s="65" t="s">
        <v>0</v>
      </c>
      <c r="E312" s="67">
        <v>0.222</v>
      </c>
      <c r="F312" s="64"/>
      <c r="G312" s="65" t="s">
        <v>0</v>
      </c>
      <c r="H312" s="67">
        <v>0.222</v>
      </c>
      <c r="I312" s="64"/>
      <c r="J312" s="64"/>
    </row>
    <row r="313" spans="1:10" x14ac:dyDescent="0.4">
      <c r="A313" s="68" t="s">
        <v>1</v>
      </c>
      <c r="B313" s="67">
        <v>2.0790000000000002</v>
      </c>
      <c r="C313" s="64"/>
      <c r="D313" s="68" t="s">
        <v>1</v>
      </c>
      <c r="E313" s="67">
        <v>2.0339999999999998</v>
      </c>
      <c r="F313" s="64"/>
      <c r="G313" s="68" t="s">
        <v>1</v>
      </c>
      <c r="H313" s="67">
        <v>2.0339999999999998</v>
      </c>
      <c r="J313" s="64"/>
    </row>
    <row r="315" spans="1:10" x14ac:dyDescent="0.4">
      <c r="A315" s="65" t="s">
        <v>45</v>
      </c>
      <c r="B315" s="66" t="s">
        <v>144</v>
      </c>
      <c r="C315" s="64"/>
      <c r="D315" s="65" t="s">
        <v>170</v>
      </c>
      <c r="E315" s="66" t="s">
        <v>144</v>
      </c>
      <c r="F315" s="64"/>
      <c r="G315" s="65" t="s">
        <v>168</v>
      </c>
      <c r="H315" s="66" t="s">
        <v>144</v>
      </c>
      <c r="I315" s="64"/>
      <c r="J315" s="64"/>
    </row>
    <row r="316" spans="1:10" x14ac:dyDescent="0.4">
      <c r="A316" s="65" t="s">
        <v>11</v>
      </c>
      <c r="B316" s="50">
        <v>-14.027699999999999</v>
      </c>
      <c r="C316" s="64"/>
      <c r="D316" s="65" t="s">
        <v>11</v>
      </c>
      <c r="E316" s="50">
        <v>-13.9885</v>
      </c>
      <c r="F316" s="64"/>
      <c r="G316" s="65" t="s">
        <v>11</v>
      </c>
      <c r="H316" s="50">
        <v>-14.0761</v>
      </c>
      <c r="I316" s="65" t="s">
        <v>2</v>
      </c>
      <c r="J316" s="67">
        <v>3.6139999999999999</v>
      </c>
    </row>
    <row r="317" spans="1:10" x14ac:dyDescent="0.4">
      <c r="A317" s="65" t="s">
        <v>20</v>
      </c>
      <c r="B317" s="69">
        <v>32.067</v>
      </c>
      <c r="C317" s="64"/>
      <c r="D317" s="65" t="s">
        <v>20</v>
      </c>
      <c r="E317" s="67">
        <v>32.893000000000001</v>
      </c>
      <c r="F317" s="64"/>
      <c r="G317" s="65" t="s">
        <v>20</v>
      </c>
      <c r="H317" s="1">
        <v>32.631999999999998</v>
      </c>
      <c r="I317" s="65" t="s">
        <v>249</v>
      </c>
      <c r="J317" s="67">
        <v>5.77</v>
      </c>
    </row>
    <row r="318" spans="1:10" x14ac:dyDescent="0.4">
      <c r="A318" s="65" t="s">
        <v>0</v>
      </c>
      <c r="B318" s="67">
        <v>0.20499999999999999</v>
      </c>
      <c r="C318" s="64"/>
      <c r="D318" s="65" t="s">
        <v>0</v>
      </c>
      <c r="E318" s="67">
        <v>0.20499999999999999</v>
      </c>
      <c r="F318" s="64"/>
      <c r="G318" s="65" t="s">
        <v>0</v>
      </c>
      <c r="H318" s="67">
        <v>0.20499999999999999</v>
      </c>
      <c r="I318" s="64"/>
      <c r="J318" s="64"/>
    </row>
    <row r="319" spans="1:10" x14ac:dyDescent="0.4">
      <c r="A319" s="68" t="s">
        <v>1</v>
      </c>
      <c r="B319" s="67">
        <v>1.9410000000000001</v>
      </c>
      <c r="C319" s="64"/>
      <c r="D319" s="68" t="s">
        <v>1</v>
      </c>
      <c r="E319" s="67">
        <v>1.9410000000000001</v>
      </c>
      <c r="F319" s="64"/>
      <c r="G319" s="68" t="s">
        <v>1</v>
      </c>
      <c r="H319" s="67">
        <v>1.9410000000000001</v>
      </c>
      <c r="J319" s="64"/>
    </row>
    <row r="321" spans="1:10" x14ac:dyDescent="0.4">
      <c r="A321" s="65" t="s">
        <v>45</v>
      </c>
      <c r="B321" s="66" t="s">
        <v>208</v>
      </c>
      <c r="C321" s="64"/>
      <c r="D321" s="65" t="s">
        <v>170</v>
      </c>
      <c r="E321" s="66" t="s">
        <v>208</v>
      </c>
      <c r="F321" s="64"/>
      <c r="G321" s="65" t="s">
        <v>168</v>
      </c>
      <c r="H321" s="66" t="s">
        <v>208</v>
      </c>
      <c r="I321" s="64"/>
      <c r="J321" s="64"/>
    </row>
    <row r="322" spans="1:10" x14ac:dyDescent="0.4">
      <c r="A322" s="65" t="s">
        <v>11</v>
      </c>
      <c r="B322" s="50">
        <v>-4.6154999999999999</v>
      </c>
      <c r="C322" s="64"/>
      <c r="D322" s="65" t="s">
        <v>11</v>
      </c>
      <c r="E322" s="50">
        <v>-4.4863</v>
      </c>
      <c r="F322" s="64"/>
      <c r="G322" s="65" t="s">
        <v>11</v>
      </c>
      <c r="H322" s="50">
        <v>-4.6154999999999999</v>
      </c>
      <c r="I322" s="65" t="s">
        <v>2</v>
      </c>
      <c r="J322" s="67">
        <v>3.64</v>
      </c>
    </row>
    <row r="323" spans="1:10" x14ac:dyDescent="0.4">
      <c r="A323" s="65" t="s">
        <v>20</v>
      </c>
      <c r="B323" s="69">
        <v>31.927</v>
      </c>
      <c r="C323" s="64"/>
      <c r="D323" s="65" t="s">
        <v>20</v>
      </c>
      <c r="E323" s="67">
        <v>32.481999999999999</v>
      </c>
      <c r="F323" s="64"/>
      <c r="G323" s="65" t="s">
        <v>20</v>
      </c>
      <c r="H323" s="1">
        <v>32.5</v>
      </c>
      <c r="I323" s="65" t="s">
        <v>249</v>
      </c>
      <c r="J323" s="67">
        <v>5.6639999999999997</v>
      </c>
    </row>
    <row r="324" spans="1:10" x14ac:dyDescent="0.4">
      <c r="A324" s="65" t="s">
        <v>0</v>
      </c>
      <c r="B324" s="67">
        <v>0.245</v>
      </c>
      <c r="C324" s="64"/>
      <c r="D324" s="65" t="s">
        <v>0</v>
      </c>
      <c r="E324" s="67">
        <v>0.245</v>
      </c>
      <c r="F324" s="64"/>
      <c r="G324" s="65" t="s">
        <v>0</v>
      </c>
      <c r="H324" s="67">
        <v>0.245</v>
      </c>
      <c r="I324" s="64"/>
      <c r="J324" s="64"/>
    </row>
    <row r="325" spans="1:10" x14ac:dyDescent="0.4">
      <c r="A325" s="68" t="s">
        <v>1</v>
      </c>
      <c r="B325" s="67">
        <v>2.1549999999999998</v>
      </c>
      <c r="C325" s="64"/>
      <c r="D325" s="68" t="s">
        <v>1</v>
      </c>
      <c r="E325" s="67">
        <v>2.1549999999999998</v>
      </c>
      <c r="F325" s="64"/>
      <c r="G325" s="68" t="s">
        <v>1</v>
      </c>
      <c r="H325" s="67">
        <v>2.1549999999999998</v>
      </c>
      <c r="J325" s="64"/>
    </row>
    <row r="327" spans="1:10" x14ac:dyDescent="0.4">
      <c r="A327" s="65" t="s">
        <v>45</v>
      </c>
      <c r="B327" s="66" t="s">
        <v>145</v>
      </c>
      <c r="C327" s="64"/>
      <c r="D327" s="65" t="s">
        <v>170</v>
      </c>
      <c r="E327" s="66" t="s">
        <v>145</v>
      </c>
      <c r="F327" s="64"/>
      <c r="G327" s="65" t="s">
        <v>168</v>
      </c>
      <c r="H327" s="66" t="s">
        <v>145</v>
      </c>
      <c r="I327" s="64"/>
      <c r="J327" s="64"/>
    </row>
    <row r="328" spans="1:10" x14ac:dyDescent="0.4">
      <c r="A328" s="65" t="s">
        <v>11</v>
      </c>
      <c r="B328" s="50">
        <v>-4.5854999999999997</v>
      </c>
      <c r="C328" s="64"/>
      <c r="D328" s="65" t="s">
        <v>11</v>
      </c>
      <c r="E328" s="50">
        <v>-4.4598000000000004</v>
      </c>
      <c r="F328" s="64"/>
      <c r="G328" s="65" t="s">
        <v>11</v>
      </c>
      <c r="H328" s="50">
        <v>-4.5872999999999999</v>
      </c>
      <c r="I328" s="65" t="s">
        <v>2</v>
      </c>
      <c r="J328" s="67">
        <v>3.6269999999999998</v>
      </c>
    </row>
    <row r="329" spans="1:10" x14ac:dyDescent="0.4">
      <c r="A329" s="65" t="s">
        <v>20</v>
      </c>
      <c r="B329" s="69">
        <v>31.471</v>
      </c>
      <c r="C329" s="64"/>
      <c r="D329" s="65" t="s">
        <v>20</v>
      </c>
      <c r="E329" s="67">
        <v>32.030999999999999</v>
      </c>
      <c r="F329" s="64"/>
      <c r="G329" s="65" t="s">
        <v>20</v>
      </c>
      <c r="H329" s="1">
        <v>31.987500000000001</v>
      </c>
      <c r="I329" s="65" t="s">
        <v>249</v>
      </c>
      <c r="J329" s="67">
        <v>5.6159999999999997</v>
      </c>
    </row>
    <row r="330" spans="1:10" x14ac:dyDescent="0.4">
      <c r="A330" s="65" t="s">
        <v>0</v>
      </c>
      <c r="B330" s="67">
        <v>0.252</v>
      </c>
      <c r="C330" s="64"/>
      <c r="D330" s="65" t="s">
        <v>0</v>
      </c>
      <c r="E330" s="67">
        <v>0.252</v>
      </c>
      <c r="F330" s="64"/>
      <c r="G330" s="65" t="s">
        <v>0</v>
      </c>
      <c r="H330" s="67">
        <v>0.252</v>
      </c>
      <c r="I330" s="64"/>
      <c r="J330" s="64"/>
    </row>
    <row r="331" spans="1:10" x14ac:dyDescent="0.4">
      <c r="A331" s="68" t="s">
        <v>1</v>
      </c>
      <c r="B331" s="67">
        <v>2.173</v>
      </c>
      <c r="C331" s="64"/>
      <c r="D331" s="68" t="s">
        <v>1</v>
      </c>
      <c r="E331" s="67">
        <v>2.173</v>
      </c>
      <c r="F331" s="64"/>
      <c r="G331" s="68" t="s">
        <v>1</v>
      </c>
      <c r="H331" s="67">
        <v>2.173</v>
      </c>
      <c r="J331" s="64"/>
    </row>
    <row r="333" spans="1:10" x14ac:dyDescent="0.4">
      <c r="A333" s="65" t="s">
        <v>45</v>
      </c>
      <c r="B333" s="66" t="s">
        <v>209</v>
      </c>
      <c r="C333" s="64"/>
      <c r="D333" s="65" t="s">
        <v>170</v>
      </c>
      <c r="E333" s="66" t="s">
        <v>209</v>
      </c>
      <c r="F333" s="64"/>
      <c r="G333" s="65" t="s">
        <v>168</v>
      </c>
      <c r="H333" s="66" t="s">
        <v>209</v>
      </c>
      <c r="I333" s="64"/>
      <c r="J333" s="64"/>
    </row>
    <row r="334" spans="1:10" x14ac:dyDescent="0.4">
      <c r="A334" s="65" t="s">
        <v>11</v>
      </c>
      <c r="B334" s="50">
        <v>-4.5587</v>
      </c>
      <c r="C334" s="64"/>
      <c r="D334" s="65" t="s">
        <v>11</v>
      </c>
      <c r="E334" s="50">
        <v>-4.4374000000000002</v>
      </c>
      <c r="F334" s="64"/>
      <c r="G334" s="65" t="s">
        <v>11</v>
      </c>
      <c r="H334" s="50">
        <v>-4.5682999999999998</v>
      </c>
      <c r="I334" s="65" t="s">
        <v>2</v>
      </c>
      <c r="J334" s="67">
        <v>3.609</v>
      </c>
    </row>
    <row r="335" spans="1:10" x14ac:dyDescent="0.4">
      <c r="A335" s="65" t="s">
        <v>20</v>
      </c>
      <c r="B335" s="69">
        <v>30.943999999999999</v>
      </c>
      <c r="C335" s="64"/>
      <c r="D335" s="65" t="s">
        <v>20</v>
      </c>
      <c r="E335" s="67">
        <v>31.593</v>
      </c>
      <c r="F335" s="64"/>
      <c r="G335" s="65" t="s">
        <v>20</v>
      </c>
      <c r="H335" s="1">
        <v>31.452500000000001</v>
      </c>
      <c r="I335" s="65" t="s">
        <v>249</v>
      </c>
      <c r="J335" s="67">
        <v>5.5780000000000003</v>
      </c>
    </row>
    <row r="336" spans="1:10" x14ac:dyDescent="0.4">
      <c r="A336" s="65" t="s">
        <v>0</v>
      </c>
      <c r="B336" s="67">
        <v>0.252</v>
      </c>
      <c r="C336" s="64"/>
      <c r="D336" s="65" t="s">
        <v>0</v>
      </c>
      <c r="E336" s="67">
        <v>0.252</v>
      </c>
      <c r="F336" s="64"/>
      <c r="G336" s="65" t="s">
        <v>0</v>
      </c>
      <c r="H336" s="67">
        <v>0.25800000000000001</v>
      </c>
      <c r="I336" s="64"/>
      <c r="J336" s="64"/>
    </row>
    <row r="337" spans="1:10" x14ac:dyDescent="0.4">
      <c r="A337" s="68" t="s">
        <v>1</v>
      </c>
      <c r="B337" s="67">
        <v>2.173</v>
      </c>
      <c r="C337" s="64"/>
      <c r="D337" s="68" t="s">
        <v>1</v>
      </c>
      <c r="E337" s="67">
        <v>2.173</v>
      </c>
      <c r="F337" s="64"/>
      <c r="G337" s="68" t="s">
        <v>1</v>
      </c>
      <c r="H337" s="67">
        <v>1.9790000000000001</v>
      </c>
      <c r="J337" s="64"/>
    </row>
    <row r="339" spans="1:10" x14ac:dyDescent="0.4">
      <c r="A339" s="65" t="s">
        <v>45</v>
      </c>
      <c r="B339" s="66" t="s">
        <v>146</v>
      </c>
      <c r="C339" s="64"/>
      <c r="D339" s="65" t="s">
        <v>170</v>
      </c>
      <c r="E339" s="66" t="s">
        <v>146</v>
      </c>
      <c r="F339" s="64"/>
      <c r="G339" s="65" t="s">
        <v>168</v>
      </c>
      <c r="H339" s="66" t="s">
        <v>146</v>
      </c>
      <c r="I339" s="64"/>
      <c r="J339" s="64"/>
    </row>
    <row r="340" spans="1:10" x14ac:dyDescent="0.4">
      <c r="A340" s="65" t="s">
        <v>11</v>
      </c>
      <c r="B340" s="50">
        <v>-4.5407999999999999</v>
      </c>
      <c r="C340" s="64"/>
      <c r="D340" s="65" t="s">
        <v>11</v>
      </c>
      <c r="E340" s="50">
        <v>-4.4248000000000003</v>
      </c>
      <c r="F340" s="64"/>
      <c r="G340" s="65" t="s">
        <v>11</v>
      </c>
      <c r="H340" s="50">
        <v>-4.5574000000000003</v>
      </c>
      <c r="I340" s="65" t="s">
        <v>2</v>
      </c>
      <c r="J340" s="67">
        <v>3.5870000000000002</v>
      </c>
    </row>
    <row r="341" spans="1:10" x14ac:dyDescent="0.4">
      <c r="A341" s="65" t="s">
        <v>20</v>
      </c>
      <c r="B341" s="69">
        <v>30.492000000000001</v>
      </c>
      <c r="C341" s="64"/>
      <c r="D341" s="65" t="s">
        <v>20</v>
      </c>
      <c r="E341" s="67">
        <v>31.103999999999999</v>
      </c>
      <c r="F341" s="64"/>
      <c r="G341" s="65" t="s">
        <v>20</v>
      </c>
      <c r="H341" s="1">
        <v>30.9025</v>
      </c>
      <c r="I341" s="65" t="s">
        <v>249</v>
      </c>
      <c r="J341" s="67">
        <v>5.5460000000000003</v>
      </c>
    </row>
    <row r="342" spans="1:10" x14ac:dyDescent="0.4">
      <c r="A342" s="65" t="s">
        <v>0</v>
      </c>
      <c r="B342" s="67">
        <v>0.26500000000000001</v>
      </c>
      <c r="C342" s="64"/>
      <c r="D342" s="65" t="s">
        <v>0</v>
      </c>
      <c r="E342" s="67">
        <v>0.26500000000000001</v>
      </c>
      <c r="F342" s="64"/>
      <c r="G342" s="65" t="s">
        <v>0</v>
      </c>
      <c r="H342" s="67">
        <v>0.26500000000000001</v>
      </c>
      <c r="I342" s="64"/>
      <c r="J342" s="64"/>
    </row>
    <row r="343" spans="1:10" x14ac:dyDescent="0.4">
      <c r="A343" s="68" t="s">
        <v>1</v>
      </c>
      <c r="B343" s="67">
        <v>2.036</v>
      </c>
      <c r="C343" s="64"/>
      <c r="D343" s="68" t="s">
        <v>1</v>
      </c>
      <c r="E343" s="67">
        <v>2.036</v>
      </c>
      <c r="F343" s="64"/>
      <c r="G343" s="68" t="s">
        <v>1</v>
      </c>
      <c r="H343" s="67">
        <v>2.036</v>
      </c>
      <c r="J343" s="64"/>
    </row>
    <row r="345" spans="1:10" x14ac:dyDescent="0.4">
      <c r="A345" s="65" t="s">
        <v>45</v>
      </c>
      <c r="B345" s="66" t="s">
        <v>237</v>
      </c>
      <c r="C345" s="64"/>
      <c r="D345" s="65" t="s">
        <v>170</v>
      </c>
      <c r="E345" s="66" t="s">
        <v>237</v>
      </c>
      <c r="F345" s="64"/>
      <c r="G345" s="65" t="s">
        <v>168</v>
      </c>
      <c r="H345" s="66" t="s">
        <v>237</v>
      </c>
      <c r="I345" s="64"/>
      <c r="J345" s="64"/>
    </row>
    <row r="346" spans="1:10" x14ac:dyDescent="0.4">
      <c r="A346" s="65" t="s">
        <v>11</v>
      </c>
      <c r="B346" s="50">
        <v>-4.4443999999999999</v>
      </c>
      <c r="C346" s="64"/>
      <c r="D346" s="65" t="s">
        <v>11</v>
      </c>
      <c r="E346" s="50">
        <v>-4.3350999999999997</v>
      </c>
      <c r="F346" s="64"/>
      <c r="G346" s="65" t="s">
        <v>11</v>
      </c>
      <c r="H346" s="50">
        <v>-4.4722</v>
      </c>
      <c r="I346" s="65" t="s">
        <v>2</v>
      </c>
      <c r="J346" s="67">
        <v>3.5630000000000002</v>
      </c>
    </row>
    <row r="347" spans="1:10" x14ac:dyDescent="0.4">
      <c r="A347" s="65" t="s">
        <v>20</v>
      </c>
      <c r="B347" s="69">
        <v>30.01</v>
      </c>
      <c r="C347" s="64"/>
      <c r="D347" s="65" t="s">
        <v>20</v>
      </c>
      <c r="E347" s="67">
        <v>30.603999999999999</v>
      </c>
      <c r="F347" s="64"/>
      <c r="G347" s="65" t="s">
        <v>20</v>
      </c>
      <c r="H347" s="1">
        <v>30.3</v>
      </c>
      <c r="I347" s="65" t="s">
        <v>249</v>
      </c>
      <c r="J347" s="67">
        <v>5.5129999999999999</v>
      </c>
    </row>
    <row r="348" spans="1:10" x14ac:dyDescent="0.4">
      <c r="A348" s="65" t="s">
        <v>0</v>
      </c>
      <c r="B348" s="67"/>
      <c r="C348" s="64"/>
      <c r="D348" s="65" t="s">
        <v>0</v>
      </c>
      <c r="E348" s="67"/>
      <c r="F348" s="64"/>
      <c r="G348" s="65" t="s">
        <v>0</v>
      </c>
      <c r="H348" s="67"/>
      <c r="I348" s="64"/>
      <c r="J348" s="64"/>
    </row>
    <row r="349" spans="1:10" x14ac:dyDescent="0.4">
      <c r="A349" s="68" t="s">
        <v>1</v>
      </c>
      <c r="B349" s="67"/>
      <c r="C349" s="64"/>
      <c r="D349" s="68" t="s">
        <v>1</v>
      </c>
      <c r="E349" s="67"/>
      <c r="F349" s="64"/>
      <c r="G349" s="68" t="s">
        <v>1</v>
      </c>
      <c r="H349" s="67"/>
      <c r="J349" s="64"/>
    </row>
    <row r="351" spans="1:10" x14ac:dyDescent="0.4">
      <c r="A351" s="65" t="s">
        <v>45</v>
      </c>
      <c r="B351" s="66" t="s">
        <v>147</v>
      </c>
      <c r="C351" s="64"/>
      <c r="D351" s="65" t="s">
        <v>170</v>
      </c>
      <c r="E351" s="66" t="s">
        <v>147</v>
      </c>
      <c r="F351" s="64"/>
      <c r="G351" s="65" t="s">
        <v>168</v>
      </c>
      <c r="H351" s="66" t="s">
        <v>147</v>
      </c>
      <c r="I351" s="64"/>
      <c r="J351" s="64"/>
    </row>
    <row r="352" spans="1:10" x14ac:dyDescent="0.4">
      <c r="A352" s="65" t="s">
        <v>11</v>
      </c>
      <c r="B352" s="50">
        <v>-1.5367999999999999</v>
      </c>
      <c r="C352" s="64"/>
      <c r="D352" s="65" t="s">
        <v>11</v>
      </c>
      <c r="E352" s="50">
        <v>-1.5224</v>
      </c>
      <c r="F352" s="64"/>
      <c r="G352" s="65" t="s">
        <v>11</v>
      </c>
      <c r="H352" s="50">
        <v>-1.5259</v>
      </c>
      <c r="I352" s="65" t="s">
        <v>2</v>
      </c>
      <c r="J352" s="67">
        <v>3.8530000000000002</v>
      </c>
    </row>
    <row r="353" spans="1:10" x14ac:dyDescent="0.4">
      <c r="A353" s="65" t="s">
        <v>20</v>
      </c>
      <c r="B353" s="69">
        <v>40.453000000000003</v>
      </c>
      <c r="C353" s="64"/>
      <c r="D353" s="65" t="s">
        <v>20</v>
      </c>
      <c r="E353" s="67">
        <v>39.835999999999999</v>
      </c>
      <c r="F353" s="64"/>
      <c r="G353" s="65" t="s">
        <v>20</v>
      </c>
      <c r="H353" s="1">
        <v>40.991</v>
      </c>
      <c r="I353" s="65" t="s">
        <v>249</v>
      </c>
      <c r="J353" s="67">
        <v>6.3769999999999998</v>
      </c>
    </row>
    <row r="354" spans="1:10" x14ac:dyDescent="0.4">
      <c r="A354" s="65" t="s">
        <v>0</v>
      </c>
      <c r="B354" s="67"/>
      <c r="C354" s="64"/>
      <c r="D354" s="65" t="s">
        <v>0</v>
      </c>
      <c r="E354" s="67"/>
      <c r="F354" s="64"/>
      <c r="G354" s="65" t="s">
        <v>0</v>
      </c>
      <c r="H354" s="67"/>
      <c r="I354" s="64"/>
      <c r="J354" s="64"/>
    </row>
    <row r="355" spans="1:10" x14ac:dyDescent="0.4">
      <c r="A355" s="68" t="s">
        <v>1</v>
      </c>
      <c r="B355" s="67"/>
      <c r="C355" s="64"/>
      <c r="D355" s="68" t="s">
        <v>1</v>
      </c>
      <c r="E355" s="67"/>
      <c r="F355" s="64"/>
      <c r="G355" s="68" t="s">
        <v>1</v>
      </c>
      <c r="H355" s="67"/>
      <c r="J355" s="64"/>
    </row>
    <row r="357" spans="1:10" x14ac:dyDescent="0.4">
      <c r="A357" s="65" t="s">
        <v>45</v>
      </c>
      <c r="B357" s="66" t="s">
        <v>210</v>
      </c>
      <c r="C357" s="64"/>
      <c r="D357" s="65" t="s">
        <v>170</v>
      </c>
      <c r="E357" s="66" t="s">
        <v>210</v>
      </c>
      <c r="F357" s="64"/>
      <c r="G357" s="65" t="s">
        <v>168</v>
      </c>
      <c r="H357" s="66" t="s">
        <v>210</v>
      </c>
      <c r="I357" s="64"/>
      <c r="J357" s="64"/>
    </row>
    <row r="358" spans="1:10" x14ac:dyDescent="0.4">
      <c r="A358" s="65" t="s">
        <v>11</v>
      </c>
      <c r="B358" s="50"/>
      <c r="C358" s="64"/>
      <c r="D358" s="65" t="s">
        <v>11</v>
      </c>
      <c r="E358" s="50">
        <v>-4.3888999999999996</v>
      </c>
      <c r="F358" s="64"/>
      <c r="G358" s="65" t="s">
        <v>11</v>
      </c>
      <c r="H358" s="50">
        <v>-4.5209999999999999</v>
      </c>
      <c r="I358" s="65" t="s">
        <v>2</v>
      </c>
      <c r="J358" s="67">
        <v>3.5249999999999999</v>
      </c>
    </row>
    <row r="359" spans="1:10" x14ac:dyDescent="0.4">
      <c r="A359" s="65" t="s">
        <v>20</v>
      </c>
      <c r="B359" s="69"/>
      <c r="C359" s="64"/>
      <c r="D359" s="65" t="s">
        <v>20</v>
      </c>
      <c r="E359" s="67">
        <v>29.852</v>
      </c>
      <c r="F359" s="64"/>
      <c r="G359" s="65" t="s">
        <v>20</v>
      </c>
      <c r="H359" s="1">
        <v>29.4315</v>
      </c>
      <c r="I359" s="65" t="s">
        <v>249</v>
      </c>
      <c r="J359" s="67">
        <v>5.4710000000000001</v>
      </c>
    </row>
    <row r="360" spans="1:10" x14ac:dyDescent="0.4">
      <c r="A360" s="65" t="s">
        <v>0</v>
      </c>
      <c r="B360" s="67">
        <v>0.28299999999999997</v>
      </c>
      <c r="C360" s="64"/>
      <c r="D360" s="65" t="s">
        <v>0</v>
      </c>
      <c r="E360" s="67">
        <v>0.28299999999999997</v>
      </c>
      <c r="F360" s="64"/>
      <c r="G360" s="65" t="s">
        <v>0</v>
      </c>
      <c r="H360" s="67">
        <v>0.28299999999999997</v>
      </c>
      <c r="I360" s="64"/>
      <c r="J360" s="64"/>
    </row>
    <row r="361" spans="1:10" x14ac:dyDescent="0.4">
      <c r="A361" s="68" t="s">
        <v>1</v>
      </c>
      <c r="B361" s="1">
        <v>2.2629999999999999</v>
      </c>
      <c r="C361" s="64"/>
      <c r="D361" s="68" t="s">
        <v>1</v>
      </c>
      <c r="E361" s="1">
        <v>2.2629999999999999</v>
      </c>
      <c r="F361" s="64"/>
      <c r="G361" s="68" t="s">
        <v>1</v>
      </c>
      <c r="H361" s="1">
        <v>2.2629999999999999</v>
      </c>
      <c r="J361" s="64"/>
    </row>
    <row r="363" spans="1:10" x14ac:dyDescent="0.4">
      <c r="A363" s="65" t="s">
        <v>45</v>
      </c>
      <c r="B363" s="66" t="s">
        <v>148</v>
      </c>
      <c r="C363" s="64"/>
      <c r="D363" s="65" t="s">
        <v>170</v>
      </c>
      <c r="E363" s="66" t="s">
        <v>148</v>
      </c>
      <c r="F363" s="64"/>
      <c r="G363" s="65" t="s">
        <v>168</v>
      </c>
      <c r="H363" s="66" t="s">
        <v>148</v>
      </c>
      <c r="I363" s="64"/>
      <c r="J363" s="64"/>
    </row>
    <row r="364" spans="1:10" x14ac:dyDescent="0.4">
      <c r="A364" s="65" t="s">
        <v>11</v>
      </c>
      <c r="B364" s="50">
        <v>-9.8841000000000001</v>
      </c>
      <c r="C364" s="64"/>
      <c r="D364" s="65" t="s">
        <v>11</v>
      </c>
      <c r="E364" s="50">
        <v>-9.7779000000000007</v>
      </c>
      <c r="F364" s="64"/>
      <c r="G364" s="65" t="s">
        <v>11</v>
      </c>
      <c r="H364" s="50">
        <v>-9.9572000000000003</v>
      </c>
      <c r="I364" s="65" t="s">
        <v>2</v>
      </c>
      <c r="J364" s="67">
        <v>3.198</v>
      </c>
    </row>
    <row r="365" spans="1:10" x14ac:dyDescent="0.4">
      <c r="A365" s="65" t="s">
        <v>20</v>
      </c>
      <c r="B365" s="69">
        <v>22.501000000000001</v>
      </c>
      <c r="C365" s="64"/>
      <c r="D365" s="65" t="s">
        <v>20</v>
      </c>
      <c r="E365" s="67">
        <v>22.212</v>
      </c>
      <c r="F365" s="64"/>
      <c r="G365" s="65" t="s">
        <v>20</v>
      </c>
      <c r="H365" s="1">
        <v>22.482500000000002</v>
      </c>
      <c r="I365" s="65" t="s">
        <v>249</v>
      </c>
      <c r="J365" s="67">
        <v>5.0750000000000002</v>
      </c>
    </row>
    <row r="366" spans="1:10" x14ac:dyDescent="0.4">
      <c r="A366" s="65" t="s">
        <v>0</v>
      </c>
      <c r="B366" s="67">
        <v>0.65600000000000003</v>
      </c>
      <c r="C366" s="64"/>
      <c r="D366" s="65" t="s">
        <v>0</v>
      </c>
      <c r="E366" s="67">
        <v>0.65600000000000003</v>
      </c>
      <c r="F366" s="64"/>
      <c r="G366" s="65" t="s">
        <v>0</v>
      </c>
      <c r="H366" s="67">
        <v>0.65600000000000003</v>
      </c>
      <c r="I366" s="64"/>
      <c r="J366" s="64"/>
    </row>
    <row r="367" spans="1:10" x14ac:dyDescent="0.4">
      <c r="A367" s="68" t="s">
        <v>1</v>
      </c>
      <c r="B367" s="1">
        <v>2.3410000000000002</v>
      </c>
      <c r="C367" s="64"/>
      <c r="D367" s="68" t="s">
        <v>1</v>
      </c>
      <c r="E367" s="1">
        <v>2.3410000000000002</v>
      </c>
      <c r="F367" s="64"/>
      <c r="G367" s="68" t="s">
        <v>1</v>
      </c>
      <c r="H367" s="1">
        <v>2.3410000000000002</v>
      </c>
      <c r="J367" s="64"/>
    </row>
    <row r="369" spans="1:10" x14ac:dyDescent="0.4">
      <c r="A369" s="65" t="s">
        <v>45</v>
      </c>
      <c r="B369" s="66" t="s">
        <v>149</v>
      </c>
      <c r="C369" s="64"/>
      <c r="D369" s="65" t="s">
        <v>170</v>
      </c>
      <c r="E369" s="66" t="s">
        <v>149</v>
      </c>
      <c r="F369" s="64"/>
      <c r="G369" s="65" t="s">
        <v>168</v>
      </c>
      <c r="H369" s="66" t="s">
        <v>149</v>
      </c>
      <c r="I369" s="64"/>
      <c r="J369" s="64"/>
    </row>
    <row r="370" spans="1:10" x14ac:dyDescent="0.4">
      <c r="A370" s="65" t="s">
        <v>11</v>
      </c>
      <c r="B370" s="50">
        <v>-11.6129</v>
      </c>
      <c r="C370" s="64"/>
      <c r="D370" s="65" t="s">
        <v>11</v>
      </c>
      <c r="E370" s="50">
        <v>-11.857799999999999</v>
      </c>
      <c r="F370" s="64"/>
      <c r="G370" s="65" t="s">
        <v>11</v>
      </c>
      <c r="H370" s="50"/>
      <c r="I370" s="65" t="s">
        <v>2</v>
      </c>
      <c r="J370" s="67"/>
    </row>
    <row r="371" spans="1:10" x14ac:dyDescent="0.4">
      <c r="A371" s="65" t="s">
        <v>20</v>
      </c>
      <c r="B371" s="69">
        <v>18.88</v>
      </c>
      <c r="C371" s="64"/>
      <c r="D371" s="65" t="s">
        <v>20</v>
      </c>
      <c r="E371" s="69">
        <v>18.335000000000001</v>
      </c>
      <c r="F371" s="64"/>
      <c r="G371" s="65" t="s">
        <v>20</v>
      </c>
      <c r="H371" s="1"/>
      <c r="I371" s="65" t="s">
        <v>249</v>
      </c>
      <c r="J371" s="67"/>
    </row>
    <row r="372" spans="1:10" x14ac:dyDescent="0.4">
      <c r="A372" s="65" t="s">
        <v>0</v>
      </c>
      <c r="B372" s="67">
        <v>1.181</v>
      </c>
      <c r="C372" s="64"/>
      <c r="D372" s="65" t="s">
        <v>0</v>
      </c>
      <c r="E372" s="67">
        <v>1.181</v>
      </c>
      <c r="F372" s="64"/>
      <c r="G372" s="65" t="s">
        <v>0</v>
      </c>
      <c r="H372" s="67">
        <v>1.181</v>
      </c>
      <c r="I372" s="64"/>
      <c r="J372" s="64"/>
    </row>
    <row r="373" spans="1:10" x14ac:dyDescent="0.4">
      <c r="A373" s="68" t="s">
        <v>1</v>
      </c>
      <c r="B373" s="1">
        <v>2.6859999999999999</v>
      </c>
      <c r="C373" s="64"/>
      <c r="D373" s="68" t="s">
        <v>1</v>
      </c>
      <c r="E373" s="1">
        <v>2.6859999999999999</v>
      </c>
      <c r="F373" s="64"/>
      <c r="G373" s="68" t="s">
        <v>1</v>
      </c>
      <c r="H373" s="1">
        <v>2.6859999999999999</v>
      </c>
      <c r="J373" s="64"/>
    </row>
    <row r="375" spans="1:10" x14ac:dyDescent="0.4">
      <c r="A375" s="65" t="s">
        <v>45</v>
      </c>
      <c r="B375" s="66" t="s">
        <v>150</v>
      </c>
      <c r="C375" s="64"/>
      <c r="D375" s="65" t="s">
        <v>170</v>
      </c>
      <c r="E375" s="66" t="s">
        <v>150</v>
      </c>
      <c r="F375" s="64"/>
      <c r="G375" s="65" t="s">
        <v>168</v>
      </c>
      <c r="H375" s="66" t="s">
        <v>150</v>
      </c>
      <c r="I375" s="64"/>
      <c r="J375" s="64"/>
    </row>
    <row r="376" spans="1:10" x14ac:dyDescent="0.4">
      <c r="A376" s="65" t="s">
        <v>11</v>
      </c>
      <c r="B376" s="50">
        <v>-12.486700000000001</v>
      </c>
      <c r="C376" s="64"/>
      <c r="D376" s="65" t="s">
        <v>11</v>
      </c>
      <c r="E376" s="50">
        <v>-12.9581</v>
      </c>
      <c r="F376" s="64"/>
      <c r="G376" s="65" t="s">
        <v>11</v>
      </c>
      <c r="H376" s="50"/>
      <c r="I376" s="65" t="s">
        <v>2</v>
      </c>
      <c r="J376" s="67"/>
    </row>
    <row r="377" spans="1:10" x14ac:dyDescent="0.4">
      <c r="A377" s="65" t="s">
        <v>20</v>
      </c>
      <c r="B377" s="69">
        <v>16.524999999999999</v>
      </c>
      <c r="C377" s="64"/>
      <c r="D377" s="65" t="s">
        <v>20</v>
      </c>
      <c r="E377" s="69">
        <v>16.190999999999999</v>
      </c>
      <c r="F377" s="64"/>
      <c r="G377" s="65" t="s">
        <v>20</v>
      </c>
      <c r="H377" s="1"/>
      <c r="I377" s="65" t="s">
        <v>249</v>
      </c>
      <c r="J377" s="67"/>
    </row>
    <row r="378" spans="1:10" x14ac:dyDescent="0.4">
      <c r="A378" s="65" t="s">
        <v>0</v>
      </c>
      <c r="B378" s="67">
        <v>1.8280000000000001</v>
      </c>
      <c r="C378" s="64"/>
      <c r="D378" s="65" t="s">
        <v>0</v>
      </c>
      <c r="E378" s="67">
        <v>1.8280000000000001</v>
      </c>
      <c r="F378" s="64"/>
      <c r="G378" s="65" t="s">
        <v>0</v>
      </c>
      <c r="H378" s="67">
        <v>1.8280000000000001</v>
      </c>
      <c r="I378" s="64"/>
      <c r="J378" s="64"/>
    </row>
    <row r="379" spans="1:10" x14ac:dyDescent="0.4">
      <c r="A379" s="68" t="s">
        <v>1</v>
      </c>
      <c r="B379" s="1">
        <v>3.11</v>
      </c>
      <c r="C379" s="64"/>
      <c r="D379" s="68" t="s">
        <v>1</v>
      </c>
      <c r="E379" s="1">
        <v>3.11</v>
      </c>
      <c r="F379" s="64"/>
      <c r="G379" s="68" t="s">
        <v>1</v>
      </c>
      <c r="H379" s="1">
        <v>3.11</v>
      </c>
      <c r="J379" s="64"/>
    </row>
    <row r="381" spans="1:10" x14ac:dyDescent="0.4">
      <c r="A381" s="65" t="s">
        <v>45</v>
      </c>
      <c r="B381" s="66" t="s">
        <v>151</v>
      </c>
      <c r="C381" s="64"/>
      <c r="D381" s="65" t="s">
        <v>170</v>
      </c>
      <c r="E381" s="66" t="s">
        <v>151</v>
      </c>
      <c r="F381" s="64"/>
      <c r="G381" s="65" t="s">
        <v>168</v>
      </c>
      <c r="H381" s="66" t="s">
        <v>151</v>
      </c>
      <c r="I381" s="64"/>
      <c r="J381" s="64"/>
    </row>
    <row r="382" spans="1:10" x14ac:dyDescent="0.4">
      <c r="A382" s="65" t="s">
        <v>11</v>
      </c>
      <c r="B382" s="50">
        <v>-12.3818</v>
      </c>
      <c r="C382" s="64"/>
      <c r="D382" s="65" t="s">
        <v>11</v>
      </c>
      <c r="E382" s="50"/>
      <c r="F382" s="64"/>
      <c r="G382" s="65" t="s">
        <v>11</v>
      </c>
      <c r="H382" s="50">
        <v>-12.4445</v>
      </c>
      <c r="I382" s="65" t="s">
        <v>2</v>
      </c>
      <c r="J382" s="67">
        <v>2.7810000000000001</v>
      </c>
    </row>
    <row r="383" spans="1:10" x14ac:dyDescent="0.4">
      <c r="A383" s="65" t="s">
        <v>20</v>
      </c>
      <c r="B383" s="69">
        <v>15.116</v>
      </c>
      <c r="C383" s="64"/>
      <c r="D383" s="65" t="s">
        <v>20</v>
      </c>
      <c r="E383" s="69"/>
      <c r="F383" s="64"/>
      <c r="G383" s="65" t="s">
        <v>20</v>
      </c>
      <c r="H383" s="1">
        <v>15.061</v>
      </c>
      <c r="I383" s="65" t="s">
        <v>249</v>
      </c>
      <c r="J383" s="67">
        <v>4.4969999999999999</v>
      </c>
    </row>
    <row r="384" spans="1:10" x14ac:dyDescent="0.4">
      <c r="A384" s="65" t="s">
        <v>0</v>
      </c>
      <c r="B384" s="67">
        <v>2.1779999999999999</v>
      </c>
      <c r="C384" s="64"/>
      <c r="D384" s="65" t="s">
        <v>0</v>
      </c>
      <c r="E384" s="67">
        <v>2.1779999999999999</v>
      </c>
      <c r="F384" s="64"/>
      <c r="G384" s="65" t="s">
        <v>0</v>
      </c>
      <c r="H384" s="67">
        <v>2.1779999999999999</v>
      </c>
      <c r="I384" s="64"/>
      <c r="J384" s="64"/>
    </row>
    <row r="385" spans="1:10" x14ac:dyDescent="0.4">
      <c r="A385" s="68" t="s">
        <v>1</v>
      </c>
      <c r="B385" s="1">
        <v>3.359</v>
      </c>
      <c r="C385" s="64"/>
      <c r="D385" s="68" t="s">
        <v>1</v>
      </c>
      <c r="E385" s="1">
        <v>3.359</v>
      </c>
      <c r="F385" s="64"/>
      <c r="G385" s="68" t="s">
        <v>1</v>
      </c>
      <c r="H385" s="1">
        <v>3.359</v>
      </c>
      <c r="J385" s="64"/>
    </row>
    <row r="387" spans="1:10" x14ac:dyDescent="0.4">
      <c r="A387" s="65" t="s">
        <v>45</v>
      </c>
      <c r="B387" s="66" t="s">
        <v>211</v>
      </c>
      <c r="C387" s="64"/>
      <c r="D387" s="65" t="s">
        <v>170</v>
      </c>
      <c r="E387" s="66" t="s">
        <v>211</v>
      </c>
      <c r="F387" s="64"/>
      <c r="G387" s="65" t="s">
        <v>168</v>
      </c>
      <c r="H387" s="66" t="s">
        <v>211</v>
      </c>
      <c r="I387" s="64"/>
      <c r="J387" s="64"/>
    </row>
    <row r="388" spans="1:10" x14ac:dyDescent="0.4">
      <c r="A388" s="65" t="s">
        <v>11</v>
      </c>
      <c r="B388" s="50">
        <v>-11.093999999999999</v>
      </c>
      <c r="C388" s="64"/>
      <c r="D388" s="65" t="s">
        <v>11</v>
      </c>
      <c r="E388" s="50"/>
      <c r="F388" s="64"/>
      <c r="G388" s="65" t="s">
        <v>11</v>
      </c>
      <c r="H388" s="50">
        <v>-11.2273</v>
      </c>
      <c r="I388" s="65" t="s">
        <v>2</v>
      </c>
      <c r="J388" s="67">
        <v>2.7589999999999999</v>
      </c>
    </row>
    <row r="389" spans="1:10" x14ac:dyDescent="0.4">
      <c r="A389" s="65" t="s">
        <v>20</v>
      </c>
      <c r="B389" s="69">
        <v>14.417</v>
      </c>
      <c r="C389" s="64"/>
      <c r="D389" s="65" t="s">
        <v>20</v>
      </c>
      <c r="E389" s="69"/>
      <c r="F389" s="64"/>
      <c r="G389" s="65" t="s">
        <v>20</v>
      </c>
      <c r="H389" s="1">
        <v>14.355499999999999</v>
      </c>
      <c r="I389" s="65" t="s">
        <v>249</v>
      </c>
      <c r="J389" s="67">
        <v>4.3570000000000002</v>
      </c>
    </row>
    <row r="390" spans="1:10" x14ac:dyDescent="0.4">
      <c r="A390" s="65" t="s">
        <v>0</v>
      </c>
      <c r="B390" s="67">
        <v>2.3889999999999998</v>
      </c>
      <c r="C390" s="64"/>
      <c r="D390" s="65" t="s">
        <v>0</v>
      </c>
      <c r="E390" s="67">
        <v>2.3889999999999998</v>
      </c>
      <c r="F390" s="64"/>
      <c r="G390" s="65" t="s">
        <v>0</v>
      </c>
      <c r="H390" s="67">
        <v>2.3889999999999998</v>
      </c>
      <c r="I390" s="64"/>
      <c r="J390" s="64"/>
    </row>
    <row r="391" spans="1:10" x14ac:dyDescent="0.4">
      <c r="A391" s="68" t="s">
        <v>1</v>
      </c>
      <c r="B391" s="1">
        <v>3.6960000000000002</v>
      </c>
      <c r="C391" s="64"/>
      <c r="D391" s="68" t="s">
        <v>1</v>
      </c>
      <c r="E391" s="1">
        <v>3.6960000000000002</v>
      </c>
      <c r="F391" s="64"/>
      <c r="G391" s="68" t="s">
        <v>1</v>
      </c>
      <c r="H391" s="1">
        <v>3.6960000000000002</v>
      </c>
      <c r="J391" s="64"/>
    </row>
    <row r="393" spans="1:10" x14ac:dyDescent="0.4">
      <c r="A393" s="65" t="s">
        <v>45</v>
      </c>
      <c r="B393" s="66" t="s">
        <v>152</v>
      </c>
      <c r="C393" s="64"/>
      <c r="D393" s="65" t="s">
        <v>170</v>
      </c>
      <c r="E393" s="66" t="s">
        <v>152</v>
      </c>
      <c r="F393" s="64"/>
      <c r="G393" s="65" t="s">
        <v>168</v>
      </c>
      <c r="H393" s="66" t="s">
        <v>152</v>
      </c>
      <c r="I393" s="64"/>
      <c r="J393" s="64"/>
    </row>
    <row r="394" spans="1:10" x14ac:dyDescent="0.4">
      <c r="A394" s="65" t="s">
        <v>11</v>
      </c>
      <c r="B394" s="50">
        <v>-8.8384</v>
      </c>
      <c r="C394" s="64"/>
      <c r="D394" s="65" t="s">
        <v>11</v>
      </c>
      <c r="E394" s="50"/>
      <c r="F394" s="64"/>
      <c r="G394" s="65" t="s">
        <v>11</v>
      </c>
      <c r="H394" s="50"/>
      <c r="I394" s="65" t="s">
        <v>2</v>
      </c>
      <c r="J394" s="67"/>
    </row>
    <row r="395" spans="1:10" x14ac:dyDescent="0.4">
      <c r="A395" s="65" t="s">
        <v>20</v>
      </c>
      <c r="B395" s="69">
        <v>14.555</v>
      </c>
      <c r="C395" s="64"/>
      <c r="D395" s="65" t="s">
        <v>20</v>
      </c>
      <c r="E395" s="69"/>
      <c r="F395" s="64"/>
      <c r="G395" s="65" t="s">
        <v>20</v>
      </c>
      <c r="H395" s="1"/>
      <c r="I395" s="65" t="s">
        <v>249</v>
      </c>
      <c r="J395" s="67"/>
    </row>
    <row r="396" spans="1:10" x14ac:dyDescent="0.4">
      <c r="A396" s="65" t="s">
        <v>0</v>
      </c>
      <c r="B396" s="67">
        <v>2.0499999999999998</v>
      </c>
      <c r="C396" s="64"/>
      <c r="D396" s="65" t="s">
        <v>0</v>
      </c>
      <c r="E396" s="67">
        <v>2.0499999999999998</v>
      </c>
      <c r="F396" s="64"/>
      <c r="G396" s="65" t="s">
        <v>0</v>
      </c>
      <c r="H396" s="67">
        <v>2.0499999999999998</v>
      </c>
      <c r="I396" s="64"/>
      <c r="J396" s="64"/>
    </row>
    <row r="397" spans="1:10" x14ac:dyDescent="0.4">
      <c r="A397" s="68" t="s">
        <v>1</v>
      </c>
      <c r="B397" s="1">
        <v>3.883</v>
      </c>
      <c r="C397" s="64"/>
      <c r="D397" s="68" t="s">
        <v>1</v>
      </c>
      <c r="E397" s="1">
        <v>3.883</v>
      </c>
      <c r="F397" s="64"/>
      <c r="G397" s="68" t="s">
        <v>1</v>
      </c>
      <c r="H397" s="1">
        <v>3.883</v>
      </c>
      <c r="J397" s="64"/>
    </row>
    <row r="399" spans="1:10" x14ac:dyDescent="0.4">
      <c r="A399" s="65" t="s">
        <v>45</v>
      </c>
      <c r="B399" s="66" t="s">
        <v>153</v>
      </c>
      <c r="C399" s="64"/>
      <c r="D399" s="65" t="s">
        <v>170</v>
      </c>
      <c r="E399" s="66" t="s">
        <v>153</v>
      </c>
      <c r="F399" s="64"/>
      <c r="G399" s="65" t="s">
        <v>168</v>
      </c>
      <c r="H399" s="66" t="s">
        <v>153</v>
      </c>
      <c r="I399" s="64"/>
      <c r="J399" s="64"/>
    </row>
    <row r="400" spans="1:10" x14ac:dyDescent="0.4">
      <c r="A400" s="65" t="s">
        <v>11</v>
      </c>
      <c r="B400" s="50">
        <v>-6.0709</v>
      </c>
      <c r="C400" s="64"/>
      <c r="D400" s="65" t="s">
        <v>11</v>
      </c>
      <c r="E400" s="50"/>
      <c r="F400" s="64"/>
      <c r="G400" s="65" t="s">
        <v>11</v>
      </c>
      <c r="H400" s="50"/>
      <c r="I400" s="65" t="s">
        <v>2</v>
      </c>
      <c r="J400" s="67"/>
    </row>
    <row r="401" spans="1:10" x14ac:dyDescent="0.4">
      <c r="A401" s="65" t="s">
        <v>20</v>
      </c>
      <c r="B401" s="69">
        <v>15.723000000000001</v>
      </c>
      <c r="C401" s="64"/>
      <c r="D401" s="65" t="s">
        <v>20</v>
      </c>
      <c r="E401" s="69"/>
      <c r="F401" s="64"/>
      <c r="G401" s="65" t="s">
        <v>20</v>
      </c>
      <c r="H401" s="1"/>
      <c r="I401" s="65" t="s">
        <v>249</v>
      </c>
      <c r="J401" s="67"/>
    </row>
    <row r="402" spans="1:10" x14ac:dyDescent="0.4">
      <c r="A402" s="65" t="s">
        <v>0</v>
      </c>
      <c r="B402" s="67">
        <v>1.45</v>
      </c>
      <c r="C402" s="64"/>
      <c r="D402" s="65" t="s">
        <v>0</v>
      </c>
      <c r="E402" s="67">
        <v>1.45</v>
      </c>
      <c r="F402" s="64"/>
      <c r="G402" s="65" t="s">
        <v>0</v>
      </c>
      <c r="H402" s="67">
        <v>1.45</v>
      </c>
      <c r="I402" s="64"/>
      <c r="J402" s="64"/>
    </row>
    <row r="403" spans="1:10" x14ac:dyDescent="0.4">
      <c r="A403" s="68" t="s">
        <v>1</v>
      </c>
      <c r="B403" s="1">
        <v>4.2439999999999998</v>
      </c>
      <c r="C403" s="64"/>
      <c r="D403" s="68" t="s">
        <v>1</v>
      </c>
      <c r="E403" s="1">
        <v>4.2439999999999998</v>
      </c>
      <c r="F403" s="64"/>
      <c r="G403" s="68" t="s">
        <v>1</v>
      </c>
      <c r="H403" s="1">
        <v>4.2439999999999998</v>
      </c>
      <c r="J403" s="64"/>
    </row>
    <row r="405" spans="1:10" x14ac:dyDescent="0.4">
      <c r="A405" s="65" t="s">
        <v>45</v>
      </c>
      <c r="B405" s="66" t="s">
        <v>154</v>
      </c>
      <c r="C405" s="64"/>
      <c r="D405" s="65" t="s">
        <v>170</v>
      </c>
      <c r="E405" s="66" t="s">
        <v>154</v>
      </c>
      <c r="F405" s="64"/>
      <c r="G405" s="65" t="s">
        <v>168</v>
      </c>
      <c r="H405" s="66" t="s">
        <v>154</v>
      </c>
      <c r="I405" s="64"/>
      <c r="J405" s="64"/>
    </row>
    <row r="406" spans="1:10" x14ac:dyDescent="0.4">
      <c r="A406" s="65" t="s">
        <v>11</v>
      </c>
      <c r="B406" s="50">
        <v>-3.2738999999999998</v>
      </c>
      <c r="C406" s="64"/>
      <c r="D406" s="65" t="s">
        <v>11</v>
      </c>
      <c r="E406" s="50"/>
      <c r="F406" s="64"/>
      <c r="G406" s="65" t="s">
        <v>11</v>
      </c>
      <c r="H406" s="50"/>
      <c r="I406" s="65" t="s">
        <v>2</v>
      </c>
      <c r="J406" s="67"/>
    </row>
    <row r="407" spans="1:10" x14ac:dyDescent="0.4">
      <c r="A407" s="65" t="s">
        <v>20</v>
      </c>
      <c r="B407" s="69">
        <v>18.145</v>
      </c>
      <c r="C407" s="64"/>
      <c r="D407" s="65" t="s">
        <v>20</v>
      </c>
      <c r="E407" s="69"/>
      <c r="F407" s="64"/>
      <c r="G407" s="65" t="s">
        <v>20</v>
      </c>
      <c r="H407" s="1"/>
      <c r="I407" s="65" t="s">
        <v>249</v>
      </c>
      <c r="J407" s="67"/>
    </row>
    <row r="408" spans="1:10" x14ac:dyDescent="0.4">
      <c r="A408" s="65" t="s">
        <v>0</v>
      </c>
      <c r="B408" s="67">
        <v>0.79600000000000004</v>
      </c>
      <c r="C408" s="64"/>
      <c r="D408" s="65" t="s">
        <v>0</v>
      </c>
      <c r="E408" s="67">
        <v>0.79600000000000004</v>
      </c>
      <c r="F408" s="64"/>
      <c r="G408" s="65" t="s">
        <v>0</v>
      </c>
      <c r="H408" s="67">
        <v>0.79600000000000004</v>
      </c>
      <c r="I408" s="64"/>
      <c r="J408" s="64"/>
    </row>
    <row r="409" spans="1:10" x14ac:dyDescent="0.4">
      <c r="A409" s="68" t="s">
        <v>1</v>
      </c>
      <c r="B409" s="1">
        <v>4.6050000000000004</v>
      </c>
      <c r="C409" s="64"/>
      <c r="D409" s="68" t="s">
        <v>1</v>
      </c>
      <c r="E409" s="1">
        <v>4.6050000000000004</v>
      </c>
      <c r="F409" s="64"/>
      <c r="G409" s="68" t="s">
        <v>1</v>
      </c>
      <c r="H409" s="1">
        <v>4.6050000000000004</v>
      </c>
      <c r="J409" s="64"/>
    </row>
    <row r="411" spans="1:10" x14ac:dyDescent="0.4">
      <c r="A411" s="65" t="s">
        <v>45</v>
      </c>
      <c r="B411" s="66" t="s">
        <v>271</v>
      </c>
      <c r="C411" s="64"/>
      <c r="D411" s="65" t="s">
        <v>170</v>
      </c>
      <c r="E411" s="66" t="s">
        <v>271</v>
      </c>
      <c r="F411" s="64"/>
      <c r="G411" s="65" t="s">
        <v>168</v>
      </c>
      <c r="H411" s="66" t="s">
        <v>271</v>
      </c>
      <c r="I411" s="64"/>
      <c r="J411" s="64"/>
    </row>
    <row r="412" spans="1:10" x14ac:dyDescent="0.4">
      <c r="A412" s="65" t="s">
        <v>11</v>
      </c>
      <c r="B412" s="50">
        <v>-0.29120000000000001</v>
      </c>
      <c r="C412" s="64"/>
      <c r="D412" s="65" t="s">
        <v>11</v>
      </c>
      <c r="E412" s="50">
        <v>-0.30259999999999998</v>
      </c>
      <c r="F412" s="64"/>
      <c r="G412" s="65" t="s">
        <v>11</v>
      </c>
      <c r="H412" s="50">
        <v>-0.30359999999999998</v>
      </c>
      <c r="I412" s="65" t="s">
        <v>2</v>
      </c>
      <c r="J412" s="67">
        <v>3.58</v>
      </c>
    </row>
    <row r="413" spans="1:10" x14ac:dyDescent="0.4">
      <c r="A413" s="65" t="s">
        <v>20</v>
      </c>
      <c r="B413" s="69">
        <v>32.597000000000001</v>
      </c>
      <c r="C413" s="64"/>
      <c r="D413" s="65" t="s">
        <v>20</v>
      </c>
      <c r="E413" s="69">
        <v>30.373000000000001</v>
      </c>
      <c r="F413" s="64"/>
      <c r="G413" s="65" t="s">
        <v>20</v>
      </c>
      <c r="H413" s="1">
        <v>31.823</v>
      </c>
      <c r="I413" s="65" t="s">
        <v>249</v>
      </c>
      <c r="J413" s="67">
        <v>5.7350000000000003</v>
      </c>
    </row>
    <row r="414" spans="1:10" x14ac:dyDescent="0.4">
      <c r="A414" s="65" t="s">
        <v>0</v>
      </c>
      <c r="B414" s="67">
        <v>4.1000000000000002E-2</v>
      </c>
      <c r="C414" s="64"/>
      <c r="D414" s="65" t="s">
        <v>0</v>
      </c>
      <c r="E414" s="67">
        <v>4.1000000000000002E-2</v>
      </c>
      <c r="F414" s="64"/>
      <c r="G414" s="65" t="s">
        <v>0</v>
      </c>
      <c r="H414" s="67">
        <v>4.1000000000000002E-2</v>
      </c>
      <c r="I414" s="64"/>
      <c r="J414" s="64"/>
    </row>
    <row r="415" spans="1:10" x14ac:dyDescent="0.4">
      <c r="A415" s="68" t="s">
        <v>1</v>
      </c>
      <c r="B415" s="1">
        <v>5.0860000000000003</v>
      </c>
      <c r="C415" s="64"/>
      <c r="D415" s="68" t="s">
        <v>1</v>
      </c>
      <c r="E415" s="1">
        <v>5.0860000000000003</v>
      </c>
      <c r="F415" s="64"/>
      <c r="G415" s="68" t="s">
        <v>1</v>
      </c>
      <c r="H415" s="1">
        <v>5.0860000000000003</v>
      </c>
      <c r="J415" s="64"/>
    </row>
    <row r="417" spans="1:10" x14ac:dyDescent="0.4">
      <c r="A417" s="65" t="s">
        <v>45</v>
      </c>
      <c r="B417" s="66" t="s">
        <v>155</v>
      </c>
      <c r="C417" s="64"/>
      <c r="D417" s="65" t="s">
        <v>170</v>
      </c>
      <c r="E417" s="66" t="s">
        <v>155</v>
      </c>
      <c r="F417" s="64"/>
      <c r="G417" s="65" t="s">
        <v>168</v>
      </c>
      <c r="H417" s="66" t="s">
        <v>155</v>
      </c>
      <c r="I417" s="64"/>
      <c r="J417" s="64"/>
    </row>
    <row r="418" spans="1:10" x14ac:dyDescent="0.4">
      <c r="A418" s="65" t="s">
        <v>11</v>
      </c>
      <c r="B418" s="50">
        <v>-2.3519999999999999</v>
      </c>
      <c r="C418" s="64"/>
      <c r="D418" s="65" t="s">
        <v>11</v>
      </c>
      <c r="E418" s="50">
        <v>-2.3616999999999999</v>
      </c>
      <c r="F418" s="64"/>
      <c r="G418" s="65" t="s">
        <v>11</v>
      </c>
      <c r="H418" s="50">
        <v>-2.3586999999999998</v>
      </c>
      <c r="I418" s="65" t="s">
        <v>2</v>
      </c>
      <c r="J418" s="67">
        <v>3.5489999999999999</v>
      </c>
    </row>
    <row r="419" spans="1:10" x14ac:dyDescent="0.4">
      <c r="A419" s="65" t="s">
        <v>20</v>
      </c>
      <c r="B419" s="69">
        <v>31.123000000000001</v>
      </c>
      <c r="C419" s="64"/>
      <c r="D419" s="65" t="s">
        <v>20</v>
      </c>
      <c r="E419" s="69">
        <v>31.132999999999999</v>
      </c>
      <c r="F419" s="64"/>
      <c r="G419" s="65" t="s">
        <v>20</v>
      </c>
      <c r="H419" s="1">
        <v>31.295999999999999</v>
      </c>
      <c r="I419" s="65" t="s">
        <v>249</v>
      </c>
      <c r="J419" s="67">
        <v>5.7380000000000004</v>
      </c>
    </row>
    <row r="420" spans="1:10" x14ac:dyDescent="0.4">
      <c r="A420" s="65" t="s">
        <v>0</v>
      </c>
      <c r="B420" s="67">
        <v>0.158</v>
      </c>
      <c r="C420" s="64"/>
      <c r="D420" s="65" t="s">
        <v>0</v>
      </c>
      <c r="E420" s="67">
        <v>0.158</v>
      </c>
      <c r="F420" s="64"/>
      <c r="G420" s="65" t="s">
        <v>0</v>
      </c>
      <c r="H420" s="67">
        <v>0.158</v>
      </c>
      <c r="I420" s="64"/>
      <c r="J420" s="64"/>
    </row>
    <row r="421" spans="1:10" x14ac:dyDescent="0.4">
      <c r="A421" s="68" t="s">
        <v>1</v>
      </c>
      <c r="B421" s="1">
        <v>4.1470000000000002</v>
      </c>
      <c r="C421" s="64"/>
      <c r="D421" s="68" t="s">
        <v>1</v>
      </c>
      <c r="E421" s="1">
        <v>4.1470000000000002</v>
      </c>
      <c r="F421" s="64"/>
      <c r="G421" s="68" t="s">
        <v>1</v>
      </c>
      <c r="H421" s="1">
        <v>4.1470000000000002</v>
      </c>
      <c r="J421" s="64"/>
    </row>
    <row r="423" spans="1:10" x14ac:dyDescent="0.4">
      <c r="A423" s="65" t="s">
        <v>45</v>
      </c>
      <c r="B423" s="66" t="s">
        <v>156</v>
      </c>
      <c r="C423" s="64"/>
      <c r="D423" s="65" t="s">
        <v>170</v>
      </c>
      <c r="E423" s="66" t="s">
        <v>156</v>
      </c>
      <c r="F423" s="64"/>
      <c r="G423" s="65" t="s">
        <v>168</v>
      </c>
      <c r="H423" s="66" t="s">
        <v>156</v>
      </c>
      <c r="I423" s="64"/>
      <c r="J423" s="64"/>
    </row>
    <row r="424" spans="1:10" x14ac:dyDescent="0.4">
      <c r="A424" s="65" t="s">
        <v>11</v>
      </c>
      <c r="B424" s="50">
        <v>-3.7126000000000001</v>
      </c>
      <c r="C424" s="64"/>
      <c r="D424" s="65" t="s">
        <v>11</v>
      </c>
      <c r="E424" s="50">
        <v>-3.665</v>
      </c>
      <c r="F424" s="64"/>
      <c r="G424" s="65" t="s">
        <v>11</v>
      </c>
      <c r="H424" s="50">
        <v>-3.6983000000000001</v>
      </c>
      <c r="I424" s="65" t="s">
        <v>2</v>
      </c>
      <c r="J424" s="67">
        <v>3.548</v>
      </c>
    </row>
    <row r="425" spans="1:10" x14ac:dyDescent="0.4">
      <c r="A425" s="65" t="s">
        <v>20</v>
      </c>
      <c r="B425" s="69">
        <v>32.207000000000001</v>
      </c>
      <c r="C425" s="64"/>
      <c r="D425" s="65" t="s">
        <v>20</v>
      </c>
      <c r="E425" s="69">
        <v>32.106000000000002</v>
      </c>
      <c r="F425" s="64"/>
      <c r="G425" s="65" t="s">
        <v>20</v>
      </c>
      <c r="H425" s="1">
        <v>31.847000000000001</v>
      </c>
      <c r="I425" s="65" t="s">
        <v>249</v>
      </c>
      <c r="J425" s="67">
        <v>5.8410000000000002</v>
      </c>
    </row>
    <row r="426" spans="1:10" x14ac:dyDescent="0.4">
      <c r="A426" s="65" t="s">
        <v>0</v>
      </c>
      <c r="B426" s="67">
        <v>0.23899999999999999</v>
      </c>
      <c r="C426" s="64"/>
      <c r="D426" s="65" t="s">
        <v>0</v>
      </c>
      <c r="E426" s="67">
        <v>0.23899999999999999</v>
      </c>
      <c r="F426" s="64"/>
      <c r="G426" s="65" t="s">
        <v>0</v>
      </c>
      <c r="H426" s="67">
        <v>0.23899999999999999</v>
      </c>
      <c r="I426" s="64"/>
      <c r="J426" s="64"/>
    </row>
    <row r="427" spans="1:10" x14ac:dyDescent="0.4">
      <c r="A427" s="68" t="s">
        <v>1</v>
      </c>
      <c r="B427" s="1">
        <v>3.62</v>
      </c>
      <c r="C427" s="64"/>
      <c r="D427" s="68" t="s">
        <v>1</v>
      </c>
      <c r="E427" s="1">
        <v>3.62</v>
      </c>
      <c r="F427" s="64"/>
      <c r="G427" s="68" t="s">
        <v>1</v>
      </c>
      <c r="H427" s="1">
        <v>3.62</v>
      </c>
      <c r="J427" s="64"/>
    </row>
    <row r="429" spans="1:10" x14ac:dyDescent="0.4">
      <c r="A429" s="65" t="s">
        <v>45</v>
      </c>
      <c r="B429" s="66" t="s">
        <v>161</v>
      </c>
      <c r="C429" s="64"/>
      <c r="D429" s="65" t="s">
        <v>170</v>
      </c>
      <c r="E429" s="66" t="s">
        <v>161</v>
      </c>
      <c r="F429" s="64"/>
      <c r="G429" s="65" t="s">
        <v>168</v>
      </c>
      <c r="H429" s="66" t="s">
        <v>161</v>
      </c>
      <c r="I429" s="64"/>
      <c r="J429" s="64"/>
    </row>
    <row r="430" spans="1:10" x14ac:dyDescent="0.4">
      <c r="A430" s="65" t="s">
        <v>11</v>
      </c>
      <c r="B430" s="50"/>
      <c r="C430" s="64"/>
      <c r="D430" s="65" t="s">
        <v>11</v>
      </c>
      <c r="E430" s="50">
        <v>-3.7507000000000001</v>
      </c>
      <c r="F430" s="64"/>
      <c r="G430" s="65" t="s">
        <v>11</v>
      </c>
      <c r="H430" s="50"/>
      <c r="I430" s="65" t="s">
        <v>2</v>
      </c>
      <c r="J430" s="67"/>
    </row>
    <row r="431" spans="1:10" x14ac:dyDescent="0.4">
      <c r="A431" s="65" t="s">
        <v>20</v>
      </c>
      <c r="B431" s="69"/>
      <c r="C431" s="64"/>
      <c r="D431" s="65" t="s">
        <v>20</v>
      </c>
      <c r="E431" s="69">
        <v>31.706</v>
      </c>
      <c r="F431" s="64"/>
      <c r="G431" s="65" t="s">
        <v>20</v>
      </c>
      <c r="H431" s="1"/>
      <c r="I431" s="65" t="s">
        <v>249</v>
      </c>
      <c r="J431" s="67"/>
    </row>
    <row r="432" spans="1:10" x14ac:dyDescent="0.4">
      <c r="A432" s="65" t="s">
        <v>0</v>
      </c>
      <c r="B432" s="67">
        <v>0.26</v>
      </c>
      <c r="C432" s="64"/>
      <c r="D432" s="65" t="s">
        <v>0</v>
      </c>
      <c r="E432" s="67">
        <v>0.26</v>
      </c>
      <c r="F432" s="64"/>
      <c r="G432" s="65" t="s">
        <v>0</v>
      </c>
      <c r="H432" s="67">
        <v>0.26</v>
      </c>
      <c r="I432" s="64"/>
      <c r="J432" s="64"/>
    </row>
    <row r="433" spans="1:10" x14ac:dyDescent="0.4">
      <c r="A433" s="68" t="s">
        <v>1</v>
      </c>
      <c r="B433" s="1">
        <v>3.4940000000000002</v>
      </c>
      <c r="C433" s="64"/>
      <c r="D433" s="68" t="s">
        <v>1</v>
      </c>
      <c r="E433" s="1">
        <v>3.4940000000000002</v>
      </c>
      <c r="F433" s="64"/>
      <c r="G433" s="68" t="s">
        <v>1</v>
      </c>
      <c r="H433" s="1">
        <v>3.4940000000000002</v>
      </c>
      <c r="J433" s="64"/>
    </row>
    <row r="435" spans="1:10" x14ac:dyDescent="0.4">
      <c r="A435" s="65" t="s">
        <v>45</v>
      </c>
      <c r="B435" s="66" t="s">
        <v>212</v>
      </c>
      <c r="C435" s="64"/>
      <c r="D435" s="65" t="s">
        <v>170</v>
      </c>
      <c r="E435" s="66" t="s">
        <v>212</v>
      </c>
      <c r="F435" s="64"/>
      <c r="G435" s="65" t="s">
        <v>168</v>
      </c>
      <c r="H435" s="66" t="s">
        <v>212</v>
      </c>
      <c r="I435" s="64"/>
      <c r="J435" s="64"/>
    </row>
    <row r="436" spans="1:10" x14ac:dyDescent="0.4">
      <c r="A436" s="65" t="s">
        <v>11</v>
      </c>
      <c r="B436" s="50">
        <v>-4.1007999999999996</v>
      </c>
      <c r="C436" s="64"/>
      <c r="D436" s="65" t="s">
        <v>11</v>
      </c>
      <c r="E436" s="50"/>
      <c r="F436" s="64"/>
      <c r="G436" s="65" t="s">
        <v>11</v>
      </c>
      <c r="H436" s="50"/>
      <c r="I436" s="65" t="s">
        <v>2</v>
      </c>
      <c r="J436" s="67"/>
    </row>
    <row r="437" spans="1:10" x14ac:dyDescent="0.4">
      <c r="A437" s="65" t="s">
        <v>20</v>
      </c>
      <c r="B437" s="69">
        <v>45.384999999999998</v>
      </c>
      <c r="C437" s="64"/>
      <c r="D437" s="65" t="s">
        <v>20</v>
      </c>
      <c r="E437" s="69"/>
      <c r="F437" s="64"/>
      <c r="G437" s="65" t="s">
        <v>20</v>
      </c>
      <c r="H437" s="1"/>
      <c r="I437" s="65" t="s">
        <v>249</v>
      </c>
      <c r="J437" s="67"/>
    </row>
    <row r="438" spans="1:10" x14ac:dyDescent="0.4">
      <c r="A438" s="65" t="s">
        <v>0</v>
      </c>
      <c r="B438" s="67">
        <v>0.151</v>
      </c>
      <c r="C438" s="64"/>
      <c r="D438" s="65" t="s">
        <v>0</v>
      </c>
      <c r="E438" s="67">
        <v>0.151</v>
      </c>
      <c r="F438" s="64"/>
      <c r="G438" s="65" t="s">
        <v>0</v>
      </c>
      <c r="H438" s="67">
        <v>0.151</v>
      </c>
      <c r="I438" s="64"/>
      <c r="J438" s="64"/>
    </row>
    <row r="439" spans="1:10" x14ac:dyDescent="0.4">
      <c r="A439" s="68" t="s">
        <v>1</v>
      </c>
      <c r="B439" s="1">
        <v>2.0489999999999999</v>
      </c>
      <c r="C439" s="64"/>
      <c r="D439" s="68" t="s">
        <v>1</v>
      </c>
      <c r="E439" s="1">
        <v>2.0489999999999999</v>
      </c>
      <c r="F439" s="64"/>
      <c r="G439" s="68" t="s">
        <v>1</v>
      </c>
      <c r="H439" s="1">
        <v>2.0489999999999999</v>
      </c>
      <c r="J439" s="64"/>
    </row>
    <row r="441" spans="1:10" x14ac:dyDescent="0.4">
      <c r="A441" s="65" t="s">
        <v>45</v>
      </c>
      <c r="B441" s="66" t="s">
        <v>157</v>
      </c>
      <c r="C441" s="64"/>
      <c r="D441" s="65" t="s">
        <v>170</v>
      </c>
      <c r="E441" s="66" t="s">
        <v>157</v>
      </c>
      <c r="F441" s="64"/>
      <c r="G441" s="65" t="s">
        <v>168</v>
      </c>
      <c r="H441" s="66" t="s">
        <v>157</v>
      </c>
      <c r="I441" s="64"/>
      <c r="J441" s="64"/>
    </row>
    <row r="442" spans="1:10" x14ac:dyDescent="0.4">
      <c r="A442" s="65" t="s">
        <v>11</v>
      </c>
      <c r="B442" s="50">
        <v>-7.4138999999999999</v>
      </c>
      <c r="C442" s="64"/>
      <c r="D442" s="65" t="s">
        <v>11</v>
      </c>
      <c r="E442" s="50"/>
      <c r="F442" s="64"/>
      <c r="G442" s="65" t="s">
        <v>11</v>
      </c>
      <c r="H442" s="50"/>
      <c r="I442" s="65" t="s">
        <v>2</v>
      </c>
      <c r="J442" s="67"/>
    </row>
    <row r="443" spans="1:10" x14ac:dyDescent="0.4">
      <c r="A443" s="65" t="s">
        <v>20</v>
      </c>
      <c r="B443" s="69">
        <v>32.029000000000003</v>
      </c>
      <c r="C443" s="64"/>
      <c r="D443" s="65" t="s">
        <v>20</v>
      </c>
      <c r="E443" s="69"/>
      <c r="F443" s="64"/>
      <c r="G443" s="65" t="s">
        <v>20</v>
      </c>
      <c r="H443" s="1"/>
      <c r="I443" s="65" t="s">
        <v>249</v>
      </c>
      <c r="J443" s="67"/>
    </row>
    <row r="444" spans="1:10" x14ac:dyDescent="0.4">
      <c r="A444" s="65" t="s">
        <v>0</v>
      </c>
      <c r="B444" s="67">
        <v>0.34599999999999997</v>
      </c>
      <c r="C444" s="64"/>
      <c r="D444" s="65" t="s">
        <v>0</v>
      </c>
      <c r="E444" s="67">
        <v>0.34599999999999997</v>
      </c>
      <c r="F444" s="64"/>
      <c r="G444" s="65" t="s">
        <v>0</v>
      </c>
      <c r="H444" s="67">
        <v>0.34599999999999997</v>
      </c>
      <c r="I444" s="64"/>
      <c r="J444" s="64"/>
    </row>
    <row r="445" spans="1:10" x14ac:dyDescent="0.4">
      <c r="A445" s="68" t="s">
        <v>1</v>
      </c>
      <c r="B445" s="1">
        <v>2.3109999999999999</v>
      </c>
      <c r="C445" s="64"/>
      <c r="D445" s="68" t="s">
        <v>1</v>
      </c>
      <c r="E445" s="1">
        <v>2.3109999999999999</v>
      </c>
      <c r="F445" s="64"/>
      <c r="G445" s="68" t="s">
        <v>1</v>
      </c>
      <c r="H445" s="1">
        <v>2.3109999999999999</v>
      </c>
      <c r="J445" s="64"/>
    </row>
    <row r="447" spans="1:10" x14ac:dyDescent="0.4">
      <c r="A447" s="65" t="s">
        <v>45</v>
      </c>
      <c r="B447" s="66" t="s">
        <v>214</v>
      </c>
      <c r="C447" s="64"/>
      <c r="D447" s="65" t="s">
        <v>170</v>
      </c>
      <c r="E447" s="66" t="s">
        <v>214</v>
      </c>
      <c r="F447" s="64"/>
      <c r="G447" s="65" t="s">
        <v>168</v>
      </c>
      <c r="H447" s="66" t="s">
        <v>214</v>
      </c>
      <c r="I447" s="64"/>
      <c r="J447" s="64"/>
    </row>
    <row r="448" spans="1:10" x14ac:dyDescent="0.4">
      <c r="A448" s="65" t="s">
        <v>11</v>
      </c>
      <c r="B448" s="50">
        <v>-9.5146999999999995</v>
      </c>
      <c r="C448" s="64"/>
      <c r="D448" s="65" t="s">
        <v>11</v>
      </c>
      <c r="E448" s="50"/>
      <c r="F448" s="64"/>
      <c r="G448" s="65" t="s">
        <v>11</v>
      </c>
      <c r="H448" s="50"/>
      <c r="I448" s="65" t="s">
        <v>2</v>
      </c>
      <c r="J448" s="67"/>
    </row>
    <row r="449" spans="1:10" x14ac:dyDescent="0.4">
      <c r="A449" s="65" t="s">
        <v>20</v>
      </c>
      <c r="B449" s="69">
        <v>25.21</v>
      </c>
      <c r="C449" s="64"/>
      <c r="D449" s="65" t="s">
        <v>20</v>
      </c>
      <c r="E449" s="69"/>
      <c r="F449" s="64"/>
      <c r="G449" s="65" t="s">
        <v>20</v>
      </c>
      <c r="H449" s="1"/>
      <c r="I449" s="65" t="s">
        <v>249</v>
      </c>
      <c r="J449" s="67"/>
    </row>
    <row r="450" spans="1:10" x14ac:dyDescent="0.4">
      <c r="A450" s="65" t="s">
        <v>0</v>
      </c>
      <c r="B450" s="67">
        <v>0.57699999999999996</v>
      </c>
      <c r="C450" s="64"/>
      <c r="D450" s="65" t="s">
        <v>0</v>
      </c>
      <c r="E450" s="67">
        <v>0.57699999999999996</v>
      </c>
      <c r="F450" s="64"/>
      <c r="G450" s="65" t="s">
        <v>0</v>
      </c>
      <c r="H450" s="67">
        <v>0.57699999999999996</v>
      </c>
      <c r="I450" s="64"/>
      <c r="J450" s="64"/>
    </row>
    <row r="451" spans="1:10" x14ac:dyDescent="0.4">
      <c r="A451" s="68" t="s">
        <v>1</v>
      </c>
      <c r="B451" s="1">
        <v>2.94</v>
      </c>
      <c r="C451" s="64"/>
      <c r="D451" s="68" t="s">
        <v>1</v>
      </c>
      <c r="E451" s="1">
        <v>2.94</v>
      </c>
      <c r="F451" s="64"/>
      <c r="G451" s="68" t="s">
        <v>1</v>
      </c>
      <c r="H451" s="1">
        <v>2.94</v>
      </c>
      <c r="J451" s="64"/>
    </row>
    <row r="453" spans="1:10" x14ac:dyDescent="0.4">
      <c r="A453" s="65" t="s">
        <v>45</v>
      </c>
      <c r="B453" s="66" t="s">
        <v>215</v>
      </c>
      <c r="C453" s="64"/>
      <c r="D453" s="65" t="s">
        <v>170</v>
      </c>
      <c r="E453" s="66" t="s">
        <v>215</v>
      </c>
      <c r="F453" s="64"/>
      <c r="G453" s="65" t="s">
        <v>168</v>
      </c>
      <c r="H453" s="66" t="s">
        <v>215</v>
      </c>
      <c r="I453" s="64"/>
      <c r="J453" s="64"/>
    </row>
    <row r="454" spans="1:10" x14ac:dyDescent="0.4">
      <c r="A454" s="65" t="s">
        <v>11</v>
      </c>
      <c r="B454" s="50">
        <v>-10.919</v>
      </c>
      <c r="C454" s="64"/>
      <c r="D454" s="65" t="s">
        <v>11</v>
      </c>
      <c r="E454" s="50">
        <v>-11.02</v>
      </c>
      <c r="F454" s="64"/>
      <c r="G454" s="65" t="s">
        <v>11</v>
      </c>
      <c r="H454" s="50"/>
      <c r="I454" s="65" t="s">
        <v>2</v>
      </c>
      <c r="J454" s="67"/>
    </row>
    <row r="455" spans="1:10" x14ac:dyDescent="0.4">
      <c r="A455" s="65" t="s">
        <v>20</v>
      </c>
      <c r="B455" s="69">
        <v>21.765999999999998</v>
      </c>
      <c r="C455" s="64"/>
      <c r="D455" s="65" t="s">
        <v>20</v>
      </c>
      <c r="E455" s="69">
        <v>20.228000000000002</v>
      </c>
      <c r="F455" s="64"/>
      <c r="G455" s="65" t="s">
        <v>20</v>
      </c>
      <c r="H455" s="1"/>
      <c r="I455" s="65" t="s">
        <v>249</v>
      </c>
      <c r="J455" s="67"/>
    </row>
    <row r="456" spans="1:10" x14ac:dyDescent="0.4">
      <c r="A456" s="65" t="s">
        <v>0</v>
      </c>
      <c r="B456" s="67">
        <v>0.89900000000000002</v>
      </c>
      <c r="C456" s="64"/>
      <c r="D456" s="65" t="s">
        <v>0</v>
      </c>
      <c r="E456" s="67">
        <v>0.89900000000000002</v>
      </c>
      <c r="F456" s="64"/>
      <c r="G456" s="65" t="s">
        <v>0</v>
      </c>
      <c r="H456" s="67">
        <v>0.89900000000000002</v>
      </c>
      <c r="I456" s="64"/>
      <c r="J456" s="64"/>
    </row>
    <row r="457" spans="1:10" x14ac:dyDescent="0.4">
      <c r="A457" s="68" t="s">
        <v>1</v>
      </c>
      <c r="B457" s="1">
        <v>3.9710000000000001</v>
      </c>
      <c r="C457" s="64"/>
      <c r="D457" s="68" t="s">
        <v>1</v>
      </c>
      <c r="E457" s="1">
        <v>3.9710000000000001</v>
      </c>
      <c r="F457" s="64"/>
      <c r="G457" s="68" t="s">
        <v>1</v>
      </c>
      <c r="H457" s="1">
        <v>3.9710000000000001</v>
      </c>
      <c r="J457" s="64"/>
    </row>
    <row r="459" spans="1:10" x14ac:dyDescent="0.4">
      <c r="A459" s="65" t="s">
        <v>45</v>
      </c>
      <c r="B459" s="66" t="s">
        <v>217</v>
      </c>
      <c r="C459" s="64"/>
      <c r="D459" s="65" t="s">
        <v>170</v>
      </c>
      <c r="E459" s="66" t="s">
        <v>217</v>
      </c>
      <c r="F459" s="64"/>
      <c r="G459" s="65" t="s">
        <v>168</v>
      </c>
      <c r="H459" s="66" t="s">
        <v>217</v>
      </c>
      <c r="I459" s="64"/>
      <c r="J459" s="64"/>
    </row>
    <row r="460" spans="1:10" x14ac:dyDescent="0.4">
      <c r="A460" s="65" t="s">
        <v>11</v>
      </c>
      <c r="B460" s="50"/>
      <c r="C460" s="64"/>
      <c r="D460" s="65" t="s">
        <v>11</v>
      </c>
      <c r="E460" s="50">
        <v>-12.500299999999999</v>
      </c>
      <c r="F460" s="64"/>
      <c r="G460" s="65" t="s">
        <v>11</v>
      </c>
      <c r="H460" s="50"/>
      <c r="I460" s="65" t="s">
        <v>2</v>
      </c>
      <c r="J460" s="67"/>
    </row>
    <row r="461" spans="1:10" x14ac:dyDescent="0.4">
      <c r="A461" s="65" t="s">
        <v>20</v>
      </c>
      <c r="B461" s="69"/>
      <c r="C461" s="64"/>
      <c r="D461" s="65" t="s">
        <v>20</v>
      </c>
      <c r="E461" s="69">
        <v>17.754999999999999</v>
      </c>
      <c r="F461" s="64"/>
      <c r="G461" s="65" t="s">
        <v>20</v>
      </c>
      <c r="H461" s="1"/>
      <c r="I461" s="65" t="s">
        <v>249</v>
      </c>
      <c r="J461" s="67"/>
    </row>
    <row r="462" spans="1:10" x14ac:dyDescent="0.4">
      <c r="A462" s="65" t="s">
        <v>0</v>
      </c>
      <c r="B462" s="67">
        <v>1.272</v>
      </c>
      <c r="C462" s="64"/>
      <c r="D462" s="65" t="s">
        <v>0</v>
      </c>
      <c r="E462" s="67">
        <v>1.272</v>
      </c>
      <c r="F462" s="64"/>
      <c r="G462" s="65" t="s">
        <v>0</v>
      </c>
      <c r="H462" s="67">
        <v>1.272</v>
      </c>
      <c r="I462" s="64"/>
      <c r="J462" s="64"/>
    </row>
    <row r="463" spans="1:10" x14ac:dyDescent="0.4">
      <c r="A463" s="68" t="s">
        <v>1</v>
      </c>
      <c r="B463" s="1">
        <v>4.274</v>
      </c>
      <c r="C463" s="64"/>
      <c r="D463" s="68" t="s">
        <v>1</v>
      </c>
      <c r="E463" s="1">
        <v>4.274</v>
      </c>
      <c r="F463" s="64"/>
      <c r="G463" s="68" t="s">
        <v>1</v>
      </c>
      <c r="H463" s="1">
        <v>4.274</v>
      </c>
      <c r="J463" s="64"/>
    </row>
    <row r="465" spans="1:10" x14ac:dyDescent="0.4">
      <c r="A465" s="65" t="s">
        <v>45</v>
      </c>
      <c r="B465" s="66" t="s">
        <v>236</v>
      </c>
      <c r="C465" s="64"/>
      <c r="D465" s="65" t="s">
        <v>170</v>
      </c>
      <c r="E465" s="66" t="s">
        <v>236</v>
      </c>
      <c r="F465" s="64"/>
      <c r="G465" s="65" t="s">
        <v>168</v>
      </c>
      <c r="H465" s="66" t="s">
        <v>236</v>
      </c>
      <c r="I465" s="64"/>
      <c r="J465" s="64"/>
    </row>
    <row r="466" spans="1:10" x14ac:dyDescent="0.4">
      <c r="A466" s="65" t="s">
        <v>11</v>
      </c>
      <c r="B466" s="50">
        <v>-13.990600000000001</v>
      </c>
      <c r="C466" s="64"/>
      <c r="D466" s="65" t="s">
        <v>11</v>
      </c>
      <c r="E466" s="50">
        <v>-13.722099999999999</v>
      </c>
      <c r="F466" s="64"/>
      <c r="G466" s="65" t="s">
        <v>11</v>
      </c>
      <c r="H466" s="50"/>
      <c r="I466" s="65" t="s">
        <v>2</v>
      </c>
      <c r="J466" s="67"/>
    </row>
    <row r="467" spans="1:10" x14ac:dyDescent="0.4">
      <c r="A467" s="65" t="s">
        <v>20</v>
      </c>
      <c r="B467" s="69">
        <v>27.449000000000002</v>
      </c>
      <c r="C467" s="64"/>
      <c r="D467" s="65" t="s">
        <v>20</v>
      </c>
      <c r="E467" s="69">
        <v>16.484000000000002</v>
      </c>
      <c r="F467" s="64"/>
      <c r="G467" s="65" t="s">
        <v>20</v>
      </c>
      <c r="H467" s="1"/>
      <c r="I467" s="65" t="s">
        <v>249</v>
      </c>
      <c r="J467" s="67"/>
    </row>
    <row r="468" spans="1:10" x14ac:dyDescent="0.4">
      <c r="A468" s="65" t="s">
        <v>0</v>
      </c>
      <c r="B468" s="67"/>
      <c r="C468" s="64"/>
      <c r="D468" s="65" t="s">
        <v>0</v>
      </c>
      <c r="E468" s="67"/>
      <c r="F468" s="64"/>
      <c r="G468" s="65" t="s">
        <v>0</v>
      </c>
      <c r="H468" s="67"/>
      <c r="I468" s="64"/>
      <c r="J468" s="64"/>
    </row>
    <row r="469" spans="1:10" x14ac:dyDescent="0.4">
      <c r="A469" s="68" t="s">
        <v>1</v>
      </c>
      <c r="B469" s="1"/>
      <c r="C469" s="64"/>
      <c r="D469" s="68" t="s">
        <v>1</v>
      </c>
      <c r="E469" s="1"/>
      <c r="F469" s="64"/>
      <c r="G469" s="68" t="s">
        <v>1</v>
      </c>
      <c r="H469" s="1"/>
      <c r="J469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fit_1NN_FCC</vt:lpstr>
      <vt:lpstr>fit_1NN_BCC</vt:lpstr>
      <vt:lpstr>fit_1NN_HCP</vt:lpstr>
      <vt:lpstr>fit_1NN_SC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2024-11-25T12:01:31Z</dcterms:modified>
</cp:coreProperties>
</file>